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pivotTables/pivotTable2.xml" ContentType="application/vnd.openxmlformats-officedocument.spreadsheetml.pivot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pivotTables/pivotTable3.xml" ContentType="application/vnd.openxmlformats-officedocument.spreadsheetml.pivotTable+xml"/>
  <Override PartName="/xl/tables/table5.xml" ContentType="application/vnd.openxmlformats-officedocument.spreadsheetml.table+xml"/>
  <Override PartName="/xl/tables/table6.xml" ContentType="application/vnd.openxmlformats-officedocument.spreadsheetml.table+xml"/>
  <Override PartName="/xl/comments2.xml" ContentType="application/vnd.openxmlformats-officedocument.spreadsheetml.comments+xml"/>
  <Override PartName="/xl/pivotTables/pivotTable4.xml" ContentType="application/vnd.openxmlformats-officedocument.spreadsheetml.pivotTable+xml"/>
  <Override PartName="/xl/tables/table7.xml" ContentType="application/vnd.openxmlformats-officedocument.spreadsheetml.table+xml"/>
  <Override PartName="/xl/tables/table8.xml" ContentType="application/vnd.openxmlformats-officedocument.spreadsheetml.table+xml"/>
  <Override PartName="/xl/comments3.xml" ContentType="application/vnd.openxmlformats-officedocument.spreadsheetml.comments+xml"/>
  <Override PartName="/xl/pivotTables/pivotTable5.xml" ContentType="application/vnd.openxmlformats-officedocument.spreadsheetml.pivotTable+xml"/>
  <Override PartName="/xl/tables/table9.xml" ContentType="application/vnd.openxmlformats-officedocument.spreadsheetml.table+xml"/>
  <Override PartName="/xl/tables/table10.xml" ContentType="application/vnd.openxmlformats-officedocument.spreadsheetml.table+xml"/>
  <Override PartName="/xl/comments4.xml" ContentType="application/vnd.openxmlformats-officedocument.spreadsheetml.comments+xml"/>
  <Override PartName="/xl/pivotTables/pivotTable6.xml" ContentType="application/vnd.openxmlformats-officedocument.spreadsheetml.pivotTable+xml"/>
  <Override PartName="/xl/tables/table11.xml" ContentType="application/vnd.openxmlformats-officedocument.spreadsheetml.table+xml"/>
  <Override PartName="/xl/tables/table12.xml" ContentType="application/vnd.openxmlformats-officedocument.spreadsheetml.table+xml"/>
  <Override PartName="/xl/comments5.xml" ContentType="application/vnd.openxmlformats-officedocument.spreadsheetml.comments+xml"/>
  <Override PartName="/xl/pivotTables/pivotTable7.xml" ContentType="application/vnd.openxmlformats-officedocument.spreadsheetml.pivotTable+xml"/>
  <Override PartName="/xl/tables/table13.xml" ContentType="application/vnd.openxmlformats-officedocument.spreadsheetml.table+xml"/>
  <Override PartName="/xl/tables/table14.xml" ContentType="application/vnd.openxmlformats-officedocument.spreadsheetml.table+xml"/>
  <Override PartName="/xl/pivotTables/pivotTable8.xml" ContentType="application/vnd.openxmlformats-officedocument.spreadsheetml.pivotTable+xml"/>
  <Override PartName="/xl/tables/table15.xml" ContentType="application/vnd.openxmlformats-officedocument.spreadsheetml.table+xml"/>
  <Override PartName="/xl/tables/table16.xml" ContentType="application/vnd.openxmlformats-officedocument.spreadsheetml.table+xml"/>
  <Override PartName="/xl/pivotTables/pivotTable9.xml" ContentType="application/vnd.openxmlformats-officedocument.spreadsheetml.pivotTable+xml"/>
  <Override PartName="/xl/tables/table17.xml" ContentType="application/vnd.openxmlformats-officedocument.spreadsheetml.table+xml"/>
  <Override PartName="/xl/tables/table18.xml" ContentType="application/vnd.openxmlformats-officedocument.spreadsheetml.table+xml"/>
  <Override PartName="/xl/pivotTables/pivotTable10.xml" ContentType="application/vnd.openxmlformats-officedocument.spreadsheetml.pivotTable+xml"/>
  <Override PartName="/xl/tables/table19.xml" ContentType="application/vnd.openxmlformats-officedocument.spreadsheetml.table+xml"/>
  <Override PartName="/xl/tables/table20.xml" ContentType="application/vnd.openxmlformats-officedocument.spreadsheetml.table+xml"/>
  <Override PartName="/xl/pivotTables/pivotTable11.xml" ContentType="application/vnd.openxmlformats-officedocument.spreadsheetml.pivot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hidePivotFieldList="1"/>
  <mc:AlternateContent xmlns:mc="http://schemas.openxmlformats.org/markup-compatibility/2006">
    <mc:Choice Requires="x15">
      <x15ac:absPath xmlns:x15ac="http://schemas.microsoft.com/office/spreadsheetml/2010/11/ac" url="H:\"/>
    </mc:Choice>
  </mc:AlternateContent>
  <xr:revisionPtr revIDLastSave="0" documentId="13_ncr:1_{6B8185F3-1A95-4E42-A393-1144199B0415}" xr6:coauthVersionLast="47" xr6:coauthVersionMax="47" xr10:uidLastSave="{00000000-0000-0000-0000-000000000000}"/>
  <bookViews>
    <workbookView xWindow="-110" yWindow="-110" windowWidth="19420" windowHeight="11020" xr2:uid="{00000000-000D-0000-FFFF-FFFF00000000}"/>
  </bookViews>
  <sheets>
    <sheet name="Group Information" sheetId="31" r:id="rId1"/>
    <sheet name="Team Roster" sheetId="9" r:id="rId2"/>
    <sheet name="Project 1" sheetId="32" r:id="rId3"/>
    <sheet name="Project 2" sheetId="33" r:id="rId4"/>
    <sheet name="Project 3" sheetId="34" r:id="rId5"/>
    <sheet name="Project 4" sheetId="35" r:id="rId6"/>
    <sheet name="Project 5" sheetId="36" r:id="rId7"/>
    <sheet name="dataval" sheetId="4" state="hidden" r:id="rId8"/>
    <sheet name="PD Opportunity 1" sheetId="12" r:id="rId9"/>
    <sheet name="PD Opportunity 2" sheetId="39" r:id="rId10"/>
    <sheet name="PD Opportunity 3" sheetId="40" r:id="rId11"/>
    <sheet name="PD Opportunity 4" sheetId="41" r:id="rId12"/>
    <sheet name="PD Opportunity 5" sheetId="42" r:id="rId13"/>
    <sheet name="Team Training &amp; Access" sheetId="29" r:id="rId14"/>
    <sheet name="SLS Modules" sheetId="30" r:id="rId15"/>
    <sheet name="Previous Year Budget" sheetId="37" r:id="rId16"/>
    <sheet name="Current Year Budget" sheetId="38" r:id="rId17"/>
  </sheets>
  <definedNames>
    <definedName name="_xlnm._FilterDatabase" localSheetId="2" hidden="1">'Project 1'!$A$127:$D$128</definedName>
    <definedName name="_xlnm._FilterDatabase" localSheetId="3" hidden="1">'Project 2'!$A$129:$D$130</definedName>
    <definedName name="_xlnm._FilterDatabase" localSheetId="4" hidden="1">'Project 3'!$A$129:$D$130</definedName>
    <definedName name="_xlnm._FilterDatabase" localSheetId="5" hidden="1">'Project 4'!$A$129:$D$130</definedName>
    <definedName name="_xlnm._FilterDatabase" localSheetId="6" hidden="1">'Project 5'!$A$129:$D$130</definedName>
    <definedName name="_Hlk108612315" localSheetId="16">'Current Year Budget'!$G$9</definedName>
  </definedNames>
  <calcPr calcId="191029"/>
  <pivotCaches>
    <pivotCache cacheId="7" r:id="rId18"/>
    <pivotCache cacheId="8" r:id="rId19"/>
    <pivotCache cacheId="9" r:id="rId20"/>
    <pivotCache cacheId="10" r:id="rId21"/>
    <pivotCache cacheId="11" r:id="rId22"/>
    <pivotCache cacheId="12" r:id="rId23"/>
    <pivotCache cacheId="13" r:id="rId2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7" i="30" l="1"/>
  <c r="Z53" i="29"/>
  <c r="Z52" i="29"/>
  <c r="D4" i="29"/>
  <c r="E4" i="29"/>
  <c r="F4" i="29"/>
  <c r="G4" i="29"/>
  <c r="Z48" i="29" s="1"/>
  <c r="H4" i="29"/>
  <c r="I4" i="29"/>
  <c r="D5" i="29"/>
  <c r="E5" i="29"/>
  <c r="F5" i="29"/>
  <c r="G5" i="29"/>
  <c r="H5" i="29"/>
  <c r="I5" i="29"/>
  <c r="D6" i="29"/>
  <c r="E6" i="29"/>
  <c r="F6" i="29"/>
  <c r="G6" i="29"/>
  <c r="H6" i="29"/>
  <c r="I6" i="29"/>
  <c r="D7" i="29"/>
  <c r="E7" i="29"/>
  <c r="F7" i="29"/>
  <c r="G7" i="29"/>
  <c r="H7" i="29"/>
  <c r="I7" i="29"/>
  <c r="D8" i="29"/>
  <c r="E8" i="29"/>
  <c r="F8" i="29"/>
  <c r="G8" i="29"/>
  <c r="H8" i="29"/>
  <c r="I8" i="29"/>
  <c r="D9" i="29"/>
  <c r="E9" i="29"/>
  <c r="F9" i="29"/>
  <c r="G9" i="29"/>
  <c r="H9" i="29"/>
  <c r="I9" i="29"/>
  <c r="D10" i="29"/>
  <c r="E10" i="29"/>
  <c r="F10" i="29"/>
  <c r="G10" i="29"/>
  <c r="H10" i="29"/>
  <c r="I10" i="29"/>
  <c r="D11" i="29"/>
  <c r="E11" i="29"/>
  <c r="F11" i="29"/>
  <c r="G11" i="29"/>
  <c r="H11" i="29"/>
  <c r="I11" i="29"/>
  <c r="D12" i="29"/>
  <c r="E12" i="29"/>
  <c r="F12" i="29"/>
  <c r="G12" i="29"/>
  <c r="H12" i="29"/>
  <c r="I12" i="29"/>
  <c r="D13" i="29"/>
  <c r="E13" i="29"/>
  <c r="F13" i="29"/>
  <c r="G13" i="29"/>
  <c r="H13" i="29"/>
  <c r="I13" i="29"/>
  <c r="D14" i="29"/>
  <c r="E14" i="29"/>
  <c r="F14" i="29"/>
  <c r="G14" i="29"/>
  <c r="H14" i="29"/>
  <c r="I14" i="29"/>
  <c r="D15" i="29"/>
  <c r="E15" i="29"/>
  <c r="F15" i="29"/>
  <c r="G15" i="29"/>
  <c r="H15" i="29"/>
  <c r="I15" i="29"/>
  <c r="D16" i="29"/>
  <c r="E16" i="29"/>
  <c r="F16" i="29"/>
  <c r="G16" i="29"/>
  <c r="H16" i="29"/>
  <c r="I16" i="29"/>
  <c r="D17" i="29"/>
  <c r="E17" i="29"/>
  <c r="F17" i="29"/>
  <c r="G17" i="29"/>
  <c r="H17" i="29"/>
  <c r="I17" i="29"/>
  <c r="D18" i="29"/>
  <c r="E18" i="29"/>
  <c r="F18" i="29"/>
  <c r="G18" i="29"/>
  <c r="H18" i="29"/>
  <c r="I18" i="29"/>
  <c r="D19" i="29"/>
  <c r="E19" i="29"/>
  <c r="F19" i="29"/>
  <c r="G19" i="29"/>
  <c r="H19" i="29"/>
  <c r="I19" i="29"/>
  <c r="D20" i="29"/>
  <c r="E20" i="29"/>
  <c r="F20" i="29"/>
  <c r="G20" i="29"/>
  <c r="H20" i="29"/>
  <c r="I20" i="29"/>
  <c r="D21" i="29"/>
  <c r="E21" i="29"/>
  <c r="F21" i="29"/>
  <c r="G21" i="29"/>
  <c r="H21" i="29"/>
  <c r="I21" i="29"/>
  <c r="D22" i="29"/>
  <c r="E22" i="29"/>
  <c r="F22" i="29"/>
  <c r="G22" i="29"/>
  <c r="H22" i="29"/>
  <c r="I22" i="29"/>
  <c r="D23" i="29"/>
  <c r="E23" i="29"/>
  <c r="F23" i="29"/>
  <c r="G23" i="29"/>
  <c r="H23" i="29"/>
  <c r="I23" i="29"/>
  <c r="D24" i="29"/>
  <c r="E24" i="29"/>
  <c r="F24" i="29"/>
  <c r="G24" i="29"/>
  <c r="H24" i="29"/>
  <c r="I24" i="29"/>
  <c r="D25" i="29"/>
  <c r="E25" i="29"/>
  <c r="F25" i="29"/>
  <c r="G25" i="29"/>
  <c r="H25" i="29"/>
  <c r="I25" i="29"/>
  <c r="D26" i="29"/>
  <c r="E26" i="29"/>
  <c r="F26" i="29"/>
  <c r="G26" i="29"/>
  <c r="H26" i="29"/>
  <c r="I26" i="29"/>
  <c r="D27" i="29"/>
  <c r="E27" i="29"/>
  <c r="F27" i="29"/>
  <c r="G27" i="29"/>
  <c r="H27" i="29"/>
  <c r="I27" i="29"/>
  <c r="D28" i="29"/>
  <c r="E28" i="29"/>
  <c r="F28" i="29"/>
  <c r="G28" i="29"/>
  <c r="H28" i="29"/>
  <c r="I28" i="29"/>
  <c r="D29" i="29"/>
  <c r="E29" i="29"/>
  <c r="F29" i="29"/>
  <c r="G29" i="29"/>
  <c r="H29" i="29"/>
  <c r="I29" i="29"/>
  <c r="D30" i="29"/>
  <c r="E30" i="29"/>
  <c r="F30" i="29"/>
  <c r="G30" i="29"/>
  <c r="H30" i="29"/>
  <c r="I30" i="29"/>
  <c r="D31" i="29"/>
  <c r="E31" i="29"/>
  <c r="F31" i="29"/>
  <c r="G31" i="29"/>
  <c r="H31" i="29"/>
  <c r="I31" i="29"/>
  <c r="D32" i="29"/>
  <c r="E32" i="29"/>
  <c r="F32" i="29"/>
  <c r="G32" i="29"/>
  <c r="H32" i="29"/>
  <c r="I32" i="29"/>
  <c r="D33" i="29"/>
  <c r="E33" i="29"/>
  <c r="F33" i="29"/>
  <c r="G33" i="29"/>
  <c r="H33" i="29"/>
  <c r="I33" i="29"/>
  <c r="D34" i="29"/>
  <c r="E34" i="29"/>
  <c r="F34" i="29"/>
  <c r="G34" i="29"/>
  <c r="H34" i="29"/>
  <c r="I34" i="29"/>
  <c r="D35" i="29"/>
  <c r="E35" i="29"/>
  <c r="F35" i="29"/>
  <c r="G35" i="29"/>
  <c r="H35" i="29"/>
  <c r="I35" i="29"/>
  <c r="D36" i="29"/>
  <c r="E36" i="29"/>
  <c r="F36" i="29"/>
  <c r="G36" i="29"/>
  <c r="H36" i="29"/>
  <c r="I36" i="29"/>
  <c r="D37" i="29"/>
  <c r="E37" i="29"/>
  <c r="F37" i="29"/>
  <c r="G37" i="29"/>
  <c r="H37" i="29"/>
  <c r="I37" i="29"/>
  <c r="D38" i="29"/>
  <c r="E38" i="29"/>
  <c r="F38" i="29"/>
  <c r="G38" i="29"/>
  <c r="H38" i="29"/>
  <c r="I38" i="29"/>
  <c r="D39" i="29"/>
  <c r="E39" i="29"/>
  <c r="F39" i="29"/>
  <c r="G39" i="29"/>
  <c r="H39" i="29"/>
  <c r="I39" i="29"/>
  <c r="D40" i="29"/>
  <c r="E40" i="29"/>
  <c r="F40" i="29"/>
  <c r="G40" i="29"/>
  <c r="H40" i="29"/>
  <c r="I40" i="29"/>
  <c r="D41" i="29"/>
  <c r="E41" i="29"/>
  <c r="F41" i="29"/>
  <c r="G41" i="29"/>
  <c r="H41" i="29"/>
  <c r="I41" i="29"/>
  <c r="D42" i="29"/>
  <c r="E42" i="29"/>
  <c r="F42" i="29"/>
  <c r="G42" i="29"/>
  <c r="H42" i="29"/>
  <c r="I42" i="29"/>
  <c r="D43" i="29"/>
  <c r="E43" i="29"/>
  <c r="F43" i="29"/>
  <c r="G43" i="29"/>
  <c r="H43" i="29"/>
  <c r="I43" i="29"/>
  <c r="D44" i="29"/>
  <c r="E44" i="29"/>
  <c r="F44" i="29"/>
  <c r="G44" i="29"/>
  <c r="H44" i="29"/>
  <c r="I44" i="29"/>
  <c r="D45" i="29"/>
  <c r="E45" i="29"/>
  <c r="F45" i="29"/>
  <c r="G45" i="29"/>
  <c r="H45" i="29"/>
  <c r="I45" i="29"/>
  <c r="D46" i="29"/>
  <c r="E46" i="29"/>
  <c r="F46" i="29"/>
  <c r="G46" i="29"/>
  <c r="H46" i="29"/>
  <c r="I46" i="29"/>
  <c r="D47" i="29"/>
  <c r="E47" i="29"/>
  <c r="F47" i="29"/>
  <c r="G47" i="29"/>
  <c r="H47" i="29"/>
  <c r="I47" i="29"/>
  <c r="D48" i="29"/>
  <c r="E48" i="29"/>
  <c r="F48" i="29"/>
  <c r="G48" i="29"/>
  <c r="H48" i="29"/>
  <c r="I48" i="29"/>
  <c r="D49" i="29"/>
  <c r="E49" i="29"/>
  <c r="F49" i="29"/>
  <c r="G49" i="29"/>
  <c r="H49" i="29"/>
  <c r="I49" i="29"/>
  <c r="D50" i="29"/>
  <c r="E50" i="29"/>
  <c r="F50" i="29"/>
  <c r="G50" i="29"/>
  <c r="H50" i="29"/>
  <c r="I50" i="29"/>
  <c r="D51" i="29"/>
  <c r="E51" i="29"/>
  <c r="F51" i="29"/>
  <c r="G51" i="29"/>
  <c r="H51" i="29"/>
  <c r="I51" i="29"/>
  <c r="D52" i="29"/>
  <c r="E52" i="29"/>
  <c r="F52" i="29"/>
  <c r="G52" i="29"/>
  <c r="H52" i="29"/>
  <c r="I52" i="29"/>
  <c r="D53" i="29"/>
  <c r="E53" i="29"/>
  <c r="F53" i="29"/>
  <c r="G53" i="29"/>
  <c r="H53" i="29"/>
  <c r="I53" i="29"/>
  <c r="D54" i="29"/>
  <c r="E54" i="29"/>
  <c r="F54" i="29"/>
  <c r="G54" i="29"/>
  <c r="H54" i="29"/>
  <c r="I54" i="29"/>
  <c r="D55" i="29"/>
  <c r="E55" i="29"/>
  <c r="F55" i="29"/>
  <c r="G55" i="29"/>
  <c r="H55" i="29"/>
  <c r="I55" i="29"/>
  <c r="D56" i="29"/>
  <c r="E56" i="29"/>
  <c r="F56" i="29"/>
  <c r="G56" i="29"/>
  <c r="H56" i="29"/>
  <c r="I56" i="29"/>
  <c r="D57" i="29"/>
  <c r="E57" i="29"/>
  <c r="F57" i="29"/>
  <c r="G57" i="29"/>
  <c r="H57" i="29"/>
  <c r="I57" i="29"/>
  <c r="D58" i="29"/>
  <c r="E58" i="29"/>
  <c r="F58" i="29"/>
  <c r="G58" i="29"/>
  <c r="H58" i="29"/>
  <c r="I58" i="29"/>
  <c r="D59" i="29"/>
  <c r="E59" i="29"/>
  <c r="F59" i="29"/>
  <c r="G59" i="29"/>
  <c r="H59" i="29"/>
  <c r="I59" i="29"/>
  <c r="D60" i="29"/>
  <c r="E60" i="29"/>
  <c r="F60" i="29"/>
  <c r="G60" i="29"/>
  <c r="H60" i="29"/>
  <c r="I60" i="29"/>
  <c r="D61" i="29"/>
  <c r="E61" i="29"/>
  <c r="F61" i="29"/>
  <c r="G61" i="29"/>
  <c r="H61" i="29"/>
  <c r="I61" i="29"/>
  <c r="D62" i="29"/>
  <c r="E62" i="29"/>
  <c r="F62" i="29"/>
  <c r="G62" i="29"/>
  <c r="H62" i="29"/>
  <c r="I62" i="29"/>
  <c r="D63" i="29"/>
  <c r="E63" i="29"/>
  <c r="F63" i="29"/>
  <c r="G63" i="29"/>
  <c r="H63" i="29"/>
  <c r="I63" i="29"/>
  <c r="D64" i="29"/>
  <c r="E64" i="29"/>
  <c r="F64" i="29"/>
  <c r="G64" i="29"/>
  <c r="H64" i="29"/>
  <c r="I64" i="29"/>
  <c r="D65" i="29"/>
  <c r="E65" i="29"/>
  <c r="F65" i="29"/>
  <c r="G65" i="29"/>
  <c r="H65" i="29"/>
  <c r="I65" i="29"/>
  <c r="D66" i="29"/>
  <c r="E66" i="29"/>
  <c r="F66" i="29"/>
  <c r="G66" i="29"/>
  <c r="H66" i="29"/>
  <c r="I66" i="29"/>
  <c r="D67" i="29"/>
  <c r="E67" i="29"/>
  <c r="F67" i="29"/>
  <c r="G67" i="29"/>
  <c r="H67" i="29"/>
  <c r="I67" i="29"/>
  <c r="D68" i="29"/>
  <c r="E68" i="29"/>
  <c r="F68" i="29"/>
  <c r="G68" i="29"/>
  <c r="H68" i="29"/>
  <c r="I68" i="29"/>
  <c r="D69" i="29"/>
  <c r="E69" i="29"/>
  <c r="F69" i="29"/>
  <c r="G69" i="29"/>
  <c r="H69" i="29"/>
  <c r="I69" i="29"/>
  <c r="D70" i="29"/>
  <c r="E70" i="29"/>
  <c r="F70" i="29"/>
  <c r="G70" i="29"/>
  <c r="H70" i="29"/>
  <c r="I70" i="29"/>
  <c r="D71" i="29"/>
  <c r="E71" i="29"/>
  <c r="F71" i="29"/>
  <c r="G71" i="29"/>
  <c r="H71" i="29"/>
  <c r="I71" i="29"/>
  <c r="D72" i="29"/>
  <c r="E72" i="29"/>
  <c r="F72" i="29"/>
  <c r="G72" i="29"/>
  <c r="H72" i="29"/>
  <c r="I72" i="29"/>
  <c r="D73" i="29"/>
  <c r="E73" i="29"/>
  <c r="F73" i="29"/>
  <c r="G73" i="29"/>
  <c r="H73" i="29"/>
  <c r="I73" i="29"/>
  <c r="D74" i="29"/>
  <c r="E74" i="29"/>
  <c r="F74" i="29"/>
  <c r="G74" i="29"/>
  <c r="H74" i="29"/>
  <c r="I74" i="29"/>
  <c r="D75" i="29"/>
  <c r="E75" i="29"/>
  <c r="F75" i="29"/>
  <c r="G75" i="29"/>
  <c r="H75" i="29"/>
  <c r="I75" i="29"/>
  <c r="D76" i="29"/>
  <c r="E76" i="29"/>
  <c r="F76" i="29"/>
  <c r="G76" i="29"/>
  <c r="H76" i="29"/>
  <c r="I76" i="29"/>
  <c r="D77" i="29"/>
  <c r="E77" i="29"/>
  <c r="F77" i="29"/>
  <c r="G77" i="29"/>
  <c r="H77" i="29"/>
  <c r="I77" i="29"/>
  <c r="D78" i="29"/>
  <c r="E78" i="29"/>
  <c r="F78" i="29"/>
  <c r="G78" i="29"/>
  <c r="H78" i="29"/>
  <c r="I78" i="29"/>
  <c r="D79" i="29"/>
  <c r="E79" i="29"/>
  <c r="F79" i="29"/>
  <c r="G79" i="29"/>
  <c r="H79" i="29"/>
  <c r="I79" i="29"/>
  <c r="D80" i="29"/>
  <c r="E80" i="29"/>
  <c r="F80" i="29"/>
  <c r="G80" i="29"/>
  <c r="H80" i="29"/>
  <c r="I80" i="29"/>
  <c r="D81" i="29"/>
  <c r="E81" i="29"/>
  <c r="F81" i="29"/>
  <c r="G81" i="29"/>
  <c r="H81" i="29"/>
  <c r="I81" i="29"/>
  <c r="D82" i="29"/>
  <c r="E82" i="29"/>
  <c r="F82" i="29"/>
  <c r="G82" i="29"/>
  <c r="H82" i="29"/>
  <c r="I82" i="29"/>
  <c r="D83" i="29"/>
  <c r="E83" i="29"/>
  <c r="F83" i="29"/>
  <c r="G83" i="29"/>
  <c r="H83" i="29"/>
  <c r="I83" i="29"/>
  <c r="D84" i="29"/>
  <c r="E84" i="29"/>
  <c r="F84" i="29"/>
  <c r="G84" i="29"/>
  <c r="H84" i="29"/>
  <c r="I84" i="29"/>
  <c r="D85" i="29"/>
  <c r="E85" i="29"/>
  <c r="F85" i="29"/>
  <c r="G85" i="29"/>
  <c r="H85" i="29"/>
  <c r="I85" i="29"/>
  <c r="D86" i="29"/>
  <c r="E86" i="29"/>
  <c r="F86" i="29"/>
  <c r="G86" i="29"/>
  <c r="H86" i="29"/>
  <c r="I86" i="29"/>
  <c r="D87" i="29"/>
  <c r="E87" i="29"/>
  <c r="F87" i="29"/>
  <c r="G87" i="29"/>
  <c r="H87" i="29"/>
  <c r="I87" i="29"/>
  <c r="D88" i="29"/>
  <c r="E88" i="29"/>
  <c r="F88" i="29"/>
  <c r="G88" i="29"/>
  <c r="H88" i="29"/>
  <c r="I88" i="29"/>
  <c r="D89" i="29"/>
  <c r="E89" i="29"/>
  <c r="F89" i="29"/>
  <c r="G89" i="29"/>
  <c r="H89" i="29"/>
  <c r="I89" i="29"/>
  <c r="D90" i="29"/>
  <c r="E90" i="29"/>
  <c r="F90" i="29"/>
  <c r="G90" i="29"/>
  <c r="H90" i="29"/>
  <c r="I90" i="29"/>
  <c r="D91" i="29"/>
  <c r="E91" i="29"/>
  <c r="F91" i="29"/>
  <c r="G91" i="29"/>
  <c r="H91" i="29"/>
  <c r="I91" i="29"/>
  <c r="D92" i="29"/>
  <c r="E92" i="29"/>
  <c r="F92" i="29"/>
  <c r="G92" i="29"/>
  <c r="H92" i="29"/>
  <c r="I92" i="29"/>
  <c r="D93" i="29"/>
  <c r="E93" i="29"/>
  <c r="F93" i="29"/>
  <c r="G93" i="29"/>
  <c r="H93" i="29"/>
  <c r="I93" i="29"/>
  <c r="D94" i="29"/>
  <c r="E94" i="29"/>
  <c r="F94" i="29"/>
  <c r="G94" i="29"/>
  <c r="H94" i="29"/>
  <c r="I94" i="29"/>
  <c r="D95" i="29"/>
  <c r="E95" i="29"/>
  <c r="F95" i="29"/>
  <c r="G95" i="29"/>
  <c r="H95" i="29"/>
  <c r="I95" i="29"/>
  <c r="D96" i="29"/>
  <c r="E96" i="29"/>
  <c r="F96" i="29"/>
  <c r="G96" i="29"/>
  <c r="H96" i="29"/>
  <c r="I96" i="29"/>
  <c r="D97" i="29"/>
  <c r="E97" i="29"/>
  <c r="F97" i="29"/>
  <c r="G97" i="29"/>
  <c r="H97" i="29"/>
  <c r="I97" i="29"/>
  <c r="D98" i="29"/>
  <c r="E98" i="29"/>
  <c r="F98" i="29"/>
  <c r="G98" i="29"/>
  <c r="H98" i="29"/>
  <c r="I98" i="29"/>
  <c r="D99" i="29"/>
  <c r="E99" i="29"/>
  <c r="F99" i="29"/>
  <c r="G99" i="29"/>
  <c r="H99" i="29"/>
  <c r="I99" i="29"/>
  <c r="D100" i="29"/>
  <c r="E100" i="29"/>
  <c r="F100" i="29"/>
  <c r="G100" i="29"/>
  <c r="H100" i="29"/>
  <c r="I100" i="29"/>
  <c r="D101" i="29"/>
  <c r="E101" i="29"/>
  <c r="F101" i="29"/>
  <c r="G101" i="29"/>
  <c r="H101" i="29"/>
  <c r="I101" i="29"/>
  <c r="D102" i="29"/>
  <c r="E102" i="29"/>
  <c r="F102" i="29"/>
  <c r="G102" i="29"/>
  <c r="H102" i="29"/>
  <c r="I102" i="29"/>
  <c r="D103" i="29"/>
  <c r="E103" i="29"/>
  <c r="F103" i="29"/>
  <c r="G103" i="29"/>
  <c r="H103" i="29"/>
  <c r="I103" i="29"/>
  <c r="D104" i="29"/>
  <c r="E104" i="29"/>
  <c r="F104" i="29"/>
  <c r="G104" i="29"/>
  <c r="H104" i="29"/>
  <c r="I104" i="29"/>
  <c r="D105" i="29"/>
  <c r="E105" i="29"/>
  <c r="F105" i="29"/>
  <c r="G105" i="29"/>
  <c r="H105" i="29"/>
  <c r="I105" i="29"/>
  <c r="D106" i="29"/>
  <c r="E106" i="29"/>
  <c r="F106" i="29"/>
  <c r="G106" i="29"/>
  <c r="H106" i="29"/>
  <c r="I106" i="29"/>
  <c r="D107" i="29"/>
  <c r="E107" i="29"/>
  <c r="F107" i="29"/>
  <c r="G107" i="29"/>
  <c r="H107" i="29"/>
  <c r="I107" i="29"/>
  <c r="D108" i="29"/>
  <c r="E108" i="29"/>
  <c r="F108" i="29"/>
  <c r="G108" i="29"/>
  <c r="H108" i="29"/>
  <c r="I108" i="29"/>
  <c r="D109" i="29"/>
  <c r="E109" i="29"/>
  <c r="F109" i="29"/>
  <c r="G109" i="29"/>
  <c r="H109" i="29"/>
  <c r="I109" i="29"/>
  <c r="D110" i="29"/>
  <c r="E110" i="29"/>
  <c r="F110" i="29"/>
  <c r="G110" i="29"/>
  <c r="H110" i="29"/>
  <c r="I110" i="29"/>
  <c r="D111" i="29"/>
  <c r="E111" i="29"/>
  <c r="F111" i="29"/>
  <c r="G111" i="29"/>
  <c r="H111" i="29"/>
  <c r="I111" i="29"/>
  <c r="D112" i="29"/>
  <c r="E112" i="29"/>
  <c r="F112" i="29"/>
  <c r="G112" i="29"/>
  <c r="H112" i="29"/>
  <c r="I112" i="29"/>
  <c r="D113" i="29"/>
  <c r="E113" i="29"/>
  <c r="F113" i="29"/>
  <c r="G113" i="29"/>
  <c r="H113" i="29"/>
  <c r="I113" i="29"/>
  <c r="D114" i="29"/>
  <c r="E114" i="29"/>
  <c r="F114" i="29"/>
  <c r="G114" i="29"/>
  <c r="H114" i="29"/>
  <c r="I114" i="29"/>
  <c r="D115" i="29"/>
  <c r="E115" i="29"/>
  <c r="F115" i="29"/>
  <c r="G115" i="29"/>
  <c r="H115" i="29"/>
  <c r="I115" i="29"/>
  <c r="D116" i="29"/>
  <c r="E116" i="29"/>
  <c r="F116" i="29"/>
  <c r="G116" i="29"/>
  <c r="H116" i="29"/>
  <c r="I116" i="29"/>
  <c r="D117" i="29"/>
  <c r="E117" i="29"/>
  <c r="F117" i="29"/>
  <c r="G117" i="29"/>
  <c r="H117" i="29"/>
  <c r="I117" i="29"/>
  <c r="D118" i="29"/>
  <c r="E118" i="29"/>
  <c r="F118" i="29"/>
  <c r="G118" i="29"/>
  <c r="H118" i="29"/>
  <c r="I118" i="29"/>
  <c r="D119" i="29"/>
  <c r="E119" i="29"/>
  <c r="F119" i="29"/>
  <c r="G119" i="29"/>
  <c r="H119" i="29"/>
  <c r="I119" i="29"/>
  <c r="D120" i="29"/>
  <c r="E120" i="29"/>
  <c r="F120" i="29"/>
  <c r="G120" i="29"/>
  <c r="H120" i="29"/>
  <c r="I120" i="29"/>
  <c r="D121" i="29"/>
  <c r="E121" i="29"/>
  <c r="F121" i="29"/>
  <c r="G121" i="29"/>
  <c r="H121" i="29"/>
  <c r="I121" i="29"/>
  <c r="D122" i="29"/>
  <c r="E122" i="29"/>
  <c r="F122" i="29"/>
  <c r="G122" i="29"/>
  <c r="H122" i="29"/>
  <c r="I122" i="29"/>
  <c r="D123" i="29"/>
  <c r="E123" i="29"/>
  <c r="F123" i="29"/>
  <c r="G123" i="29"/>
  <c r="H123" i="29"/>
  <c r="I123" i="29"/>
  <c r="D124" i="29"/>
  <c r="E124" i="29"/>
  <c r="F124" i="29"/>
  <c r="G124" i="29"/>
  <c r="H124" i="29"/>
  <c r="I124" i="29"/>
  <c r="D125" i="29"/>
  <c r="E125" i="29"/>
  <c r="F125" i="29"/>
  <c r="G125" i="29"/>
  <c r="H125" i="29"/>
  <c r="I125" i="29"/>
  <c r="D126" i="29"/>
  <c r="E126" i="29"/>
  <c r="F126" i="29"/>
  <c r="G126" i="29"/>
  <c r="H126" i="29"/>
  <c r="I126" i="29"/>
  <c r="D127" i="29"/>
  <c r="E127" i="29"/>
  <c r="F127" i="29"/>
  <c r="G127" i="29"/>
  <c r="H127" i="29"/>
  <c r="I127" i="29"/>
  <c r="D128" i="29"/>
  <c r="E128" i="29"/>
  <c r="F128" i="29"/>
  <c r="G128" i="29"/>
  <c r="H128" i="29"/>
  <c r="I128" i="29"/>
  <c r="D129" i="29"/>
  <c r="E129" i="29"/>
  <c r="F129" i="29"/>
  <c r="G129" i="29"/>
  <c r="H129" i="29"/>
  <c r="I129" i="29"/>
  <c r="D130" i="29"/>
  <c r="E130" i="29"/>
  <c r="F130" i="29"/>
  <c r="G130" i="29"/>
  <c r="H130" i="29"/>
  <c r="I130" i="29"/>
  <c r="D131" i="29"/>
  <c r="E131" i="29"/>
  <c r="F131" i="29"/>
  <c r="G131" i="29"/>
  <c r="H131" i="29"/>
  <c r="I131" i="29"/>
  <c r="D132" i="29"/>
  <c r="E132" i="29"/>
  <c r="F132" i="29"/>
  <c r="G132" i="29"/>
  <c r="H132" i="29"/>
  <c r="I132" i="29"/>
  <c r="D133" i="29"/>
  <c r="E133" i="29"/>
  <c r="F133" i="29"/>
  <c r="G133" i="29"/>
  <c r="H133" i="29"/>
  <c r="I133" i="29"/>
  <c r="D134" i="29"/>
  <c r="E134" i="29"/>
  <c r="F134" i="29"/>
  <c r="G134" i="29"/>
  <c r="H134" i="29"/>
  <c r="I134" i="29"/>
  <c r="D135" i="29"/>
  <c r="E135" i="29"/>
  <c r="F135" i="29"/>
  <c r="G135" i="29"/>
  <c r="H135" i="29"/>
  <c r="I135" i="29"/>
  <c r="D136" i="29"/>
  <c r="E136" i="29"/>
  <c r="F136" i="29"/>
  <c r="G136" i="29"/>
  <c r="H136" i="29"/>
  <c r="I136" i="29"/>
  <c r="D137" i="29"/>
  <c r="E137" i="29"/>
  <c r="F137" i="29"/>
  <c r="G137" i="29"/>
  <c r="H137" i="29"/>
  <c r="I137" i="29"/>
  <c r="D138" i="29"/>
  <c r="E138" i="29"/>
  <c r="F138" i="29"/>
  <c r="G138" i="29"/>
  <c r="H138" i="29"/>
  <c r="I138" i="29"/>
  <c r="D139" i="29"/>
  <c r="E139" i="29"/>
  <c r="F139" i="29"/>
  <c r="G139" i="29"/>
  <c r="H139" i="29"/>
  <c r="I139" i="29"/>
  <c r="D140" i="29"/>
  <c r="E140" i="29"/>
  <c r="F140" i="29"/>
  <c r="G140" i="29"/>
  <c r="H140" i="29"/>
  <c r="I140" i="29"/>
  <c r="D141" i="29"/>
  <c r="E141" i="29"/>
  <c r="F141" i="29"/>
  <c r="G141" i="29"/>
  <c r="H141" i="29"/>
  <c r="I141" i="29"/>
  <c r="D142" i="29"/>
  <c r="E142" i="29"/>
  <c r="F142" i="29"/>
  <c r="G142" i="29"/>
  <c r="H142" i="29"/>
  <c r="I142" i="29"/>
  <c r="D143" i="29"/>
  <c r="E143" i="29"/>
  <c r="F143" i="29"/>
  <c r="G143" i="29"/>
  <c r="H143" i="29"/>
  <c r="I143" i="29"/>
  <c r="D144" i="29"/>
  <c r="E144" i="29"/>
  <c r="F144" i="29"/>
  <c r="G144" i="29"/>
  <c r="H144" i="29"/>
  <c r="I144" i="29"/>
  <c r="D145" i="29"/>
  <c r="E145" i="29"/>
  <c r="F145" i="29"/>
  <c r="G145" i="29"/>
  <c r="H145" i="29"/>
  <c r="I145" i="29"/>
  <c r="D146" i="29"/>
  <c r="E146" i="29"/>
  <c r="F146" i="29"/>
  <c r="G146" i="29"/>
  <c r="H146" i="29"/>
  <c r="I146" i="29"/>
  <c r="D147" i="29"/>
  <c r="E147" i="29"/>
  <c r="F147" i="29"/>
  <c r="G147" i="29"/>
  <c r="H147" i="29"/>
  <c r="I147" i="29"/>
  <c r="D148" i="29"/>
  <c r="E148" i="29"/>
  <c r="F148" i="29"/>
  <c r="G148" i="29"/>
  <c r="H148" i="29"/>
  <c r="I148" i="29"/>
  <c r="D149" i="29"/>
  <c r="E149" i="29"/>
  <c r="F149" i="29"/>
  <c r="G149" i="29"/>
  <c r="H149" i="29"/>
  <c r="I149" i="29"/>
  <c r="D150" i="29"/>
  <c r="E150" i="29"/>
  <c r="F150" i="29"/>
  <c r="G150" i="29"/>
  <c r="H150" i="29"/>
  <c r="I150" i="29"/>
  <c r="D151" i="29"/>
  <c r="E151" i="29"/>
  <c r="F151" i="29"/>
  <c r="G151" i="29"/>
  <c r="H151" i="29"/>
  <c r="I151" i="29"/>
  <c r="D152" i="29"/>
  <c r="E152" i="29"/>
  <c r="F152" i="29"/>
  <c r="G152" i="29"/>
  <c r="H152" i="29"/>
  <c r="I152" i="29"/>
  <c r="D153" i="29"/>
  <c r="E153" i="29"/>
  <c r="F153" i="29"/>
  <c r="G153" i="29"/>
  <c r="H153" i="29"/>
  <c r="I153" i="29"/>
  <c r="D154" i="29"/>
  <c r="E154" i="29"/>
  <c r="F154" i="29"/>
  <c r="G154" i="29"/>
  <c r="H154" i="29"/>
  <c r="I154" i="29"/>
  <c r="D155" i="29"/>
  <c r="E155" i="29"/>
  <c r="F155" i="29"/>
  <c r="G155" i="29"/>
  <c r="H155" i="29"/>
  <c r="I155" i="29"/>
  <c r="D156" i="29"/>
  <c r="E156" i="29"/>
  <c r="F156" i="29"/>
  <c r="G156" i="29"/>
  <c r="H156" i="29"/>
  <c r="I156" i="29"/>
  <c r="D157" i="29"/>
  <c r="E157" i="29"/>
  <c r="F157" i="29"/>
  <c r="G157" i="29"/>
  <c r="H157" i="29"/>
  <c r="I157" i="29"/>
  <c r="D158" i="29"/>
  <c r="E158" i="29"/>
  <c r="F158" i="29"/>
  <c r="G158" i="29"/>
  <c r="H158" i="29"/>
  <c r="I158" i="29"/>
  <c r="D159" i="29"/>
  <c r="E159" i="29"/>
  <c r="F159" i="29"/>
  <c r="G159" i="29"/>
  <c r="H159" i="29"/>
  <c r="I159" i="29"/>
  <c r="D160" i="29"/>
  <c r="E160" i="29"/>
  <c r="F160" i="29"/>
  <c r="G160" i="29"/>
  <c r="H160" i="29"/>
  <c r="I160" i="29"/>
  <c r="D161" i="29"/>
  <c r="E161" i="29"/>
  <c r="F161" i="29"/>
  <c r="G161" i="29"/>
  <c r="H161" i="29"/>
  <c r="I161" i="29"/>
  <c r="D162" i="29"/>
  <c r="E162" i="29"/>
  <c r="F162" i="29"/>
  <c r="G162" i="29"/>
  <c r="H162" i="29"/>
  <c r="I162" i="29"/>
  <c r="D163" i="29"/>
  <c r="E163" i="29"/>
  <c r="F163" i="29"/>
  <c r="G163" i="29"/>
  <c r="H163" i="29"/>
  <c r="I163" i="29"/>
  <c r="D164" i="29"/>
  <c r="E164" i="29"/>
  <c r="F164" i="29"/>
  <c r="G164" i="29"/>
  <c r="H164" i="29"/>
  <c r="I164" i="29"/>
  <c r="D165" i="29"/>
  <c r="E165" i="29"/>
  <c r="F165" i="29"/>
  <c r="G165" i="29"/>
  <c r="H165" i="29"/>
  <c r="I165" i="29"/>
  <c r="D166" i="29"/>
  <c r="E166" i="29"/>
  <c r="F166" i="29"/>
  <c r="G166" i="29"/>
  <c r="H166" i="29"/>
  <c r="I166" i="29"/>
  <c r="D167" i="29"/>
  <c r="E167" i="29"/>
  <c r="F167" i="29"/>
  <c r="G167" i="29"/>
  <c r="H167" i="29"/>
  <c r="I167" i="29"/>
  <c r="D168" i="29"/>
  <c r="E168" i="29"/>
  <c r="F168" i="29"/>
  <c r="G168" i="29"/>
  <c r="H168" i="29"/>
  <c r="I168" i="29"/>
  <c r="D169" i="29"/>
  <c r="E169" i="29"/>
  <c r="F169" i="29"/>
  <c r="G169" i="29"/>
  <c r="H169" i="29"/>
  <c r="I169" i="29"/>
  <c r="D170" i="29"/>
  <c r="E170" i="29"/>
  <c r="F170" i="29"/>
  <c r="G170" i="29"/>
  <c r="H170" i="29"/>
  <c r="I170" i="29"/>
  <c r="D171" i="29"/>
  <c r="E171" i="29"/>
  <c r="F171" i="29"/>
  <c r="G171" i="29"/>
  <c r="H171" i="29"/>
  <c r="I171" i="29"/>
  <c r="D172" i="29"/>
  <c r="E172" i="29"/>
  <c r="F172" i="29"/>
  <c r="G172" i="29"/>
  <c r="H172" i="29"/>
  <c r="I172" i="29"/>
  <c r="D173" i="29"/>
  <c r="E173" i="29"/>
  <c r="F173" i="29"/>
  <c r="G173" i="29"/>
  <c r="H173" i="29"/>
  <c r="I173" i="29"/>
  <c r="D174" i="29"/>
  <c r="E174" i="29"/>
  <c r="F174" i="29"/>
  <c r="G174" i="29"/>
  <c r="H174" i="29"/>
  <c r="I174" i="29"/>
  <c r="D175" i="29"/>
  <c r="E175" i="29"/>
  <c r="F175" i="29"/>
  <c r="G175" i="29"/>
  <c r="H175" i="29"/>
  <c r="I175" i="29"/>
  <c r="D176" i="29"/>
  <c r="E176" i="29"/>
  <c r="F176" i="29"/>
  <c r="G176" i="29"/>
  <c r="H176" i="29"/>
  <c r="I176" i="29"/>
  <c r="D177" i="29"/>
  <c r="E177" i="29"/>
  <c r="F177" i="29"/>
  <c r="G177" i="29"/>
  <c r="H177" i="29"/>
  <c r="I177" i="29"/>
  <c r="D178" i="29"/>
  <c r="E178" i="29"/>
  <c r="F178" i="29"/>
  <c r="G178" i="29"/>
  <c r="H178" i="29"/>
  <c r="I178" i="29"/>
  <c r="D179" i="29"/>
  <c r="E179" i="29"/>
  <c r="F179" i="29"/>
  <c r="G179" i="29"/>
  <c r="H179" i="29"/>
  <c r="I179" i="29"/>
  <c r="D180" i="29"/>
  <c r="E180" i="29"/>
  <c r="F180" i="29"/>
  <c r="G180" i="29"/>
  <c r="H180" i="29"/>
  <c r="I180" i="29"/>
  <c r="D181" i="29"/>
  <c r="E181" i="29"/>
  <c r="F181" i="29"/>
  <c r="G181" i="29"/>
  <c r="H181" i="29"/>
  <c r="I181" i="29"/>
  <c r="D182" i="29"/>
  <c r="E182" i="29"/>
  <c r="F182" i="29"/>
  <c r="G182" i="29"/>
  <c r="H182" i="29"/>
  <c r="I182" i="29"/>
  <c r="D183" i="29"/>
  <c r="E183" i="29"/>
  <c r="F183" i="29"/>
  <c r="G183" i="29"/>
  <c r="H183" i="29"/>
  <c r="I183" i="29"/>
  <c r="D184" i="29"/>
  <c r="E184" i="29"/>
  <c r="F184" i="29"/>
  <c r="G184" i="29"/>
  <c r="H184" i="29"/>
  <c r="I184" i="29"/>
  <c r="D185" i="29"/>
  <c r="E185" i="29"/>
  <c r="F185" i="29"/>
  <c r="G185" i="29"/>
  <c r="H185" i="29"/>
  <c r="I185" i="29"/>
  <c r="D186" i="29"/>
  <c r="E186" i="29"/>
  <c r="F186" i="29"/>
  <c r="G186" i="29"/>
  <c r="H186" i="29"/>
  <c r="I186" i="29"/>
  <c r="D187" i="29"/>
  <c r="E187" i="29"/>
  <c r="F187" i="29"/>
  <c r="G187" i="29"/>
  <c r="H187" i="29"/>
  <c r="I187" i="29"/>
  <c r="D188" i="29"/>
  <c r="E188" i="29"/>
  <c r="F188" i="29"/>
  <c r="G188" i="29"/>
  <c r="H188" i="29"/>
  <c r="I188" i="29"/>
  <c r="D189" i="29"/>
  <c r="E189" i="29"/>
  <c r="F189" i="29"/>
  <c r="G189" i="29"/>
  <c r="H189" i="29"/>
  <c r="I189" i="29"/>
  <c r="D190" i="29"/>
  <c r="E190" i="29"/>
  <c r="F190" i="29"/>
  <c r="G190" i="29"/>
  <c r="H190" i="29"/>
  <c r="I190" i="29"/>
  <c r="D191" i="29"/>
  <c r="E191" i="29"/>
  <c r="F191" i="29"/>
  <c r="G191" i="29"/>
  <c r="H191" i="29"/>
  <c r="I191" i="29"/>
  <c r="D192" i="29"/>
  <c r="E192" i="29"/>
  <c r="F192" i="29"/>
  <c r="G192" i="29"/>
  <c r="H192" i="29"/>
  <c r="I192" i="29"/>
  <c r="D193" i="29"/>
  <c r="E193" i="29"/>
  <c r="F193" i="29"/>
  <c r="G193" i="29"/>
  <c r="H193" i="29"/>
  <c r="I193" i="29"/>
  <c r="D194" i="29"/>
  <c r="E194" i="29"/>
  <c r="F194" i="29"/>
  <c r="G194" i="29"/>
  <c r="H194" i="29"/>
  <c r="I194" i="29"/>
  <c r="D195" i="29"/>
  <c r="E195" i="29"/>
  <c r="F195" i="29"/>
  <c r="G195" i="29"/>
  <c r="H195" i="29"/>
  <c r="I195" i="29"/>
  <c r="D196" i="29"/>
  <c r="E196" i="29"/>
  <c r="F196" i="29"/>
  <c r="G196" i="29"/>
  <c r="H196" i="29"/>
  <c r="I196" i="29"/>
  <c r="D197" i="29"/>
  <c r="E197" i="29"/>
  <c r="F197" i="29"/>
  <c r="G197" i="29"/>
  <c r="H197" i="29"/>
  <c r="I197" i="29"/>
  <c r="D198" i="29"/>
  <c r="E198" i="29"/>
  <c r="F198" i="29"/>
  <c r="G198" i="29"/>
  <c r="H198" i="29"/>
  <c r="I198" i="29"/>
  <c r="D199" i="29"/>
  <c r="E199" i="29"/>
  <c r="F199" i="29"/>
  <c r="G199" i="29"/>
  <c r="H199" i="29"/>
  <c r="I199" i="29"/>
  <c r="D200" i="29"/>
  <c r="E200" i="29"/>
  <c r="F200" i="29"/>
  <c r="G200" i="29"/>
  <c r="H200" i="29"/>
  <c r="I200" i="29"/>
  <c r="D201" i="29"/>
  <c r="E201" i="29"/>
  <c r="F201" i="29"/>
  <c r="G201" i="29"/>
  <c r="H201" i="29"/>
  <c r="I201" i="29"/>
  <c r="D202" i="29"/>
  <c r="E202" i="29"/>
  <c r="F202" i="29"/>
  <c r="G202" i="29"/>
  <c r="H202" i="29"/>
  <c r="I202" i="29"/>
  <c r="D203" i="29"/>
  <c r="E203" i="29"/>
  <c r="F203" i="29"/>
  <c r="G203" i="29"/>
  <c r="H203" i="29"/>
  <c r="I203" i="29"/>
  <c r="D204" i="29"/>
  <c r="E204" i="29"/>
  <c r="F204" i="29"/>
  <c r="G204" i="29"/>
  <c r="H204" i="29"/>
  <c r="I204" i="29"/>
  <c r="D205" i="29"/>
  <c r="E205" i="29"/>
  <c r="F205" i="29"/>
  <c r="G205" i="29"/>
  <c r="H205" i="29"/>
  <c r="I205" i="29"/>
  <c r="D206" i="29"/>
  <c r="E206" i="29"/>
  <c r="F206" i="29"/>
  <c r="G206" i="29"/>
  <c r="H206" i="29"/>
  <c r="I206" i="29"/>
  <c r="D207" i="29"/>
  <c r="E207" i="29"/>
  <c r="F207" i="29"/>
  <c r="G207" i="29"/>
  <c r="H207" i="29"/>
  <c r="I207" i="29"/>
  <c r="D208" i="29"/>
  <c r="E208" i="29"/>
  <c r="F208" i="29"/>
  <c r="G208" i="29"/>
  <c r="H208" i="29"/>
  <c r="I208" i="29"/>
  <c r="D209" i="29"/>
  <c r="E209" i="29"/>
  <c r="F209" i="29"/>
  <c r="G209" i="29"/>
  <c r="H209" i="29"/>
  <c r="I209" i="29"/>
  <c r="D210" i="29"/>
  <c r="E210" i="29"/>
  <c r="F210" i="29"/>
  <c r="G210" i="29"/>
  <c r="H210" i="29"/>
  <c r="I210" i="29"/>
  <c r="D211" i="29"/>
  <c r="E211" i="29"/>
  <c r="F211" i="29"/>
  <c r="G211" i="29"/>
  <c r="H211" i="29"/>
  <c r="I211" i="29"/>
  <c r="D212" i="29"/>
  <c r="E212" i="29"/>
  <c r="F212" i="29"/>
  <c r="G212" i="29"/>
  <c r="H212" i="29"/>
  <c r="I212" i="29"/>
  <c r="D213" i="29"/>
  <c r="E213" i="29"/>
  <c r="F213" i="29"/>
  <c r="G213" i="29"/>
  <c r="H213" i="29"/>
  <c r="I213" i="29"/>
  <c r="D214" i="29"/>
  <c r="E214" i="29"/>
  <c r="F214" i="29"/>
  <c r="G214" i="29"/>
  <c r="H214" i="29"/>
  <c r="I214" i="29"/>
  <c r="D215" i="29"/>
  <c r="E215" i="29"/>
  <c r="F215" i="29"/>
  <c r="G215" i="29"/>
  <c r="H215" i="29"/>
  <c r="I215" i="29"/>
  <c r="D216" i="29"/>
  <c r="E216" i="29"/>
  <c r="F216" i="29"/>
  <c r="G216" i="29"/>
  <c r="H216" i="29"/>
  <c r="I216" i="29"/>
  <c r="D217" i="29"/>
  <c r="E217" i="29"/>
  <c r="F217" i="29"/>
  <c r="G217" i="29"/>
  <c r="H217" i="29"/>
  <c r="I217" i="29"/>
  <c r="D218" i="29"/>
  <c r="E218" i="29"/>
  <c r="F218" i="29"/>
  <c r="G218" i="29"/>
  <c r="H218" i="29"/>
  <c r="I218" i="29"/>
  <c r="D219" i="29"/>
  <c r="E219" i="29"/>
  <c r="F219" i="29"/>
  <c r="G219" i="29"/>
  <c r="H219" i="29"/>
  <c r="I219" i="29"/>
  <c r="D220" i="29"/>
  <c r="E220" i="29"/>
  <c r="F220" i="29"/>
  <c r="G220" i="29"/>
  <c r="H220" i="29"/>
  <c r="I220" i="29"/>
  <c r="D221" i="29"/>
  <c r="E221" i="29"/>
  <c r="F221" i="29"/>
  <c r="G221" i="29"/>
  <c r="H221" i="29"/>
  <c r="I221" i="29"/>
  <c r="D222" i="29"/>
  <c r="E222" i="29"/>
  <c r="F222" i="29"/>
  <c r="G222" i="29"/>
  <c r="H222" i="29"/>
  <c r="I222" i="29"/>
  <c r="D223" i="29"/>
  <c r="E223" i="29"/>
  <c r="F223" i="29"/>
  <c r="G223" i="29"/>
  <c r="H223" i="29"/>
  <c r="I223" i="29"/>
  <c r="D224" i="29"/>
  <c r="E224" i="29"/>
  <c r="F224" i="29"/>
  <c r="G224" i="29"/>
  <c r="H224" i="29"/>
  <c r="I224" i="29"/>
  <c r="D225" i="29"/>
  <c r="E225" i="29"/>
  <c r="F225" i="29"/>
  <c r="G225" i="29"/>
  <c r="H225" i="29"/>
  <c r="I225" i="29"/>
  <c r="D226" i="29"/>
  <c r="E226" i="29"/>
  <c r="F226" i="29"/>
  <c r="G226" i="29"/>
  <c r="H226" i="29"/>
  <c r="I226" i="29"/>
  <c r="D227" i="29"/>
  <c r="E227" i="29"/>
  <c r="F227" i="29"/>
  <c r="G227" i="29"/>
  <c r="H227" i="29"/>
  <c r="I227" i="29"/>
  <c r="D228" i="29"/>
  <c r="E228" i="29"/>
  <c r="F228" i="29"/>
  <c r="G228" i="29"/>
  <c r="H228" i="29"/>
  <c r="I228" i="29"/>
  <c r="D229" i="29"/>
  <c r="E229" i="29"/>
  <c r="F229" i="29"/>
  <c r="G229" i="29"/>
  <c r="H229" i="29"/>
  <c r="I229" i="29"/>
  <c r="D230" i="29"/>
  <c r="E230" i="29"/>
  <c r="F230" i="29"/>
  <c r="G230" i="29"/>
  <c r="H230" i="29"/>
  <c r="I230" i="29"/>
  <c r="D231" i="29"/>
  <c r="E231" i="29"/>
  <c r="F231" i="29"/>
  <c r="G231" i="29"/>
  <c r="H231" i="29"/>
  <c r="I231" i="29"/>
  <c r="D232" i="29"/>
  <c r="E232" i="29"/>
  <c r="F232" i="29"/>
  <c r="G232" i="29"/>
  <c r="H232" i="29"/>
  <c r="I232" i="29"/>
  <c r="D233" i="29"/>
  <c r="E233" i="29"/>
  <c r="F233" i="29"/>
  <c r="G233" i="29"/>
  <c r="H233" i="29"/>
  <c r="I233" i="29"/>
  <c r="D234" i="29"/>
  <c r="E234" i="29"/>
  <c r="F234" i="29"/>
  <c r="G234" i="29"/>
  <c r="H234" i="29"/>
  <c r="I234" i="29"/>
  <c r="D235" i="29"/>
  <c r="E235" i="29"/>
  <c r="F235" i="29"/>
  <c r="G235" i="29"/>
  <c r="H235" i="29"/>
  <c r="I235" i="29"/>
  <c r="D236" i="29"/>
  <c r="E236" i="29"/>
  <c r="F236" i="29"/>
  <c r="G236" i="29"/>
  <c r="H236" i="29"/>
  <c r="I236" i="29"/>
  <c r="D237" i="29"/>
  <c r="E237" i="29"/>
  <c r="F237" i="29"/>
  <c r="G237" i="29"/>
  <c r="H237" i="29"/>
  <c r="I237" i="29"/>
  <c r="D238" i="29"/>
  <c r="E238" i="29"/>
  <c r="F238" i="29"/>
  <c r="G238" i="29"/>
  <c r="H238" i="29"/>
  <c r="I238" i="29"/>
  <c r="D239" i="29"/>
  <c r="E239" i="29"/>
  <c r="F239" i="29"/>
  <c r="G239" i="29"/>
  <c r="H239" i="29"/>
  <c r="I239" i="29"/>
  <c r="D240" i="29"/>
  <c r="E240" i="29"/>
  <c r="F240" i="29"/>
  <c r="G240" i="29"/>
  <c r="H240" i="29"/>
  <c r="I240" i="29"/>
  <c r="D241" i="29"/>
  <c r="E241" i="29"/>
  <c r="F241" i="29"/>
  <c r="G241" i="29"/>
  <c r="H241" i="29"/>
  <c r="I241" i="29"/>
  <c r="D242" i="29"/>
  <c r="E242" i="29"/>
  <c r="F242" i="29"/>
  <c r="G242" i="29"/>
  <c r="H242" i="29"/>
  <c r="I242" i="29"/>
  <c r="D243" i="29"/>
  <c r="E243" i="29"/>
  <c r="F243" i="29"/>
  <c r="G243" i="29"/>
  <c r="H243" i="29"/>
  <c r="I243" i="29"/>
  <c r="D244" i="29"/>
  <c r="E244" i="29"/>
  <c r="F244" i="29"/>
  <c r="G244" i="29"/>
  <c r="H244" i="29"/>
  <c r="I244" i="29"/>
  <c r="D245" i="29"/>
  <c r="E245" i="29"/>
  <c r="F245" i="29"/>
  <c r="G245" i="29"/>
  <c r="H245" i="29"/>
  <c r="I245" i="29"/>
  <c r="D246" i="29"/>
  <c r="E246" i="29"/>
  <c r="F246" i="29"/>
  <c r="G246" i="29"/>
  <c r="H246" i="29"/>
  <c r="I246" i="29"/>
  <c r="D247" i="29"/>
  <c r="E247" i="29"/>
  <c r="F247" i="29"/>
  <c r="G247" i="29"/>
  <c r="H247" i="29"/>
  <c r="I247" i="29"/>
  <c r="D248" i="29"/>
  <c r="E248" i="29"/>
  <c r="F248" i="29"/>
  <c r="G248" i="29"/>
  <c r="H248" i="29"/>
  <c r="I248" i="29"/>
  <c r="D249" i="29"/>
  <c r="E249" i="29"/>
  <c r="F249" i="29"/>
  <c r="G249" i="29"/>
  <c r="H249" i="29"/>
  <c r="I249" i="29"/>
  <c r="D250" i="29"/>
  <c r="E250" i="29"/>
  <c r="F250" i="29"/>
  <c r="G250" i="29"/>
  <c r="H250" i="29"/>
  <c r="I250" i="29"/>
  <c r="D251" i="29"/>
  <c r="E251" i="29"/>
  <c r="F251" i="29"/>
  <c r="G251" i="29"/>
  <c r="H251" i="29"/>
  <c r="I251" i="29"/>
  <c r="D252" i="29"/>
  <c r="E252" i="29"/>
  <c r="F252" i="29"/>
  <c r="G252" i="29"/>
  <c r="H252" i="29"/>
  <c r="I252" i="29"/>
  <c r="D253" i="29"/>
  <c r="E253" i="29"/>
  <c r="F253" i="29"/>
  <c r="G253" i="29"/>
  <c r="H253" i="29"/>
  <c r="I253" i="29"/>
  <c r="D254" i="29"/>
  <c r="E254" i="29"/>
  <c r="F254" i="29"/>
  <c r="G254" i="29"/>
  <c r="H254" i="29"/>
  <c r="I254" i="29"/>
  <c r="D255" i="29"/>
  <c r="E255" i="29"/>
  <c r="F255" i="29"/>
  <c r="G255" i="29"/>
  <c r="H255" i="29"/>
  <c r="I255" i="29"/>
  <c r="D256" i="29"/>
  <c r="E256" i="29"/>
  <c r="F256" i="29"/>
  <c r="G256" i="29"/>
  <c r="H256" i="29"/>
  <c r="I256" i="29"/>
  <c r="D257" i="29"/>
  <c r="E257" i="29"/>
  <c r="F257" i="29"/>
  <c r="G257" i="29"/>
  <c r="H257" i="29"/>
  <c r="I257" i="29"/>
  <c r="D258" i="29"/>
  <c r="E258" i="29"/>
  <c r="F258" i="29"/>
  <c r="G258" i="29"/>
  <c r="H258" i="29"/>
  <c r="I258" i="29"/>
  <c r="D259" i="29"/>
  <c r="E259" i="29"/>
  <c r="F259" i="29"/>
  <c r="G259" i="29"/>
  <c r="H259" i="29"/>
  <c r="I259" i="29"/>
  <c r="D260" i="29"/>
  <c r="E260" i="29"/>
  <c r="F260" i="29"/>
  <c r="G260" i="29"/>
  <c r="H260" i="29"/>
  <c r="I260" i="29"/>
  <c r="D261" i="29"/>
  <c r="E261" i="29"/>
  <c r="F261" i="29"/>
  <c r="G261" i="29"/>
  <c r="H261" i="29"/>
  <c r="I261" i="29"/>
  <c r="D262" i="29"/>
  <c r="E262" i="29"/>
  <c r="F262" i="29"/>
  <c r="G262" i="29"/>
  <c r="H262" i="29"/>
  <c r="I262" i="29"/>
  <c r="D263" i="29"/>
  <c r="E263" i="29"/>
  <c r="F263" i="29"/>
  <c r="G263" i="29"/>
  <c r="H263" i="29"/>
  <c r="I263" i="29"/>
  <c r="D264" i="29"/>
  <c r="E264" i="29"/>
  <c r="F264" i="29"/>
  <c r="G264" i="29"/>
  <c r="H264" i="29"/>
  <c r="I264" i="29"/>
  <c r="D265" i="29"/>
  <c r="E265" i="29"/>
  <c r="F265" i="29"/>
  <c r="G265" i="29"/>
  <c r="H265" i="29"/>
  <c r="I265" i="29"/>
  <c r="D266" i="29"/>
  <c r="E266" i="29"/>
  <c r="F266" i="29"/>
  <c r="G266" i="29"/>
  <c r="H266" i="29"/>
  <c r="I266" i="29"/>
  <c r="D267" i="29"/>
  <c r="E267" i="29"/>
  <c r="F267" i="29"/>
  <c r="G267" i="29"/>
  <c r="H267" i="29"/>
  <c r="I267" i="29"/>
  <c r="D268" i="29"/>
  <c r="E268" i="29"/>
  <c r="F268" i="29"/>
  <c r="G268" i="29"/>
  <c r="H268" i="29"/>
  <c r="I268" i="29"/>
  <c r="D269" i="29"/>
  <c r="E269" i="29"/>
  <c r="F269" i="29"/>
  <c r="G269" i="29"/>
  <c r="H269" i="29"/>
  <c r="I269" i="29"/>
  <c r="D270" i="29"/>
  <c r="E270" i="29"/>
  <c r="F270" i="29"/>
  <c r="G270" i="29"/>
  <c r="H270" i="29"/>
  <c r="I270" i="29"/>
  <c r="D271" i="29"/>
  <c r="E271" i="29"/>
  <c r="F271" i="29"/>
  <c r="G271" i="29"/>
  <c r="H271" i="29"/>
  <c r="I271" i="29"/>
  <c r="D272" i="29"/>
  <c r="E272" i="29"/>
  <c r="F272" i="29"/>
  <c r="G272" i="29"/>
  <c r="H272" i="29"/>
  <c r="I272" i="29"/>
  <c r="D273" i="29"/>
  <c r="E273" i="29"/>
  <c r="F273" i="29"/>
  <c r="G273" i="29"/>
  <c r="H273" i="29"/>
  <c r="I273" i="29"/>
  <c r="D274" i="29"/>
  <c r="E274" i="29"/>
  <c r="F274" i="29"/>
  <c r="G274" i="29"/>
  <c r="H274" i="29"/>
  <c r="I274" i="29"/>
  <c r="D275" i="29"/>
  <c r="E275" i="29"/>
  <c r="F275" i="29"/>
  <c r="G275" i="29"/>
  <c r="H275" i="29"/>
  <c r="I275" i="29"/>
  <c r="D276" i="29"/>
  <c r="E276" i="29"/>
  <c r="F276" i="29"/>
  <c r="G276" i="29"/>
  <c r="H276" i="29"/>
  <c r="I276" i="29"/>
  <c r="D277" i="29"/>
  <c r="E277" i="29"/>
  <c r="F277" i="29"/>
  <c r="G277" i="29"/>
  <c r="H277" i="29"/>
  <c r="I277" i="29"/>
  <c r="D278" i="29"/>
  <c r="E278" i="29"/>
  <c r="F278" i="29"/>
  <c r="G278" i="29"/>
  <c r="H278" i="29"/>
  <c r="I278" i="29"/>
  <c r="D279" i="29"/>
  <c r="E279" i="29"/>
  <c r="F279" i="29"/>
  <c r="G279" i="29"/>
  <c r="H279" i="29"/>
  <c r="I279" i="29"/>
  <c r="D280" i="29"/>
  <c r="E280" i="29"/>
  <c r="F280" i="29"/>
  <c r="G280" i="29"/>
  <c r="H280" i="29"/>
  <c r="I280" i="29"/>
  <c r="D281" i="29"/>
  <c r="E281" i="29"/>
  <c r="F281" i="29"/>
  <c r="G281" i="29"/>
  <c r="H281" i="29"/>
  <c r="I281" i="29"/>
  <c r="D282" i="29"/>
  <c r="E282" i="29"/>
  <c r="F282" i="29"/>
  <c r="G282" i="29"/>
  <c r="H282" i="29"/>
  <c r="I282" i="29"/>
  <c r="D283" i="29"/>
  <c r="E283" i="29"/>
  <c r="F283" i="29"/>
  <c r="G283" i="29"/>
  <c r="H283" i="29"/>
  <c r="I283" i="29"/>
  <c r="D284" i="29"/>
  <c r="E284" i="29"/>
  <c r="F284" i="29"/>
  <c r="G284" i="29"/>
  <c r="H284" i="29"/>
  <c r="I284" i="29"/>
  <c r="D285" i="29"/>
  <c r="E285" i="29"/>
  <c r="F285" i="29"/>
  <c r="G285" i="29"/>
  <c r="H285" i="29"/>
  <c r="I285" i="29"/>
  <c r="D286" i="29"/>
  <c r="E286" i="29"/>
  <c r="F286" i="29"/>
  <c r="G286" i="29"/>
  <c r="H286" i="29"/>
  <c r="I286" i="29"/>
  <c r="D287" i="29"/>
  <c r="E287" i="29"/>
  <c r="F287" i="29"/>
  <c r="G287" i="29"/>
  <c r="H287" i="29"/>
  <c r="I287" i="29"/>
  <c r="D288" i="29"/>
  <c r="E288" i="29"/>
  <c r="F288" i="29"/>
  <c r="G288" i="29"/>
  <c r="H288" i="29"/>
  <c r="I288" i="29"/>
  <c r="D289" i="29"/>
  <c r="E289" i="29"/>
  <c r="F289" i="29"/>
  <c r="G289" i="29"/>
  <c r="H289" i="29"/>
  <c r="I289" i="29"/>
  <c r="D290" i="29"/>
  <c r="E290" i="29"/>
  <c r="F290" i="29"/>
  <c r="G290" i="29"/>
  <c r="H290" i="29"/>
  <c r="I290" i="29"/>
  <c r="D291" i="29"/>
  <c r="E291" i="29"/>
  <c r="F291" i="29"/>
  <c r="G291" i="29"/>
  <c r="H291" i="29"/>
  <c r="I291" i="29"/>
  <c r="D292" i="29"/>
  <c r="E292" i="29"/>
  <c r="F292" i="29"/>
  <c r="G292" i="29"/>
  <c r="H292" i="29"/>
  <c r="I292" i="29"/>
  <c r="D293" i="29"/>
  <c r="E293" i="29"/>
  <c r="F293" i="29"/>
  <c r="G293" i="29"/>
  <c r="H293" i="29"/>
  <c r="I293" i="29"/>
  <c r="D294" i="29"/>
  <c r="E294" i="29"/>
  <c r="F294" i="29"/>
  <c r="G294" i="29"/>
  <c r="H294" i="29"/>
  <c r="I294" i="29"/>
  <c r="D295" i="29"/>
  <c r="E295" i="29"/>
  <c r="F295" i="29"/>
  <c r="G295" i="29"/>
  <c r="H295" i="29"/>
  <c r="I295" i="29"/>
  <c r="D296" i="29"/>
  <c r="E296" i="29"/>
  <c r="F296" i="29"/>
  <c r="G296" i="29"/>
  <c r="H296" i="29"/>
  <c r="I296" i="29"/>
  <c r="D297" i="29"/>
  <c r="E297" i="29"/>
  <c r="F297" i="29"/>
  <c r="G297" i="29"/>
  <c r="H297" i="29"/>
  <c r="I297" i="29"/>
  <c r="D298" i="29"/>
  <c r="E298" i="29"/>
  <c r="F298" i="29"/>
  <c r="G298" i="29"/>
  <c r="H298" i="29"/>
  <c r="I298" i="29"/>
  <c r="D299" i="29"/>
  <c r="E299" i="29"/>
  <c r="F299" i="29"/>
  <c r="G299" i="29"/>
  <c r="H299" i="29"/>
  <c r="I299" i="29"/>
  <c r="D300" i="29"/>
  <c r="E300" i="29"/>
  <c r="F300" i="29"/>
  <c r="G300" i="29"/>
  <c r="H300" i="29"/>
  <c r="I300" i="29"/>
  <c r="C4"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103" i="29"/>
  <c r="C104" i="29"/>
  <c r="C105" i="29"/>
  <c r="C106" i="29"/>
  <c r="C107" i="29"/>
  <c r="C108" i="29"/>
  <c r="C109" i="29"/>
  <c r="C110" i="29"/>
  <c r="C111" i="29"/>
  <c r="C112" i="29"/>
  <c r="C113" i="29"/>
  <c r="C114" i="29"/>
  <c r="C115" i="29"/>
  <c r="C116" i="29"/>
  <c r="C117" i="29"/>
  <c r="C118" i="29"/>
  <c r="C119" i="29"/>
  <c r="C120" i="29"/>
  <c r="C121" i="29"/>
  <c r="C122" i="29"/>
  <c r="C123" i="29"/>
  <c r="C124" i="29"/>
  <c r="C125" i="29"/>
  <c r="C126" i="29"/>
  <c r="C127" i="29"/>
  <c r="C128" i="29"/>
  <c r="C129" i="29"/>
  <c r="C130" i="29"/>
  <c r="C131" i="29"/>
  <c r="C132" i="29"/>
  <c r="C133" i="29"/>
  <c r="C134" i="29"/>
  <c r="C135" i="29"/>
  <c r="C136" i="29"/>
  <c r="C137" i="29"/>
  <c r="C138" i="29"/>
  <c r="C139" i="29"/>
  <c r="C140" i="29"/>
  <c r="C141" i="29"/>
  <c r="C142" i="29"/>
  <c r="C143" i="29"/>
  <c r="C144" i="29"/>
  <c r="C145" i="29"/>
  <c r="C146" i="29"/>
  <c r="C147" i="29"/>
  <c r="C148" i="29"/>
  <c r="C149" i="29"/>
  <c r="C150" i="29"/>
  <c r="C151" i="29"/>
  <c r="C152" i="29"/>
  <c r="C153" i="29"/>
  <c r="C154" i="29"/>
  <c r="C155" i="29"/>
  <c r="C156" i="29"/>
  <c r="C157" i="29"/>
  <c r="C158" i="29"/>
  <c r="C159" i="29"/>
  <c r="C160" i="29"/>
  <c r="C161" i="29"/>
  <c r="C162" i="29"/>
  <c r="C163" i="29"/>
  <c r="C164" i="29"/>
  <c r="C165" i="29"/>
  <c r="C166" i="29"/>
  <c r="C167" i="29"/>
  <c r="C168" i="29"/>
  <c r="C169" i="29"/>
  <c r="C170" i="29"/>
  <c r="C171" i="29"/>
  <c r="C172" i="29"/>
  <c r="C173" i="29"/>
  <c r="C174" i="29"/>
  <c r="C175" i="29"/>
  <c r="C176" i="29"/>
  <c r="C177" i="29"/>
  <c r="C178" i="29"/>
  <c r="C179" i="29"/>
  <c r="C180" i="29"/>
  <c r="C181" i="29"/>
  <c r="C182" i="29"/>
  <c r="C183" i="29"/>
  <c r="C184" i="29"/>
  <c r="C185" i="29"/>
  <c r="C186" i="29"/>
  <c r="C187" i="29"/>
  <c r="C188" i="29"/>
  <c r="C189" i="29"/>
  <c r="C190" i="29"/>
  <c r="C191" i="29"/>
  <c r="C192" i="29"/>
  <c r="C193" i="29"/>
  <c r="C194" i="29"/>
  <c r="C195" i="29"/>
  <c r="C196" i="29"/>
  <c r="C197" i="29"/>
  <c r="C198" i="29"/>
  <c r="C199" i="29"/>
  <c r="C200" i="29"/>
  <c r="C201" i="29"/>
  <c r="C202" i="29"/>
  <c r="C203" i="29"/>
  <c r="C204" i="29"/>
  <c r="C205" i="29"/>
  <c r="C206" i="29"/>
  <c r="C207" i="29"/>
  <c r="C208" i="29"/>
  <c r="C209" i="29"/>
  <c r="C210" i="29"/>
  <c r="C211" i="29"/>
  <c r="C212" i="29"/>
  <c r="C213" i="29"/>
  <c r="C214" i="29"/>
  <c r="C215" i="29"/>
  <c r="C216" i="29"/>
  <c r="C217" i="29"/>
  <c r="C218" i="29"/>
  <c r="C219" i="29"/>
  <c r="C220" i="29"/>
  <c r="C221" i="29"/>
  <c r="C222" i="29"/>
  <c r="C223" i="29"/>
  <c r="C224" i="29"/>
  <c r="C225" i="29"/>
  <c r="C226" i="29"/>
  <c r="C227" i="29"/>
  <c r="C228" i="29"/>
  <c r="C229" i="29"/>
  <c r="C230" i="29"/>
  <c r="C231" i="29"/>
  <c r="C232" i="29"/>
  <c r="C233" i="29"/>
  <c r="C234" i="29"/>
  <c r="C235" i="29"/>
  <c r="C236" i="29"/>
  <c r="C237" i="29"/>
  <c r="C238" i="29"/>
  <c r="C239" i="29"/>
  <c r="C240" i="29"/>
  <c r="C241" i="29"/>
  <c r="C242" i="29"/>
  <c r="C243" i="29"/>
  <c r="C244" i="29"/>
  <c r="C245" i="29"/>
  <c r="C246" i="29"/>
  <c r="C247" i="29"/>
  <c r="C248" i="29"/>
  <c r="C249" i="29"/>
  <c r="C250" i="29"/>
  <c r="C251" i="29"/>
  <c r="C252" i="29"/>
  <c r="C253" i="29"/>
  <c r="C254" i="29"/>
  <c r="C255" i="29"/>
  <c r="C256" i="29"/>
  <c r="C257" i="29"/>
  <c r="C258" i="29"/>
  <c r="C259" i="29"/>
  <c r="C260" i="29"/>
  <c r="C261" i="29"/>
  <c r="C262" i="29"/>
  <c r="C263" i="29"/>
  <c r="C264" i="29"/>
  <c r="C265" i="29"/>
  <c r="C266" i="29"/>
  <c r="C267" i="29"/>
  <c r="C268" i="29"/>
  <c r="C269" i="29"/>
  <c r="C270" i="29"/>
  <c r="C271" i="29"/>
  <c r="C272" i="29"/>
  <c r="C273" i="29"/>
  <c r="C274" i="29"/>
  <c r="C275" i="29"/>
  <c r="C276" i="29"/>
  <c r="C277" i="29"/>
  <c r="C278" i="29"/>
  <c r="C279" i="29"/>
  <c r="C280" i="29"/>
  <c r="C281" i="29"/>
  <c r="C282" i="29"/>
  <c r="C283" i="29"/>
  <c r="C284" i="29"/>
  <c r="C285" i="29"/>
  <c r="C286" i="29"/>
  <c r="C287" i="29"/>
  <c r="C288" i="29"/>
  <c r="C289" i="29"/>
  <c r="C290" i="29"/>
  <c r="C291" i="29"/>
  <c r="C292" i="29"/>
  <c r="C293" i="29"/>
  <c r="C294" i="29"/>
  <c r="C295" i="29"/>
  <c r="C296" i="29"/>
  <c r="C297" i="29"/>
  <c r="C298" i="29"/>
  <c r="C299" i="29"/>
  <c r="C300" i="29"/>
  <c r="B5" i="29"/>
  <c r="B6"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7" i="29"/>
  <c r="B88" i="29"/>
  <c r="B89" i="29"/>
  <c r="B90" i="29"/>
  <c r="B91" i="29"/>
  <c r="B92" i="29"/>
  <c r="B93" i="29"/>
  <c r="B94" i="29"/>
  <c r="B95" i="29"/>
  <c r="B96" i="29"/>
  <c r="B97" i="29"/>
  <c r="B98" i="29"/>
  <c r="B99" i="29"/>
  <c r="B100" i="29"/>
  <c r="B101" i="29"/>
  <c r="B102" i="29"/>
  <c r="B103" i="29"/>
  <c r="B104" i="29"/>
  <c r="B105" i="29"/>
  <c r="B106" i="29"/>
  <c r="B107" i="29"/>
  <c r="B108" i="29"/>
  <c r="B109" i="29"/>
  <c r="B110" i="29"/>
  <c r="B111" i="29"/>
  <c r="B112" i="29"/>
  <c r="B113" i="29"/>
  <c r="B114" i="29"/>
  <c r="B115" i="29"/>
  <c r="B116" i="29"/>
  <c r="B117" i="29"/>
  <c r="B118" i="29"/>
  <c r="B119" i="29"/>
  <c r="B120" i="29"/>
  <c r="B121" i="29"/>
  <c r="B122" i="29"/>
  <c r="B123" i="29"/>
  <c r="B124" i="29"/>
  <c r="B125" i="29"/>
  <c r="B126" i="29"/>
  <c r="B127" i="29"/>
  <c r="B128" i="29"/>
  <c r="B129" i="29"/>
  <c r="B130" i="29"/>
  <c r="B131" i="29"/>
  <c r="B132" i="29"/>
  <c r="B133" i="29"/>
  <c r="B134" i="29"/>
  <c r="B135" i="29"/>
  <c r="B136" i="29"/>
  <c r="B137" i="29"/>
  <c r="B138" i="29"/>
  <c r="B139" i="29"/>
  <c r="B140" i="29"/>
  <c r="B141" i="29"/>
  <c r="B142" i="29"/>
  <c r="B143" i="29"/>
  <c r="B144" i="29"/>
  <c r="B145" i="29"/>
  <c r="B146" i="29"/>
  <c r="B147" i="29"/>
  <c r="B148" i="29"/>
  <c r="B149" i="29"/>
  <c r="B150" i="29"/>
  <c r="B151" i="29"/>
  <c r="B152" i="29"/>
  <c r="B153" i="29"/>
  <c r="B154" i="29"/>
  <c r="B155" i="29"/>
  <c r="B156" i="29"/>
  <c r="B157" i="29"/>
  <c r="B158" i="29"/>
  <c r="B159" i="29"/>
  <c r="B160" i="29"/>
  <c r="B161" i="29"/>
  <c r="B162" i="29"/>
  <c r="B163" i="29"/>
  <c r="B164" i="29"/>
  <c r="B165" i="29"/>
  <c r="B166" i="29"/>
  <c r="B167" i="29"/>
  <c r="B168" i="29"/>
  <c r="B169" i="29"/>
  <c r="B170" i="29"/>
  <c r="B171" i="29"/>
  <c r="B172" i="29"/>
  <c r="B173" i="29"/>
  <c r="B174" i="29"/>
  <c r="B175" i="29"/>
  <c r="B176" i="29"/>
  <c r="B177" i="29"/>
  <c r="B178" i="29"/>
  <c r="B179" i="29"/>
  <c r="B180" i="29"/>
  <c r="B181" i="29"/>
  <c r="B182" i="29"/>
  <c r="B183" i="29"/>
  <c r="B184" i="29"/>
  <c r="B185" i="29"/>
  <c r="B186" i="29"/>
  <c r="B187" i="29"/>
  <c r="B188" i="29"/>
  <c r="B189" i="29"/>
  <c r="B190" i="29"/>
  <c r="B191" i="29"/>
  <c r="B192" i="29"/>
  <c r="B193" i="29"/>
  <c r="B194" i="29"/>
  <c r="B195" i="29"/>
  <c r="B196" i="29"/>
  <c r="B197" i="29"/>
  <c r="B198" i="29"/>
  <c r="B199" i="29"/>
  <c r="B200" i="29"/>
  <c r="B201" i="29"/>
  <c r="B202" i="29"/>
  <c r="B203" i="29"/>
  <c r="B204" i="29"/>
  <c r="B205" i="29"/>
  <c r="B206" i="29"/>
  <c r="B207" i="29"/>
  <c r="B208" i="29"/>
  <c r="B209" i="29"/>
  <c r="B210" i="29"/>
  <c r="B211" i="29"/>
  <c r="B212" i="29"/>
  <c r="B213" i="29"/>
  <c r="B214" i="29"/>
  <c r="B215" i="29"/>
  <c r="B216" i="29"/>
  <c r="B217" i="29"/>
  <c r="B218" i="29"/>
  <c r="B219" i="29"/>
  <c r="B220" i="29"/>
  <c r="B221" i="29"/>
  <c r="B222" i="29"/>
  <c r="B223" i="29"/>
  <c r="B224" i="29"/>
  <c r="B225" i="29"/>
  <c r="B226" i="29"/>
  <c r="B227" i="29"/>
  <c r="B228" i="29"/>
  <c r="B229" i="29"/>
  <c r="B230" i="29"/>
  <c r="B231" i="29"/>
  <c r="B232" i="29"/>
  <c r="B233" i="29"/>
  <c r="B234" i="29"/>
  <c r="B235" i="29"/>
  <c r="B236" i="29"/>
  <c r="B237" i="29"/>
  <c r="B238" i="29"/>
  <c r="B239" i="29"/>
  <c r="B240" i="29"/>
  <c r="B241" i="29"/>
  <c r="B242" i="29"/>
  <c r="B243" i="29"/>
  <c r="B244" i="29"/>
  <c r="B245" i="29"/>
  <c r="B246" i="29"/>
  <c r="B247" i="29"/>
  <c r="B248" i="29"/>
  <c r="B249" i="29"/>
  <c r="B250" i="29"/>
  <c r="B251" i="29"/>
  <c r="B252" i="29"/>
  <c r="B253" i="29"/>
  <c r="B254" i="29"/>
  <c r="B255" i="29"/>
  <c r="B256" i="29"/>
  <c r="B257" i="29"/>
  <c r="B258" i="29"/>
  <c r="B259" i="29"/>
  <c r="B260" i="29"/>
  <c r="B261" i="29"/>
  <c r="B262" i="29"/>
  <c r="B263" i="29"/>
  <c r="B264" i="29"/>
  <c r="B265" i="29"/>
  <c r="B266" i="29"/>
  <c r="B267" i="29"/>
  <c r="B268" i="29"/>
  <c r="B269" i="29"/>
  <c r="B270" i="29"/>
  <c r="B271" i="29"/>
  <c r="B272" i="29"/>
  <c r="B273" i="29"/>
  <c r="B274" i="29"/>
  <c r="B275" i="29"/>
  <c r="B276" i="29"/>
  <c r="B277" i="29"/>
  <c r="B278" i="29"/>
  <c r="B279" i="29"/>
  <c r="B280" i="29"/>
  <c r="B281" i="29"/>
  <c r="B282" i="29"/>
  <c r="B283" i="29"/>
  <c r="B284" i="29"/>
  <c r="B285" i="29"/>
  <c r="B286" i="29"/>
  <c r="B287" i="29"/>
  <c r="B288" i="29"/>
  <c r="B289" i="29"/>
  <c r="B290" i="29"/>
  <c r="B291" i="29"/>
  <c r="B292" i="29"/>
  <c r="B293" i="29"/>
  <c r="B294" i="29"/>
  <c r="B295" i="29"/>
  <c r="B296" i="29"/>
  <c r="B297" i="29"/>
  <c r="B298" i="29"/>
  <c r="B299" i="29"/>
  <c r="B300" i="29"/>
  <c r="Z27" i="29" l="1"/>
  <c r="Z31" i="29"/>
  <c r="Z38" i="29"/>
  <c r="Z50" i="29"/>
  <c r="Z26" i="29"/>
  <c r="Z30" i="29"/>
  <c r="Z37" i="29"/>
  <c r="Z47" i="29"/>
  <c r="Z6" i="29"/>
  <c r="Z19" i="29"/>
  <c r="Z7" i="29"/>
  <c r="Z44" i="29"/>
  <c r="Z36" i="29"/>
  <c r="Z22" i="29"/>
  <c r="Z28" i="29"/>
  <c r="Z43" i="29"/>
  <c r="Z35" i="29"/>
  <c r="Z13" i="29"/>
  <c r="Z16" i="29"/>
  <c r="Z42" i="29"/>
  <c r="Z34" i="29"/>
  <c r="Z10" i="29"/>
  <c r="Z41" i="29"/>
  <c r="Z33" i="29"/>
  <c r="Z46" i="29"/>
  <c r="Z40" i="29"/>
  <c r="Z32" i="29"/>
  <c r="Z39" i="29"/>
  <c r="Z49" i="29"/>
  <c r="Z24" i="29"/>
  <c r="Z18" i="29"/>
  <c r="Z12" i="29"/>
  <c r="Z23" i="29"/>
  <c r="Z17" i="29"/>
  <c r="Z11" i="29"/>
  <c r="Z21" i="29"/>
  <c r="Z15" i="29"/>
  <c r="Z9" i="29"/>
  <c r="Z20" i="29"/>
  <c r="Z14" i="29"/>
  <c r="Z8" i="29"/>
  <c r="M188" i="42"/>
  <c r="N188" i="42" s="1"/>
  <c r="M187" i="42"/>
  <c r="N187" i="42" s="1"/>
  <c r="M186" i="42"/>
  <c r="N186" i="42" s="1"/>
  <c r="M185" i="42"/>
  <c r="N185" i="42" s="1"/>
  <c r="M184" i="42"/>
  <c r="N184" i="42" s="1"/>
  <c r="M183" i="42"/>
  <c r="N183" i="42" s="1"/>
  <c r="M182" i="42"/>
  <c r="N182" i="42" s="1"/>
  <c r="M181" i="42"/>
  <c r="N181" i="42" s="1"/>
  <c r="M180" i="42"/>
  <c r="N180" i="42" s="1"/>
  <c r="M179" i="42"/>
  <c r="N179" i="42" s="1"/>
  <c r="M178" i="42"/>
  <c r="N178" i="42" s="1"/>
  <c r="M177" i="42"/>
  <c r="N177" i="42" s="1"/>
  <c r="M176" i="42"/>
  <c r="N176" i="42" s="1"/>
  <c r="M175" i="42"/>
  <c r="N175" i="42" s="1"/>
  <c r="M174" i="42"/>
  <c r="N174" i="42" s="1"/>
  <c r="M173" i="42"/>
  <c r="N173" i="42" s="1"/>
  <c r="M172" i="42"/>
  <c r="N172" i="42" s="1"/>
  <c r="M171" i="42"/>
  <c r="N171" i="42" s="1"/>
  <c r="M170" i="42"/>
  <c r="N170" i="42" s="1"/>
  <c r="M169" i="42"/>
  <c r="N169" i="42" s="1"/>
  <c r="M168" i="42"/>
  <c r="N168" i="42" s="1"/>
  <c r="M167" i="42"/>
  <c r="N167" i="42" s="1"/>
  <c r="M166" i="42"/>
  <c r="N166" i="42" s="1"/>
  <c r="M165" i="42"/>
  <c r="N165" i="42" s="1"/>
  <c r="M164" i="42"/>
  <c r="N164" i="42" s="1"/>
  <c r="M163" i="42"/>
  <c r="N163" i="42" s="1"/>
  <c r="M162" i="42"/>
  <c r="N162" i="42" s="1"/>
  <c r="M161" i="42"/>
  <c r="N161" i="42" s="1"/>
  <c r="M160" i="42"/>
  <c r="N160" i="42" s="1"/>
  <c r="M159" i="42"/>
  <c r="N159" i="42" s="1"/>
  <c r="M158" i="42"/>
  <c r="N158" i="42" s="1"/>
  <c r="M157" i="42"/>
  <c r="N157" i="42" s="1"/>
  <c r="M156" i="42"/>
  <c r="N156" i="42" s="1"/>
  <c r="M155" i="42"/>
  <c r="N155" i="42" s="1"/>
  <c r="M154" i="42"/>
  <c r="N154" i="42" s="1"/>
  <c r="M153" i="42"/>
  <c r="N153" i="42" s="1"/>
  <c r="M152" i="42"/>
  <c r="N152" i="42" s="1"/>
  <c r="M151" i="42"/>
  <c r="N151" i="42" s="1"/>
  <c r="M150" i="42"/>
  <c r="N150" i="42" s="1"/>
  <c r="M149" i="42"/>
  <c r="N149" i="42" s="1"/>
  <c r="M148" i="42"/>
  <c r="N148" i="42" s="1"/>
  <c r="M147" i="42"/>
  <c r="N147" i="42" s="1"/>
  <c r="M146" i="42"/>
  <c r="N146" i="42" s="1"/>
  <c r="M145" i="42"/>
  <c r="N145" i="42" s="1"/>
  <c r="M144" i="42"/>
  <c r="N144" i="42" s="1"/>
  <c r="M143" i="42"/>
  <c r="N143" i="42" s="1"/>
  <c r="M142" i="42"/>
  <c r="N142" i="42" s="1"/>
  <c r="M141" i="42"/>
  <c r="N141" i="42" s="1"/>
  <c r="M140" i="42"/>
  <c r="N140" i="42" s="1"/>
  <c r="M139" i="42"/>
  <c r="N139" i="42" s="1"/>
  <c r="M138" i="42"/>
  <c r="N138" i="42" s="1"/>
  <c r="M137" i="42"/>
  <c r="N137" i="42" s="1"/>
  <c r="M136" i="42"/>
  <c r="N136" i="42" s="1"/>
  <c r="M135" i="42"/>
  <c r="N135" i="42" s="1"/>
  <c r="M134" i="42"/>
  <c r="N134" i="42" s="1"/>
  <c r="M133" i="42"/>
  <c r="N133" i="42" s="1"/>
  <c r="M132" i="42"/>
  <c r="N132" i="42" s="1"/>
  <c r="M131" i="42"/>
  <c r="N131" i="42" s="1"/>
  <c r="M130" i="42"/>
  <c r="N130" i="42" s="1"/>
  <c r="M129" i="42"/>
  <c r="N129" i="42" s="1"/>
  <c r="M128" i="42"/>
  <c r="N128" i="42" s="1"/>
  <c r="M127" i="42"/>
  <c r="N127" i="42" s="1"/>
  <c r="M126" i="42"/>
  <c r="N126" i="42" s="1"/>
  <c r="M125" i="42"/>
  <c r="N125" i="42" s="1"/>
  <c r="M124" i="42"/>
  <c r="N124" i="42" s="1"/>
  <c r="M123" i="42"/>
  <c r="N123" i="42" s="1"/>
  <c r="M122" i="42"/>
  <c r="N122" i="42" s="1"/>
  <c r="M121" i="42"/>
  <c r="N121" i="42" s="1"/>
  <c r="M120" i="42"/>
  <c r="N120" i="42" s="1"/>
  <c r="M119" i="42"/>
  <c r="N119" i="42" s="1"/>
  <c r="M118" i="42"/>
  <c r="N118" i="42" s="1"/>
  <c r="M117" i="42"/>
  <c r="N117" i="42" s="1"/>
  <c r="M116" i="42"/>
  <c r="N116" i="42" s="1"/>
  <c r="M115" i="42"/>
  <c r="N115" i="42" s="1"/>
  <c r="M114" i="42"/>
  <c r="N114" i="42" s="1"/>
  <c r="M113" i="42"/>
  <c r="N113" i="42" s="1"/>
  <c r="M112" i="42"/>
  <c r="N112" i="42" s="1"/>
  <c r="M111" i="42"/>
  <c r="N111" i="42" s="1"/>
  <c r="M110" i="42"/>
  <c r="N110" i="42" s="1"/>
  <c r="M109" i="42"/>
  <c r="N109" i="42" s="1"/>
  <c r="M108" i="42"/>
  <c r="N108" i="42" s="1"/>
  <c r="M107" i="42"/>
  <c r="N107" i="42" s="1"/>
  <c r="M106" i="42"/>
  <c r="N106" i="42" s="1"/>
  <c r="M105" i="42"/>
  <c r="N105" i="42" s="1"/>
  <c r="M104" i="42"/>
  <c r="N104" i="42" s="1"/>
  <c r="M103" i="42"/>
  <c r="N103" i="42" s="1"/>
  <c r="M102" i="42"/>
  <c r="N102" i="42" s="1"/>
  <c r="M101" i="42"/>
  <c r="N101" i="42" s="1"/>
  <c r="M100" i="42"/>
  <c r="N100" i="42" s="1"/>
  <c r="M99" i="42"/>
  <c r="N99" i="42" s="1"/>
  <c r="M98" i="42"/>
  <c r="N98" i="42" s="1"/>
  <c r="M97" i="42"/>
  <c r="N97" i="42" s="1"/>
  <c r="M96" i="42"/>
  <c r="N96" i="42" s="1"/>
  <c r="M95" i="42"/>
  <c r="N95" i="42" s="1"/>
  <c r="M94" i="42"/>
  <c r="N94" i="42" s="1"/>
  <c r="M93" i="42"/>
  <c r="N93" i="42" s="1"/>
  <c r="M92" i="42"/>
  <c r="N92" i="42" s="1"/>
  <c r="M91" i="42"/>
  <c r="N91" i="42" s="1"/>
  <c r="M90" i="42"/>
  <c r="N90" i="42" s="1"/>
  <c r="M89" i="42"/>
  <c r="N89" i="42" s="1"/>
  <c r="B74" i="42"/>
  <c r="D56" i="42"/>
  <c r="D46" i="42"/>
  <c r="B65" i="42" s="1"/>
  <c r="A68" i="42" s="1"/>
  <c r="D42" i="42"/>
  <c r="C42" i="42"/>
  <c r="C41" i="42"/>
  <c r="D38" i="42"/>
  <c r="C38" i="42"/>
  <c r="D37" i="42"/>
  <c r="C37" i="42"/>
  <c r="D36" i="42"/>
  <c r="C36" i="42"/>
  <c r="C33" i="42"/>
  <c r="C32" i="42"/>
  <c r="C31" i="42"/>
  <c r="C30" i="42"/>
  <c r="C29" i="42"/>
  <c r="C28" i="42"/>
  <c r="C27" i="42"/>
  <c r="C26" i="42"/>
  <c r="C23" i="42"/>
  <c r="C22" i="42"/>
  <c r="C21" i="42"/>
  <c r="C20" i="42"/>
  <c r="C19" i="42"/>
  <c r="C18" i="42"/>
  <c r="C15" i="42"/>
  <c r="C14" i="42"/>
  <c r="C13" i="42"/>
  <c r="C12" i="42"/>
  <c r="C11" i="42"/>
  <c r="C10" i="42"/>
  <c r="C9" i="42"/>
  <c r="C8" i="42"/>
  <c r="C7" i="42"/>
  <c r="C4" i="42"/>
  <c r="A4" i="42"/>
  <c r="M188" i="41"/>
  <c r="N188" i="41" s="1"/>
  <c r="M187" i="41"/>
  <c r="N187" i="41" s="1"/>
  <c r="M186" i="41"/>
  <c r="N186" i="41" s="1"/>
  <c r="M185" i="41"/>
  <c r="N185" i="41" s="1"/>
  <c r="M184" i="41"/>
  <c r="N184" i="41" s="1"/>
  <c r="M183" i="41"/>
  <c r="N183" i="41" s="1"/>
  <c r="M182" i="41"/>
  <c r="N182" i="41" s="1"/>
  <c r="M181" i="41"/>
  <c r="N181" i="41" s="1"/>
  <c r="M180" i="41"/>
  <c r="N180" i="41" s="1"/>
  <c r="M179" i="41"/>
  <c r="N179" i="41" s="1"/>
  <c r="M178" i="41"/>
  <c r="N178" i="41" s="1"/>
  <c r="M177" i="41"/>
  <c r="N177" i="41" s="1"/>
  <c r="M176" i="41"/>
  <c r="N176" i="41" s="1"/>
  <c r="M175" i="41"/>
  <c r="N175" i="41" s="1"/>
  <c r="M174" i="41"/>
  <c r="N174" i="41" s="1"/>
  <c r="M173" i="41"/>
  <c r="N173" i="41" s="1"/>
  <c r="M172" i="41"/>
  <c r="N172" i="41" s="1"/>
  <c r="M171" i="41"/>
  <c r="N171" i="41" s="1"/>
  <c r="M170" i="41"/>
  <c r="N170" i="41" s="1"/>
  <c r="M169" i="41"/>
  <c r="N169" i="41" s="1"/>
  <c r="M168" i="41"/>
  <c r="N168" i="41" s="1"/>
  <c r="M167" i="41"/>
  <c r="N167" i="41" s="1"/>
  <c r="M166" i="41"/>
  <c r="N166" i="41" s="1"/>
  <c r="M165" i="41"/>
  <c r="N165" i="41" s="1"/>
  <c r="M164" i="41"/>
  <c r="N164" i="41" s="1"/>
  <c r="M163" i="41"/>
  <c r="N163" i="41" s="1"/>
  <c r="M162" i="41"/>
  <c r="N162" i="41" s="1"/>
  <c r="M161" i="41"/>
  <c r="N161" i="41" s="1"/>
  <c r="M160" i="41"/>
  <c r="N160" i="41" s="1"/>
  <c r="M159" i="41"/>
  <c r="N159" i="41" s="1"/>
  <c r="M158" i="41"/>
  <c r="N158" i="41" s="1"/>
  <c r="M157" i="41"/>
  <c r="N157" i="41" s="1"/>
  <c r="M156" i="41"/>
  <c r="N156" i="41" s="1"/>
  <c r="M155" i="41"/>
  <c r="N155" i="41" s="1"/>
  <c r="M154" i="41"/>
  <c r="N154" i="41" s="1"/>
  <c r="M153" i="41"/>
  <c r="N153" i="41" s="1"/>
  <c r="M152" i="41"/>
  <c r="N152" i="41" s="1"/>
  <c r="M151" i="41"/>
  <c r="N151" i="41" s="1"/>
  <c r="M150" i="41"/>
  <c r="N150" i="41" s="1"/>
  <c r="M149" i="41"/>
  <c r="N149" i="41" s="1"/>
  <c r="M148" i="41"/>
  <c r="N148" i="41" s="1"/>
  <c r="M147" i="41"/>
  <c r="N147" i="41" s="1"/>
  <c r="M146" i="41"/>
  <c r="N146" i="41" s="1"/>
  <c r="M145" i="41"/>
  <c r="N145" i="41" s="1"/>
  <c r="M144" i="41"/>
  <c r="N144" i="41" s="1"/>
  <c r="M143" i="41"/>
  <c r="N143" i="41" s="1"/>
  <c r="M142" i="41"/>
  <c r="N142" i="41" s="1"/>
  <c r="M141" i="41"/>
  <c r="N141" i="41" s="1"/>
  <c r="M140" i="41"/>
  <c r="N140" i="41" s="1"/>
  <c r="M139" i="41"/>
  <c r="N139" i="41" s="1"/>
  <c r="M138" i="41"/>
  <c r="N138" i="41" s="1"/>
  <c r="M137" i="41"/>
  <c r="N137" i="41" s="1"/>
  <c r="M136" i="41"/>
  <c r="N136" i="41" s="1"/>
  <c r="M135" i="41"/>
  <c r="N135" i="41" s="1"/>
  <c r="M134" i="41"/>
  <c r="N134" i="41" s="1"/>
  <c r="M133" i="41"/>
  <c r="N133" i="41" s="1"/>
  <c r="M132" i="41"/>
  <c r="N132" i="41" s="1"/>
  <c r="M131" i="41"/>
  <c r="N131" i="41" s="1"/>
  <c r="M130" i="41"/>
  <c r="N130" i="41" s="1"/>
  <c r="M129" i="41"/>
  <c r="N129" i="41" s="1"/>
  <c r="M128" i="41"/>
  <c r="N128" i="41" s="1"/>
  <c r="M127" i="41"/>
  <c r="N127" i="41" s="1"/>
  <c r="M126" i="41"/>
  <c r="N126" i="41" s="1"/>
  <c r="M125" i="41"/>
  <c r="N125" i="41" s="1"/>
  <c r="M124" i="41"/>
  <c r="N124" i="41" s="1"/>
  <c r="M123" i="41"/>
  <c r="N123" i="41" s="1"/>
  <c r="M122" i="41"/>
  <c r="N122" i="41" s="1"/>
  <c r="M121" i="41"/>
  <c r="N121" i="41" s="1"/>
  <c r="M120" i="41"/>
  <c r="N120" i="41" s="1"/>
  <c r="M119" i="41"/>
  <c r="N119" i="41" s="1"/>
  <c r="M118" i="41"/>
  <c r="N118" i="41" s="1"/>
  <c r="M117" i="41"/>
  <c r="N117" i="41" s="1"/>
  <c r="M116" i="41"/>
  <c r="N116" i="41" s="1"/>
  <c r="M115" i="41"/>
  <c r="N115" i="41" s="1"/>
  <c r="M114" i="41"/>
  <c r="N114" i="41" s="1"/>
  <c r="M113" i="41"/>
  <c r="N113" i="41" s="1"/>
  <c r="M112" i="41"/>
  <c r="N112" i="41" s="1"/>
  <c r="M111" i="41"/>
  <c r="N111" i="41" s="1"/>
  <c r="M110" i="41"/>
  <c r="N110" i="41" s="1"/>
  <c r="M109" i="41"/>
  <c r="N109" i="41" s="1"/>
  <c r="M108" i="41"/>
  <c r="N108" i="41" s="1"/>
  <c r="M107" i="41"/>
  <c r="N107" i="41" s="1"/>
  <c r="M106" i="41"/>
  <c r="N106" i="41" s="1"/>
  <c r="M105" i="41"/>
  <c r="N105" i="41" s="1"/>
  <c r="M104" i="41"/>
  <c r="N104" i="41" s="1"/>
  <c r="M103" i="41"/>
  <c r="N103" i="41" s="1"/>
  <c r="M102" i="41"/>
  <c r="N102" i="41" s="1"/>
  <c r="M101" i="41"/>
  <c r="N101" i="41" s="1"/>
  <c r="M100" i="41"/>
  <c r="N100" i="41" s="1"/>
  <c r="M99" i="41"/>
  <c r="N99" i="41" s="1"/>
  <c r="M98" i="41"/>
  <c r="N98" i="41" s="1"/>
  <c r="M97" i="41"/>
  <c r="N97" i="41" s="1"/>
  <c r="M96" i="41"/>
  <c r="N96" i="41" s="1"/>
  <c r="M95" i="41"/>
  <c r="N95" i="41" s="1"/>
  <c r="M94" i="41"/>
  <c r="N94" i="41" s="1"/>
  <c r="M93" i="41"/>
  <c r="N93" i="41" s="1"/>
  <c r="M92" i="41"/>
  <c r="N92" i="41" s="1"/>
  <c r="M91" i="41"/>
  <c r="N91" i="41" s="1"/>
  <c r="M90" i="41"/>
  <c r="N90" i="41" s="1"/>
  <c r="M89" i="41"/>
  <c r="N89" i="41" s="1"/>
  <c r="B74" i="41"/>
  <c r="D56" i="41"/>
  <c r="D46" i="41"/>
  <c r="B65" i="41" s="1"/>
  <c r="A68" i="41" s="1"/>
  <c r="D42" i="41"/>
  <c r="C42" i="41"/>
  <c r="C41" i="41"/>
  <c r="D38" i="41"/>
  <c r="C38" i="41"/>
  <c r="D37" i="41"/>
  <c r="C37" i="41"/>
  <c r="D36" i="41"/>
  <c r="C36" i="41"/>
  <c r="C33" i="41"/>
  <c r="C32" i="41"/>
  <c r="C31" i="41"/>
  <c r="C30" i="41"/>
  <c r="C29" i="41"/>
  <c r="C28" i="41"/>
  <c r="C27" i="41"/>
  <c r="C26" i="41"/>
  <c r="C23" i="41"/>
  <c r="C22" i="41"/>
  <c r="C21" i="41"/>
  <c r="C20" i="41"/>
  <c r="C19" i="41"/>
  <c r="C18" i="41"/>
  <c r="C15" i="41"/>
  <c r="C14" i="41"/>
  <c r="C13" i="41"/>
  <c r="C12" i="41"/>
  <c r="C11" i="41"/>
  <c r="C10" i="41"/>
  <c r="C9" i="41"/>
  <c r="C8" i="41"/>
  <c r="C7" i="41"/>
  <c r="C4" i="41"/>
  <c r="A4" i="41"/>
  <c r="M188" i="40"/>
  <c r="N188" i="40" s="1"/>
  <c r="M187" i="40"/>
  <c r="N187" i="40" s="1"/>
  <c r="M186" i="40"/>
  <c r="N186" i="40" s="1"/>
  <c r="M185" i="40"/>
  <c r="N185" i="40" s="1"/>
  <c r="M184" i="40"/>
  <c r="N184" i="40" s="1"/>
  <c r="M183" i="40"/>
  <c r="N183" i="40" s="1"/>
  <c r="M182" i="40"/>
  <c r="N182" i="40" s="1"/>
  <c r="M181" i="40"/>
  <c r="N181" i="40" s="1"/>
  <c r="M180" i="40"/>
  <c r="N180" i="40" s="1"/>
  <c r="M179" i="40"/>
  <c r="N179" i="40" s="1"/>
  <c r="M178" i="40"/>
  <c r="N178" i="40" s="1"/>
  <c r="M177" i="40"/>
  <c r="N177" i="40" s="1"/>
  <c r="M176" i="40"/>
  <c r="N176" i="40" s="1"/>
  <c r="M175" i="40"/>
  <c r="N175" i="40" s="1"/>
  <c r="M174" i="40"/>
  <c r="N174" i="40" s="1"/>
  <c r="M173" i="40"/>
  <c r="N173" i="40" s="1"/>
  <c r="M172" i="40"/>
  <c r="N172" i="40" s="1"/>
  <c r="M171" i="40"/>
  <c r="N171" i="40" s="1"/>
  <c r="M170" i="40"/>
  <c r="N170" i="40" s="1"/>
  <c r="M169" i="40"/>
  <c r="N169" i="40" s="1"/>
  <c r="M168" i="40"/>
  <c r="N168" i="40" s="1"/>
  <c r="M167" i="40"/>
  <c r="N167" i="40" s="1"/>
  <c r="M166" i="40"/>
  <c r="N166" i="40" s="1"/>
  <c r="M165" i="40"/>
  <c r="N165" i="40" s="1"/>
  <c r="M164" i="40"/>
  <c r="N164" i="40" s="1"/>
  <c r="M163" i="40"/>
  <c r="N163" i="40" s="1"/>
  <c r="M162" i="40"/>
  <c r="N162" i="40" s="1"/>
  <c r="M161" i="40"/>
  <c r="N161" i="40" s="1"/>
  <c r="M160" i="40"/>
  <c r="N160" i="40" s="1"/>
  <c r="N159" i="40"/>
  <c r="M159" i="40"/>
  <c r="M158" i="40"/>
  <c r="N158" i="40" s="1"/>
  <c r="M157" i="40"/>
  <c r="N157" i="40" s="1"/>
  <c r="M156" i="40"/>
  <c r="N156" i="40" s="1"/>
  <c r="M155" i="40"/>
  <c r="N155" i="40" s="1"/>
  <c r="M154" i="40"/>
  <c r="N154" i="40" s="1"/>
  <c r="M153" i="40"/>
  <c r="N153" i="40" s="1"/>
  <c r="M152" i="40"/>
  <c r="N152" i="40" s="1"/>
  <c r="M151" i="40"/>
  <c r="N151" i="40" s="1"/>
  <c r="M150" i="40"/>
  <c r="N150" i="40" s="1"/>
  <c r="M149" i="40"/>
  <c r="N149" i="40" s="1"/>
  <c r="M148" i="40"/>
  <c r="N148" i="40" s="1"/>
  <c r="M147" i="40"/>
  <c r="N147" i="40" s="1"/>
  <c r="M146" i="40"/>
  <c r="N146" i="40" s="1"/>
  <c r="M145" i="40"/>
  <c r="N145" i="40" s="1"/>
  <c r="M144" i="40"/>
  <c r="N144" i="40" s="1"/>
  <c r="M143" i="40"/>
  <c r="N143" i="40" s="1"/>
  <c r="M142" i="40"/>
  <c r="N142" i="40" s="1"/>
  <c r="M141" i="40"/>
  <c r="N141" i="40" s="1"/>
  <c r="M140" i="40"/>
  <c r="N140" i="40" s="1"/>
  <c r="M139" i="40"/>
  <c r="N139" i="40" s="1"/>
  <c r="M138" i="40"/>
  <c r="N138" i="40" s="1"/>
  <c r="M137" i="40"/>
  <c r="N137" i="40" s="1"/>
  <c r="M136" i="40"/>
  <c r="N136" i="40" s="1"/>
  <c r="M135" i="40"/>
  <c r="N135" i="40" s="1"/>
  <c r="M134" i="40"/>
  <c r="N134" i="40" s="1"/>
  <c r="M133" i="40"/>
  <c r="N133" i="40" s="1"/>
  <c r="M132" i="40"/>
  <c r="N132" i="40" s="1"/>
  <c r="M131" i="40"/>
  <c r="N131" i="40" s="1"/>
  <c r="M130" i="40"/>
  <c r="N130" i="40" s="1"/>
  <c r="M129" i="40"/>
  <c r="N129" i="40" s="1"/>
  <c r="M128" i="40"/>
  <c r="N128" i="40" s="1"/>
  <c r="M127" i="40"/>
  <c r="N127" i="40" s="1"/>
  <c r="M126" i="40"/>
  <c r="N126" i="40" s="1"/>
  <c r="M125" i="40"/>
  <c r="N125" i="40" s="1"/>
  <c r="M124" i="40"/>
  <c r="N124" i="40" s="1"/>
  <c r="M123" i="40"/>
  <c r="N123" i="40" s="1"/>
  <c r="M122" i="40"/>
  <c r="N122" i="40" s="1"/>
  <c r="M121" i="40"/>
  <c r="N121" i="40" s="1"/>
  <c r="M120" i="40"/>
  <c r="N120" i="40" s="1"/>
  <c r="M119" i="40"/>
  <c r="N119" i="40" s="1"/>
  <c r="M118" i="40"/>
  <c r="N118" i="40" s="1"/>
  <c r="M117" i="40"/>
  <c r="N117" i="40" s="1"/>
  <c r="M116" i="40"/>
  <c r="N116" i="40" s="1"/>
  <c r="M115" i="40"/>
  <c r="N115" i="40" s="1"/>
  <c r="M114" i="40"/>
  <c r="N114" i="40" s="1"/>
  <c r="M113" i="40"/>
  <c r="N113" i="40" s="1"/>
  <c r="M112" i="40"/>
  <c r="N112" i="40" s="1"/>
  <c r="M111" i="40"/>
  <c r="N111" i="40" s="1"/>
  <c r="M110" i="40"/>
  <c r="N110" i="40" s="1"/>
  <c r="M109" i="40"/>
  <c r="N109" i="40" s="1"/>
  <c r="M108" i="40"/>
  <c r="N108" i="40" s="1"/>
  <c r="M107" i="40"/>
  <c r="N107" i="40" s="1"/>
  <c r="M106" i="40"/>
  <c r="N106" i="40" s="1"/>
  <c r="M105" i="40"/>
  <c r="N105" i="40" s="1"/>
  <c r="M104" i="40"/>
  <c r="N104" i="40" s="1"/>
  <c r="M103" i="40"/>
  <c r="N103" i="40" s="1"/>
  <c r="M102" i="40"/>
  <c r="N102" i="40" s="1"/>
  <c r="M101" i="40"/>
  <c r="N101" i="40" s="1"/>
  <c r="M100" i="40"/>
  <c r="N100" i="40" s="1"/>
  <c r="M99" i="40"/>
  <c r="N99" i="40" s="1"/>
  <c r="M98" i="40"/>
  <c r="N98" i="40" s="1"/>
  <c r="M97" i="40"/>
  <c r="N97" i="40" s="1"/>
  <c r="M96" i="40"/>
  <c r="N96" i="40" s="1"/>
  <c r="M95" i="40"/>
  <c r="N95" i="40" s="1"/>
  <c r="M94" i="40"/>
  <c r="N94" i="40" s="1"/>
  <c r="M93" i="40"/>
  <c r="N93" i="40" s="1"/>
  <c r="M92" i="40"/>
  <c r="N92" i="40" s="1"/>
  <c r="M91" i="40"/>
  <c r="N91" i="40" s="1"/>
  <c r="M90" i="40"/>
  <c r="N90" i="40" s="1"/>
  <c r="M89" i="40"/>
  <c r="N89" i="40" s="1"/>
  <c r="B74" i="40"/>
  <c r="D56" i="40"/>
  <c r="D46" i="40"/>
  <c r="B65" i="40" s="1"/>
  <c r="A68" i="40" s="1"/>
  <c r="D42" i="40"/>
  <c r="C42" i="40"/>
  <c r="C41" i="40"/>
  <c r="D38" i="40"/>
  <c r="C38" i="40"/>
  <c r="D37" i="40"/>
  <c r="C37" i="40"/>
  <c r="D36" i="40"/>
  <c r="C36" i="40"/>
  <c r="C33" i="40"/>
  <c r="C32" i="40"/>
  <c r="C31" i="40"/>
  <c r="C30" i="40"/>
  <c r="C29" i="40"/>
  <c r="C28" i="40"/>
  <c r="C27" i="40"/>
  <c r="C26" i="40"/>
  <c r="C23" i="40"/>
  <c r="C22" i="40"/>
  <c r="C21" i="40"/>
  <c r="C20" i="40"/>
  <c r="C19" i="40"/>
  <c r="C18" i="40"/>
  <c r="C15" i="40"/>
  <c r="C14" i="40"/>
  <c r="C13" i="40"/>
  <c r="C12" i="40"/>
  <c r="C11" i="40"/>
  <c r="C10" i="40"/>
  <c r="C9" i="40"/>
  <c r="C8" i="40"/>
  <c r="C7" i="40"/>
  <c r="C4" i="40"/>
  <c r="A4" i="40"/>
  <c r="A4" i="39"/>
  <c r="A4" i="12"/>
  <c r="M188" i="39"/>
  <c r="N188" i="39" s="1"/>
  <c r="M187" i="39"/>
  <c r="N187" i="39" s="1"/>
  <c r="M186" i="39"/>
  <c r="N186" i="39" s="1"/>
  <c r="M185" i="39"/>
  <c r="N185" i="39" s="1"/>
  <c r="M184" i="39"/>
  <c r="N184" i="39" s="1"/>
  <c r="M183" i="39"/>
  <c r="N183" i="39" s="1"/>
  <c r="M182" i="39"/>
  <c r="N182" i="39" s="1"/>
  <c r="M181" i="39"/>
  <c r="N181" i="39" s="1"/>
  <c r="M180" i="39"/>
  <c r="N180" i="39" s="1"/>
  <c r="M179" i="39"/>
  <c r="N179" i="39" s="1"/>
  <c r="M178" i="39"/>
  <c r="N178" i="39" s="1"/>
  <c r="M177" i="39"/>
  <c r="N177" i="39" s="1"/>
  <c r="M176" i="39"/>
  <c r="N176" i="39" s="1"/>
  <c r="M175" i="39"/>
  <c r="N175" i="39" s="1"/>
  <c r="M174" i="39"/>
  <c r="N174" i="39" s="1"/>
  <c r="M173" i="39"/>
  <c r="N173" i="39" s="1"/>
  <c r="M172" i="39"/>
  <c r="N172" i="39" s="1"/>
  <c r="M171" i="39"/>
  <c r="N171" i="39" s="1"/>
  <c r="M170" i="39"/>
  <c r="N170" i="39" s="1"/>
  <c r="M169" i="39"/>
  <c r="N169" i="39" s="1"/>
  <c r="M168" i="39"/>
  <c r="N168" i="39" s="1"/>
  <c r="M167" i="39"/>
  <c r="N167" i="39" s="1"/>
  <c r="M166" i="39"/>
  <c r="N166" i="39" s="1"/>
  <c r="M165" i="39"/>
  <c r="N165" i="39" s="1"/>
  <c r="M164" i="39"/>
  <c r="N164" i="39" s="1"/>
  <c r="M163" i="39"/>
  <c r="N163" i="39" s="1"/>
  <c r="M162" i="39"/>
  <c r="N162" i="39" s="1"/>
  <c r="M161" i="39"/>
  <c r="N161" i="39" s="1"/>
  <c r="M160" i="39"/>
  <c r="N160" i="39" s="1"/>
  <c r="M159" i="39"/>
  <c r="N159" i="39" s="1"/>
  <c r="M158" i="39"/>
  <c r="N158" i="39" s="1"/>
  <c r="M157" i="39"/>
  <c r="N157" i="39" s="1"/>
  <c r="M156" i="39"/>
  <c r="N156" i="39" s="1"/>
  <c r="M155" i="39"/>
  <c r="N155" i="39" s="1"/>
  <c r="M154" i="39"/>
  <c r="N154" i="39" s="1"/>
  <c r="M153" i="39"/>
  <c r="N153" i="39" s="1"/>
  <c r="M152" i="39"/>
  <c r="N152" i="39" s="1"/>
  <c r="M151" i="39"/>
  <c r="N151" i="39" s="1"/>
  <c r="M150" i="39"/>
  <c r="N150" i="39" s="1"/>
  <c r="M149" i="39"/>
  <c r="N149" i="39" s="1"/>
  <c r="M148" i="39"/>
  <c r="N148" i="39" s="1"/>
  <c r="M147" i="39"/>
  <c r="N147" i="39" s="1"/>
  <c r="M146" i="39"/>
  <c r="N146" i="39" s="1"/>
  <c r="M145" i="39"/>
  <c r="N145" i="39" s="1"/>
  <c r="M144" i="39"/>
  <c r="N144" i="39" s="1"/>
  <c r="M143" i="39"/>
  <c r="N143" i="39" s="1"/>
  <c r="M142" i="39"/>
  <c r="N142" i="39" s="1"/>
  <c r="M141" i="39"/>
  <c r="N141" i="39" s="1"/>
  <c r="M140" i="39"/>
  <c r="N140" i="39" s="1"/>
  <c r="M139" i="39"/>
  <c r="N139" i="39" s="1"/>
  <c r="M138" i="39"/>
  <c r="N138" i="39" s="1"/>
  <c r="M137" i="39"/>
  <c r="N137" i="39" s="1"/>
  <c r="M136" i="39"/>
  <c r="N136" i="39" s="1"/>
  <c r="M135" i="39"/>
  <c r="N135" i="39" s="1"/>
  <c r="M134" i="39"/>
  <c r="N134" i="39" s="1"/>
  <c r="M133" i="39"/>
  <c r="N133" i="39" s="1"/>
  <c r="M132" i="39"/>
  <c r="N132" i="39" s="1"/>
  <c r="M131" i="39"/>
  <c r="N131" i="39" s="1"/>
  <c r="M130" i="39"/>
  <c r="N130" i="39" s="1"/>
  <c r="M129" i="39"/>
  <c r="N129" i="39" s="1"/>
  <c r="M128" i="39"/>
  <c r="N128" i="39" s="1"/>
  <c r="M127" i="39"/>
  <c r="N127" i="39" s="1"/>
  <c r="M126" i="39"/>
  <c r="N126" i="39" s="1"/>
  <c r="M125" i="39"/>
  <c r="N125" i="39" s="1"/>
  <c r="M124" i="39"/>
  <c r="N124" i="39" s="1"/>
  <c r="M123" i="39"/>
  <c r="N123" i="39" s="1"/>
  <c r="M122" i="39"/>
  <c r="N122" i="39" s="1"/>
  <c r="M121" i="39"/>
  <c r="N121" i="39" s="1"/>
  <c r="M120" i="39"/>
  <c r="N120" i="39" s="1"/>
  <c r="M119" i="39"/>
  <c r="N119" i="39" s="1"/>
  <c r="M118" i="39"/>
  <c r="N118" i="39" s="1"/>
  <c r="M117" i="39"/>
  <c r="N117" i="39" s="1"/>
  <c r="M116" i="39"/>
  <c r="N116" i="39" s="1"/>
  <c r="M115" i="39"/>
  <c r="N115" i="39" s="1"/>
  <c r="M114" i="39"/>
  <c r="N114" i="39" s="1"/>
  <c r="M113" i="39"/>
  <c r="N113" i="39" s="1"/>
  <c r="M112" i="39"/>
  <c r="N112" i="39" s="1"/>
  <c r="M111" i="39"/>
  <c r="N111" i="39" s="1"/>
  <c r="M110" i="39"/>
  <c r="N110" i="39" s="1"/>
  <c r="M109" i="39"/>
  <c r="N109" i="39" s="1"/>
  <c r="M108" i="39"/>
  <c r="N108" i="39" s="1"/>
  <c r="M107" i="39"/>
  <c r="N107" i="39" s="1"/>
  <c r="M106" i="39"/>
  <c r="N106" i="39" s="1"/>
  <c r="M105" i="39"/>
  <c r="N105" i="39" s="1"/>
  <c r="M104" i="39"/>
  <c r="N104" i="39" s="1"/>
  <c r="M103" i="39"/>
  <c r="N103" i="39" s="1"/>
  <c r="M102" i="39"/>
  <c r="N102" i="39" s="1"/>
  <c r="M101" i="39"/>
  <c r="N101" i="39" s="1"/>
  <c r="M100" i="39"/>
  <c r="N100" i="39" s="1"/>
  <c r="M99" i="39"/>
  <c r="N99" i="39" s="1"/>
  <c r="M98" i="39"/>
  <c r="N98" i="39" s="1"/>
  <c r="M97" i="39"/>
  <c r="N97" i="39" s="1"/>
  <c r="M96" i="39"/>
  <c r="N96" i="39" s="1"/>
  <c r="M95" i="39"/>
  <c r="N95" i="39" s="1"/>
  <c r="M94" i="39"/>
  <c r="N94" i="39" s="1"/>
  <c r="M93" i="39"/>
  <c r="N93" i="39" s="1"/>
  <c r="M92" i="39"/>
  <c r="N92" i="39" s="1"/>
  <c r="M91" i="39"/>
  <c r="N91" i="39" s="1"/>
  <c r="M90" i="39"/>
  <c r="N90" i="39" s="1"/>
  <c r="M89" i="39"/>
  <c r="N89" i="39" s="1"/>
  <c r="B74" i="39"/>
  <c r="D56" i="39"/>
  <c r="D46" i="39"/>
  <c r="B65" i="39" s="1"/>
  <c r="A68" i="39" s="1"/>
  <c r="D42" i="39"/>
  <c r="C42" i="39"/>
  <c r="C41" i="39"/>
  <c r="D38" i="39"/>
  <c r="C38" i="39"/>
  <c r="D37" i="39"/>
  <c r="C37" i="39"/>
  <c r="D36" i="39"/>
  <c r="C36" i="39"/>
  <c r="C33" i="39"/>
  <c r="C32" i="39"/>
  <c r="C31" i="39"/>
  <c r="C30" i="39"/>
  <c r="C29" i="39"/>
  <c r="C28" i="39"/>
  <c r="C27" i="39"/>
  <c r="C26" i="39"/>
  <c r="C23" i="39"/>
  <c r="C22" i="39"/>
  <c r="C21" i="39"/>
  <c r="C20" i="39"/>
  <c r="C19" i="39"/>
  <c r="C18" i="39"/>
  <c r="C15" i="39"/>
  <c r="C14" i="39"/>
  <c r="C13" i="39"/>
  <c r="C12" i="39"/>
  <c r="C11" i="39"/>
  <c r="C10" i="39"/>
  <c r="C9" i="39"/>
  <c r="C8" i="39"/>
  <c r="C7" i="39"/>
  <c r="C4" i="39"/>
  <c r="C68" i="42"/>
  <c r="B68" i="42"/>
  <c r="B68" i="41"/>
  <c r="B68" i="39"/>
  <c r="C68" i="41"/>
  <c r="C68" i="39"/>
  <c r="C68" i="40"/>
  <c r="B68" i="40"/>
  <c r="C46" i="31"/>
  <c r="C47" i="31"/>
  <c r="C45" i="31"/>
  <c r="B75" i="39" l="1"/>
  <c r="B76" i="39" s="1"/>
  <c r="B75" i="42"/>
  <c r="B76" i="42" s="1"/>
  <c r="B75" i="41"/>
  <c r="B75" i="40"/>
  <c r="E1" i="36"/>
  <c r="E1" i="34"/>
  <c r="E1" i="33"/>
  <c r="E1" i="32"/>
  <c r="E1" i="35"/>
  <c r="A4" i="36"/>
  <c r="A4" i="35"/>
  <c r="A4" i="32"/>
  <c r="A4" i="33"/>
  <c r="A4" i="34"/>
  <c r="W1043" i="36"/>
  <c r="W1042" i="36"/>
  <c r="W1041" i="36"/>
  <c r="W1040" i="36"/>
  <c r="W1039" i="36"/>
  <c r="W1038" i="36"/>
  <c r="W1037" i="36"/>
  <c r="W1036" i="36"/>
  <c r="W1035" i="36"/>
  <c r="W1034" i="36"/>
  <c r="W1033" i="36"/>
  <c r="W1032" i="36"/>
  <c r="W1031" i="36"/>
  <c r="W1030" i="36"/>
  <c r="W1029" i="36"/>
  <c r="W1028" i="36"/>
  <c r="W1027" i="36"/>
  <c r="W1026" i="36"/>
  <c r="W1025" i="36"/>
  <c r="W1024" i="36"/>
  <c r="W1023" i="36"/>
  <c r="W1022" i="36"/>
  <c r="W1021" i="36"/>
  <c r="W1020" i="36"/>
  <c r="W1019" i="36"/>
  <c r="W1018" i="36"/>
  <c r="W1017" i="36"/>
  <c r="W1016" i="36"/>
  <c r="W1015" i="36"/>
  <c r="W1014" i="36"/>
  <c r="W1013" i="36"/>
  <c r="W1012" i="36"/>
  <c r="W1011" i="36"/>
  <c r="W1010" i="36"/>
  <c r="W1009" i="36"/>
  <c r="W1008" i="36"/>
  <c r="W1007" i="36"/>
  <c r="W1006" i="36"/>
  <c r="W1005" i="36"/>
  <c r="W1004" i="36"/>
  <c r="W1003" i="36"/>
  <c r="W1002" i="36"/>
  <c r="W1001" i="36"/>
  <c r="W1000" i="36"/>
  <c r="W999" i="36"/>
  <c r="W998" i="36"/>
  <c r="W997" i="36"/>
  <c r="W996" i="36"/>
  <c r="W995" i="36"/>
  <c r="W994" i="36"/>
  <c r="W993" i="36"/>
  <c r="W992" i="36"/>
  <c r="W991" i="36"/>
  <c r="W990" i="36"/>
  <c r="W989" i="36"/>
  <c r="W988" i="36"/>
  <c r="W987" i="36"/>
  <c r="W986" i="36"/>
  <c r="W985" i="36"/>
  <c r="W984" i="36"/>
  <c r="W983" i="36"/>
  <c r="W982" i="36"/>
  <c r="W981" i="36"/>
  <c r="W980" i="36"/>
  <c r="W979" i="36"/>
  <c r="W978" i="36"/>
  <c r="W977" i="36"/>
  <c r="W976" i="36"/>
  <c r="W975" i="36"/>
  <c r="W974" i="36"/>
  <c r="W973" i="36"/>
  <c r="W972" i="36"/>
  <c r="W971" i="36"/>
  <c r="W970" i="36"/>
  <c r="W969" i="36"/>
  <c r="W968" i="36"/>
  <c r="W967" i="36"/>
  <c r="W966" i="36"/>
  <c r="W965" i="36"/>
  <c r="W964" i="36"/>
  <c r="W963" i="36"/>
  <c r="W962" i="36"/>
  <c r="W961" i="36"/>
  <c r="W960" i="36"/>
  <c r="W959" i="36"/>
  <c r="W958" i="36"/>
  <c r="W957" i="36"/>
  <c r="W956" i="36"/>
  <c r="W955" i="36"/>
  <c r="W954" i="36"/>
  <c r="W953" i="36"/>
  <c r="W952" i="36"/>
  <c r="W951" i="36"/>
  <c r="W950" i="36"/>
  <c r="W949" i="36"/>
  <c r="W948" i="36"/>
  <c r="W947" i="36"/>
  <c r="W946" i="36"/>
  <c r="W945" i="36"/>
  <c r="W944" i="36"/>
  <c r="W943" i="36"/>
  <c r="W942" i="36"/>
  <c r="W941" i="36"/>
  <c r="W940" i="36"/>
  <c r="W939" i="36"/>
  <c r="W938" i="36"/>
  <c r="W937" i="36"/>
  <c r="W936" i="36"/>
  <c r="W935" i="36"/>
  <c r="W934" i="36"/>
  <c r="W933" i="36"/>
  <c r="W932" i="36"/>
  <c r="W931" i="36"/>
  <c r="W930" i="36"/>
  <c r="W929" i="36"/>
  <c r="W928" i="36"/>
  <c r="W927" i="36"/>
  <c r="W926" i="36"/>
  <c r="W925" i="36"/>
  <c r="W924" i="36"/>
  <c r="W923" i="36"/>
  <c r="W922" i="36"/>
  <c r="W921" i="36"/>
  <c r="W920" i="36"/>
  <c r="W919" i="36"/>
  <c r="W918" i="36"/>
  <c r="W917" i="36"/>
  <c r="W916" i="36"/>
  <c r="W915" i="36"/>
  <c r="W914" i="36"/>
  <c r="W913" i="36"/>
  <c r="W912" i="36"/>
  <c r="W911" i="36"/>
  <c r="W910" i="36"/>
  <c r="W909" i="36"/>
  <c r="W908" i="36"/>
  <c r="W907" i="36"/>
  <c r="W906" i="36"/>
  <c r="W905" i="36"/>
  <c r="W904" i="36"/>
  <c r="W903" i="36"/>
  <c r="W902" i="36"/>
  <c r="W901" i="36"/>
  <c r="W900" i="36"/>
  <c r="W899" i="36"/>
  <c r="W898" i="36"/>
  <c r="W897" i="36"/>
  <c r="W896" i="36"/>
  <c r="W895" i="36"/>
  <c r="W894" i="36"/>
  <c r="W893" i="36"/>
  <c r="W892" i="36"/>
  <c r="W891" i="36"/>
  <c r="W890" i="36"/>
  <c r="W889" i="36"/>
  <c r="W888" i="36"/>
  <c r="W887" i="36"/>
  <c r="W886" i="36"/>
  <c r="W885" i="36"/>
  <c r="W884" i="36"/>
  <c r="W883" i="36"/>
  <c r="W882" i="36"/>
  <c r="W881" i="36"/>
  <c r="W880" i="36"/>
  <c r="W879" i="36"/>
  <c r="W878" i="36"/>
  <c r="W877" i="36"/>
  <c r="W876" i="36"/>
  <c r="W875" i="36"/>
  <c r="W874" i="36"/>
  <c r="W873" i="36"/>
  <c r="W872" i="36"/>
  <c r="W871" i="36"/>
  <c r="W870" i="36"/>
  <c r="W869" i="36"/>
  <c r="W868" i="36"/>
  <c r="W867" i="36"/>
  <c r="W866" i="36"/>
  <c r="W865" i="36"/>
  <c r="W864" i="36"/>
  <c r="W863" i="36"/>
  <c r="W862" i="36"/>
  <c r="W861" i="36"/>
  <c r="W860" i="36"/>
  <c r="W859" i="36"/>
  <c r="W858" i="36"/>
  <c r="W857" i="36"/>
  <c r="W856" i="36"/>
  <c r="W855" i="36"/>
  <c r="W854" i="36"/>
  <c r="W853" i="36"/>
  <c r="W852" i="36"/>
  <c r="W851" i="36"/>
  <c r="W850" i="36"/>
  <c r="W849" i="36"/>
  <c r="W848" i="36"/>
  <c r="W847" i="36"/>
  <c r="W846" i="36"/>
  <c r="W845" i="36"/>
  <c r="W844" i="36"/>
  <c r="W843" i="36"/>
  <c r="W842" i="36"/>
  <c r="W841" i="36"/>
  <c r="W840" i="36"/>
  <c r="W839" i="36"/>
  <c r="W838" i="36"/>
  <c r="W837" i="36"/>
  <c r="W836" i="36"/>
  <c r="W835" i="36"/>
  <c r="W834" i="36"/>
  <c r="W833" i="36"/>
  <c r="W832" i="36"/>
  <c r="W831" i="36"/>
  <c r="W830" i="36"/>
  <c r="W829" i="36"/>
  <c r="W828" i="36"/>
  <c r="W827" i="36"/>
  <c r="W826" i="36"/>
  <c r="W825" i="36"/>
  <c r="W824" i="36"/>
  <c r="W823" i="36"/>
  <c r="W822" i="36"/>
  <c r="W821" i="36"/>
  <c r="W820" i="36"/>
  <c r="W819" i="36"/>
  <c r="W818" i="36"/>
  <c r="W817" i="36"/>
  <c r="W816" i="36"/>
  <c r="W815" i="36"/>
  <c r="W814" i="36"/>
  <c r="W813" i="36"/>
  <c r="W812" i="36"/>
  <c r="W811" i="36"/>
  <c r="W810" i="36"/>
  <c r="W809" i="36"/>
  <c r="W808" i="36"/>
  <c r="W807" i="36"/>
  <c r="W806" i="36"/>
  <c r="W805" i="36"/>
  <c r="W804" i="36"/>
  <c r="W803" i="36"/>
  <c r="W802" i="36"/>
  <c r="W801" i="36"/>
  <c r="W800" i="36"/>
  <c r="W799" i="36"/>
  <c r="W798" i="36"/>
  <c r="W797" i="36"/>
  <c r="W796" i="36"/>
  <c r="W795" i="36"/>
  <c r="W794" i="36"/>
  <c r="W793" i="36"/>
  <c r="W792" i="36"/>
  <c r="W791" i="36"/>
  <c r="W790" i="36"/>
  <c r="W789" i="36"/>
  <c r="W788" i="36"/>
  <c r="W787" i="36"/>
  <c r="W786" i="36"/>
  <c r="W785" i="36"/>
  <c r="W784" i="36"/>
  <c r="W783" i="36"/>
  <c r="W782" i="36"/>
  <c r="W781" i="36"/>
  <c r="W780" i="36"/>
  <c r="W779" i="36"/>
  <c r="W778" i="36"/>
  <c r="W777" i="36"/>
  <c r="W776" i="36"/>
  <c r="W775" i="36"/>
  <c r="W774" i="36"/>
  <c r="W773" i="36"/>
  <c r="W772" i="36"/>
  <c r="W771" i="36"/>
  <c r="W770" i="36"/>
  <c r="W769" i="36"/>
  <c r="W768" i="36"/>
  <c r="W767" i="36"/>
  <c r="W766" i="36"/>
  <c r="W765" i="36"/>
  <c r="W764" i="36"/>
  <c r="W763" i="36"/>
  <c r="W762" i="36"/>
  <c r="W761" i="36"/>
  <c r="W760" i="36"/>
  <c r="W759" i="36"/>
  <c r="W758" i="36"/>
  <c r="W757" i="36"/>
  <c r="W756" i="36"/>
  <c r="W755" i="36"/>
  <c r="W754" i="36"/>
  <c r="W753" i="36"/>
  <c r="W752" i="36"/>
  <c r="W751" i="36"/>
  <c r="W750" i="36"/>
  <c r="W749" i="36"/>
  <c r="W748" i="36"/>
  <c r="W747" i="36"/>
  <c r="W746" i="36"/>
  <c r="W745" i="36"/>
  <c r="W744" i="36"/>
  <c r="W743" i="36"/>
  <c r="W742" i="36"/>
  <c r="W741" i="36"/>
  <c r="W740" i="36"/>
  <c r="W739" i="36"/>
  <c r="W738" i="36"/>
  <c r="W737" i="36"/>
  <c r="W736" i="36"/>
  <c r="W735" i="36"/>
  <c r="W734" i="36"/>
  <c r="W733" i="36"/>
  <c r="W732" i="36"/>
  <c r="W731" i="36"/>
  <c r="W730" i="36"/>
  <c r="W729" i="36"/>
  <c r="W728" i="36"/>
  <c r="W727" i="36"/>
  <c r="W726" i="36"/>
  <c r="W725" i="36"/>
  <c r="W724" i="36"/>
  <c r="W723" i="36"/>
  <c r="W722" i="36"/>
  <c r="W721" i="36"/>
  <c r="W720" i="36"/>
  <c r="W719" i="36"/>
  <c r="W718" i="36"/>
  <c r="W717" i="36"/>
  <c r="W716" i="36"/>
  <c r="W715" i="36"/>
  <c r="W714" i="36"/>
  <c r="W713" i="36"/>
  <c r="W712" i="36"/>
  <c r="W711" i="36"/>
  <c r="W710" i="36"/>
  <c r="W709" i="36"/>
  <c r="W708" i="36"/>
  <c r="W707" i="36"/>
  <c r="W706" i="36"/>
  <c r="W705" i="36"/>
  <c r="W704" i="36"/>
  <c r="W703" i="36"/>
  <c r="W702" i="36"/>
  <c r="W701" i="36"/>
  <c r="W700" i="36"/>
  <c r="W699" i="36"/>
  <c r="W698" i="36"/>
  <c r="W697" i="36"/>
  <c r="W696" i="36"/>
  <c r="W695" i="36"/>
  <c r="W694" i="36"/>
  <c r="W693" i="36"/>
  <c r="W692" i="36"/>
  <c r="W691" i="36"/>
  <c r="W690" i="36"/>
  <c r="W689" i="36"/>
  <c r="W688" i="36"/>
  <c r="W687" i="36"/>
  <c r="W686" i="36"/>
  <c r="W685" i="36"/>
  <c r="W684" i="36"/>
  <c r="W683" i="36"/>
  <c r="W682" i="36"/>
  <c r="W681" i="36"/>
  <c r="W680" i="36"/>
  <c r="W679" i="36"/>
  <c r="W678" i="36"/>
  <c r="W677" i="36"/>
  <c r="W676" i="36"/>
  <c r="W675" i="36"/>
  <c r="W674" i="36"/>
  <c r="W673" i="36"/>
  <c r="W672" i="36"/>
  <c r="W671" i="36"/>
  <c r="W670" i="36"/>
  <c r="W669" i="36"/>
  <c r="W668" i="36"/>
  <c r="W667" i="36"/>
  <c r="W666" i="36"/>
  <c r="W665" i="36"/>
  <c r="W664" i="36"/>
  <c r="W663" i="36"/>
  <c r="W662" i="36"/>
  <c r="W661" i="36"/>
  <c r="W660" i="36"/>
  <c r="W659" i="36"/>
  <c r="W658" i="36"/>
  <c r="W657" i="36"/>
  <c r="W656" i="36"/>
  <c r="W655" i="36"/>
  <c r="W654" i="36"/>
  <c r="W653" i="36"/>
  <c r="W652" i="36"/>
  <c r="W651" i="36"/>
  <c r="W650" i="36"/>
  <c r="W649" i="36"/>
  <c r="W648" i="36"/>
  <c r="W647" i="36"/>
  <c r="W646" i="36"/>
  <c r="W645" i="36"/>
  <c r="W644" i="36"/>
  <c r="W643" i="36"/>
  <c r="W642" i="36"/>
  <c r="W641" i="36"/>
  <c r="W640" i="36"/>
  <c r="W639" i="36"/>
  <c r="W638" i="36"/>
  <c r="W637" i="36"/>
  <c r="W636" i="36"/>
  <c r="W635" i="36"/>
  <c r="W634" i="36"/>
  <c r="W633" i="36"/>
  <c r="W632" i="36"/>
  <c r="W631" i="36"/>
  <c r="W630" i="36"/>
  <c r="W629" i="36"/>
  <c r="W628" i="36"/>
  <c r="W627" i="36"/>
  <c r="W626" i="36"/>
  <c r="W625" i="36"/>
  <c r="W624" i="36"/>
  <c r="W623" i="36"/>
  <c r="W622" i="36"/>
  <c r="W621" i="36"/>
  <c r="W620" i="36"/>
  <c r="W619" i="36"/>
  <c r="W618" i="36"/>
  <c r="W617" i="36"/>
  <c r="W616" i="36"/>
  <c r="W615" i="36"/>
  <c r="W614" i="36"/>
  <c r="W613" i="36"/>
  <c r="W612" i="36"/>
  <c r="W611" i="36"/>
  <c r="W610" i="36"/>
  <c r="W609" i="36"/>
  <c r="W608" i="36"/>
  <c r="W607" i="36"/>
  <c r="W606" i="36"/>
  <c r="W605" i="36"/>
  <c r="W604" i="36"/>
  <c r="W603" i="36"/>
  <c r="W602" i="36"/>
  <c r="W601" i="36"/>
  <c r="W600" i="36"/>
  <c r="W599" i="36"/>
  <c r="W598" i="36"/>
  <c r="W597" i="36"/>
  <c r="W596" i="36"/>
  <c r="W595" i="36"/>
  <c r="W594" i="36"/>
  <c r="W593" i="36"/>
  <c r="W592" i="36"/>
  <c r="W591" i="36"/>
  <c r="W590" i="36"/>
  <c r="W589" i="36"/>
  <c r="W588" i="36"/>
  <c r="W587" i="36"/>
  <c r="W586" i="36"/>
  <c r="W585" i="36"/>
  <c r="W584" i="36"/>
  <c r="W583" i="36"/>
  <c r="W582" i="36"/>
  <c r="W581" i="36"/>
  <c r="W580" i="36"/>
  <c r="W579" i="36"/>
  <c r="W578" i="36"/>
  <c r="W577" i="36"/>
  <c r="W576" i="36"/>
  <c r="W575" i="36"/>
  <c r="W574" i="36"/>
  <c r="W573" i="36"/>
  <c r="W572" i="36"/>
  <c r="W571" i="36"/>
  <c r="W570" i="36"/>
  <c r="W569" i="36"/>
  <c r="W568" i="36"/>
  <c r="W567" i="36"/>
  <c r="W566" i="36"/>
  <c r="W565" i="36"/>
  <c r="W564" i="36"/>
  <c r="W563" i="36"/>
  <c r="W562" i="36"/>
  <c r="W561" i="36"/>
  <c r="W560" i="36"/>
  <c r="W559" i="36"/>
  <c r="W558" i="36"/>
  <c r="W557" i="36"/>
  <c r="W556" i="36"/>
  <c r="W555" i="36"/>
  <c r="W554" i="36"/>
  <c r="W553" i="36"/>
  <c r="W552" i="36"/>
  <c r="W551" i="36"/>
  <c r="W550" i="36"/>
  <c r="W549" i="36"/>
  <c r="W548" i="36"/>
  <c r="W547" i="36"/>
  <c r="W546" i="36"/>
  <c r="W545" i="36"/>
  <c r="W544" i="36"/>
  <c r="W543" i="36"/>
  <c r="W542" i="36"/>
  <c r="W541" i="36"/>
  <c r="W540" i="36"/>
  <c r="W539" i="36"/>
  <c r="W538" i="36"/>
  <c r="W537" i="36"/>
  <c r="W536" i="36"/>
  <c r="W535" i="36"/>
  <c r="W534" i="36"/>
  <c r="W533" i="36"/>
  <c r="W532" i="36"/>
  <c r="W531" i="36"/>
  <c r="W530" i="36"/>
  <c r="W529" i="36"/>
  <c r="W528" i="36"/>
  <c r="W527" i="36"/>
  <c r="W526" i="36"/>
  <c r="W525" i="36"/>
  <c r="W524" i="36"/>
  <c r="W523" i="36"/>
  <c r="W522" i="36"/>
  <c r="W521" i="36"/>
  <c r="W520" i="36"/>
  <c r="W519" i="36"/>
  <c r="W518" i="36"/>
  <c r="W517" i="36"/>
  <c r="W516" i="36"/>
  <c r="W515" i="36"/>
  <c r="W514" i="36"/>
  <c r="W513" i="36"/>
  <c r="W512" i="36"/>
  <c r="W511" i="36"/>
  <c r="W510" i="36"/>
  <c r="W509" i="36"/>
  <c r="W508" i="36"/>
  <c r="W507" i="36"/>
  <c r="W506" i="36"/>
  <c r="W505" i="36"/>
  <c r="W504" i="36"/>
  <c r="W503" i="36"/>
  <c r="W502" i="36"/>
  <c r="W501" i="36"/>
  <c r="W500" i="36"/>
  <c r="W499" i="36"/>
  <c r="W498" i="36"/>
  <c r="W497" i="36"/>
  <c r="W496" i="36"/>
  <c r="W495" i="36"/>
  <c r="W494" i="36"/>
  <c r="W493" i="36"/>
  <c r="W492" i="36"/>
  <c r="W491" i="36"/>
  <c r="W490" i="36"/>
  <c r="W489" i="36"/>
  <c r="W488" i="36"/>
  <c r="W487" i="36"/>
  <c r="W486" i="36"/>
  <c r="W485" i="36"/>
  <c r="W484" i="36"/>
  <c r="W483" i="36"/>
  <c r="W482" i="36"/>
  <c r="W481" i="36"/>
  <c r="W480" i="36"/>
  <c r="W479" i="36"/>
  <c r="W478" i="36"/>
  <c r="W477" i="36"/>
  <c r="W476" i="36"/>
  <c r="W475" i="36"/>
  <c r="W474" i="36"/>
  <c r="W473" i="36"/>
  <c r="W472" i="36"/>
  <c r="W471" i="36"/>
  <c r="W470" i="36"/>
  <c r="W469" i="36"/>
  <c r="W468" i="36"/>
  <c r="W467" i="36"/>
  <c r="W466" i="36"/>
  <c r="W465" i="36"/>
  <c r="W464" i="36"/>
  <c r="W463" i="36"/>
  <c r="W462" i="36"/>
  <c r="W461" i="36"/>
  <c r="W460" i="36"/>
  <c r="W459" i="36"/>
  <c r="W458" i="36"/>
  <c r="W457" i="36"/>
  <c r="W456" i="36"/>
  <c r="W455" i="36"/>
  <c r="W454" i="36"/>
  <c r="W453" i="36"/>
  <c r="W452" i="36"/>
  <c r="W451" i="36"/>
  <c r="W450" i="36"/>
  <c r="W449" i="36"/>
  <c r="W448" i="36"/>
  <c r="W447" i="36"/>
  <c r="W446" i="36"/>
  <c r="W445" i="36"/>
  <c r="W444" i="36"/>
  <c r="W443" i="36"/>
  <c r="W442" i="36"/>
  <c r="W441" i="36"/>
  <c r="W440" i="36"/>
  <c r="W439" i="36"/>
  <c r="W438" i="36"/>
  <c r="W437" i="36"/>
  <c r="W436" i="36"/>
  <c r="W435" i="36"/>
  <c r="W434" i="36"/>
  <c r="W433" i="36"/>
  <c r="W432" i="36"/>
  <c r="W431" i="36"/>
  <c r="W430" i="36"/>
  <c r="W429" i="36"/>
  <c r="W428" i="36"/>
  <c r="W427" i="36"/>
  <c r="W426" i="36"/>
  <c r="W425" i="36"/>
  <c r="W424" i="36"/>
  <c r="W423" i="36"/>
  <c r="W422" i="36"/>
  <c r="W421" i="36"/>
  <c r="W420" i="36"/>
  <c r="W419" i="36"/>
  <c r="W418" i="36"/>
  <c r="W417" i="36"/>
  <c r="W416" i="36"/>
  <c r="W415" i="36"/>
  <c r="W414" i="36"/>
  <c r="W413" i="36"/>
  <c r="W412" i="36"/>
  <c r="W411" i="36"/>
  <c r="W410" i="36"/>
  <c r="W409" i="36"/>
  <c r="W408" i="36"/>
  <c r="W407" i="36"/>
  <c r="W406" i="36"/>
  <c r="W405" i="36"/>
  <c r="W404" i="36"/>
  <c r="W403" i="36"/>
  <c r="W402" i="36"/>
  <c r="W401" i="36"/>
  <c r="W400" i="36"/>
  <c r="W399" i="36"/>
  <c r="W398" i="36"/>
  <c r="W397" i="36"/>
  <c r="W396" i="36"/>
  <c r="W395" i="36"/>
  <c r="W394" i="36"/>
  <c r="W393" i="36"/>
  <c r="W392" i="36"/>
  <c r="W391" i="36"/>
  <c r="W390" i="36"/>
  <c r="W389" i="36"/>
  <c r="W388" i="36"/>
  <c r="W387" i="36"/>
  <c r="W386" i="36"/>
  <c r="W385" i="36"/>
  <c r="W384" i="36"/>
  <c r="W383" i="36"/>
  <c r="W382" i="36"/>
  <c r="W381" i="36"/>
  <c r="W380" i="36"/>
  <c r="W379" i="36"/>
  <c r="W378" i="36"/>
  <c r="W377" i="36"/>
  <c r="W376" i="36"/>
  <c r="W375" i="36"/>
  <c r="W374" i="36"/>
  <c r="W373" i="36"/>
  <c r="W372" i="36"/>
  <c r="W371" i="36"/>
  <c r="W370" i="36"/>
  <c r="W369" i="36"/>
  <c r="W368" i="36"/>
  <c r="W367" i="36"/>
  <c r="W366" i="36"/>
  <c r="W365" i="36"/>
  <c r="W364" i="36"/>
  <c r="W363" i="36"/>
  <c r="W362" i="36"/>
  <c r="W361" i="36"/>
  <c r="W360" i="36"/>
  <c r="W359" i="36"/>
  <c r="W358" i="36"/>
  <c r="W357" i="36"/>
  <c r="W356" i="36"/>
  <c r="W355" i="36"/>
  <c r="W354" i="36"/>
  <c r="W353" i="36"/>
  <c r="W352" i="36"/>
  <c r="W351" i="36"/>
  <c r="W350" i="36"/>
  <c r="W349" i="36"/>
  <c r="W348" i="36"/>
  <c r="W347" i="36"/>
  <c r="W346" i="36"/>
  <c r="W345" i="36"/>
  <c r="W344" i="36"/>
  <c r="W343" i="36"/>
  <c r="W342" i="36"/>
  <c r="W341" i="36"/>
  <c r="W340" i="36"/>
  <c r="W339" i="36"/>
  <c r="W338" i="36"/>
  <c r="W337" i="36"/>
  <c r="W336" i="36"/>
  <c r="W335" i="36"/>
  <c r="W334" i="36"/>
  <c r="W333" i="36"/>
  <c r="W332" i="36"/>
  <c r="W331" i="36"/>
  <c r="W330" i="36"/>
  <c r="W329" i="36"/>
  <c r="W328" i="36"/>
  <c r="W327" i="36"/>
  <c r="W326" i="36"/>
  <c r="W325" i="36"/>
  <c r="W324" i="36"/>
  <c r="W323" i="36"/>
  <c r="W322" i="36"/>
  <c r="W321" i="36"/>
  <c r="W320" i="36"/>
  <c r="W319" i="36"/>
  <c r="W318" i="36"/>
  <c r="W317" i="36"/>
  <c r="W316" i="36"/>
  <c r="W315" i="36"/>
  <c r="W314" i="36"/>
  <c r="W313" i="36"/>
  <c r="W312" i="36"/>
  <c r="W311" i="36"/>
  <c r="W310" i="36"/>
  <c r="W309" i="36"/>
  <c r="W308" i="36"/>
  <c r="W307" i="36"/>
  <c r="W306" i="36"/>
  <c r="W305" i="36"/>
  <c r="M305" i="36"/>
  <c r="N305" i="36" s="1"/>
  <c r="W304" i="36"/>
  <c r="M304" i="36"/>
  <c r="N304" i="36" s="1"/>
  <c r="W303" i="36"/>
  <c r="M303" i="36"/>
  <c r="N303" i="36" s="1"/>
  <c r="W302" i="36"/>
  <c r="M302" i="36"/>
  <c r="N302" i="36" s="1"/>
  <c r="W301" i="36"/>
  <c r="M301" i="36"/>
  <c r="N301" i="36" s="1"/>
  <c r="W300" i="36"/>
  <c r="M300" i="36"/>
  <c r="N300" i="36" s="1"/>
  <c r="W299" i="36"/>
  <c r="M299" i="36"/>
  <c r="N299" i="36" s="1"/>
  <c r="W298" i="36"/>
  <c r="M298" i="36"/>
  <c r="N298" i="36" s="1"/>
  <c r="W297" i="36"/>
  <c r="M297" i="36"/>
  <c r="N297" i="36" s="1"/>
  <c r="W296" i="36"/>
  <c r="M296" i="36"/>
  <c r="N296" i="36" s="1"/>
  <c r="W295" i="36"/>
  <c r="M295" i="36"/>
  <c r="N295" i="36" s="1"/>
  <c r="W294" i="36"/>
  <c r="M294" i="36"/>
  <c r="N294" i="36" s="1"/>
  <c r="W293" i="36"/>
  <c r="M293" i="36"/>
  <c r="N293" i="36" s="1"/>
  <c r="W292" i="36"/>
  <c r="M292" i="36"/>
  <c r="N292" i="36" s="1"/>
  <c r="W291" i="36"/>
  <c r="M291" i="36"/>
  <c r="N291" i="36" s="1"/>
  <c r="W290" i="36"/>
  <c r="M290" i="36"/>
  <c r="N290" i="36" s="1"/>
  <c r="W289" i="36"/>
  <c r="M289" i="36"/>
  <c r="N289" i="36" s="1"/>
  <c r="W288" i="36"/>
  <c r="M288" i="36"/>
  <c r="N288" i="36" s="1"/>
  <c r="W287" i="36"/>
  <c r="M287" i="36"/>
  <c r="N287" i="36" s="1"/>
  <c r="W286" i="36"/>
  <c r="M286" i="36"/>
  <c r="N286" i="36" s="1"/>
  <c r="W285" i="36"/>
  <c r="M285" i="36"/>
  <c r="N285" i="36" s="1"/>
  <c r="W284" i="36"/>
  <c r="M284" i="36"/>
  <c r="N284" i="36" s="1"/>
  <c r="W283" i="36"/>
  <c r="M283" i="36"/>
  <c r="N283" i="36" s="1"/>
  <c r="W282" i="36"/>
  <c r="M282" i="36"/>
  <c r="N282" i="36" s="1"/>
  <c r="W281" i="36"/>
  <c r="M281" i="36"/>
  <c r="N281" i="36" s="1"/>
  <c r="W280" i="36"/>
  <c r="M280" i="36"/>
  <c r="N280" i="36" s="1"/>
  <c r="W279" i="36"/>
  <c r="M279" i="36"/>
  <c r="N279" i="36" s="1"/>
  <c r="W278" i="36"/>
  <c r="M278" i="36"/>
  <c r="N278" i="36" s="1"/>
  <c r="W277" i="36"/>
  <c r="M277" i="36"/>
  <c r="N277" i="36" s="1"/>
  <c r="W276" i="36"/>
  <c r="M276" i="36"/>
  <c r="N276" i="36" s="1"/>
  <c r="W275" i="36"/>
  <c r="M275" i="36"/>
  <c r="N275" i="36" s="1"/>
  <c r="W274" i="36"/>
  <c r="M274" i="36"/>
  <c r="N274" i="36" s="1"/>
  <c r="W273" i="36"/>
  <c r="M273" i="36"/>
  <c r="N273" i="36" s="1"/>
  <c r="W272" i="36"/>
  <c r="M272" i="36"/>
  <c r="N272" i="36" s="1"/>
  <c r="W271" i="36"/>
  <c r="M271" i="36"/>
  <c r="N271" i="36" s="1"/>
  <c r="W270" i="36"/>
  <c r="M270" i="36"/>
  <c r="N270" i="36" s="1"/>
  <c r="W269" i="36"/>
  <c r="M269" i="36"/>
  <c r="N269" i="36" s="1"/>
  <c r="W268" i="36"/>
  <c r="M268" i="36"/>
  <c r="N268" i="36" s="1"/>
  <c r="W267" i="36"/>
  <c r="M267" i="36"/>
  <c r="N267" i="36" s="1"/>
  <c r="W266" i="36"/>
  <c r="M266" i="36"/>
  <c r="N266" i="36" s="1"/>
  <c r="W265" i="36"/>
  <c r="M265" i="36"/>
  <c r="N265" i="36" s="1"/>
  <c r="W264" i="36"/>
  <c r="M264" i="36"/>
  <c r="N264" i="36" s="1"/>
  <c r="W263" i="36"/>
  <c r="M263" i="36"/>
  <c r="N263" i="36" s="1"/>
  <c r="W262" i="36"/>
  <c r="M262" i="36"/>
  <c r="N262" i="36" s="1"/>
  <c r="W261" i="36"/>
  <c r="M261" i="36"/>
  <c r="N261" i="36" s="1"/>
  <c r="W260" i="36"/>
  <c r="M260" i="36"/>
  <c r="N260" i="36" s="1"/>
  <c r="W259" i="36"/>
  <c r="M259" i="36"/>
  <c r="N259" i="36" s="1"/>
  <c r="W258" i="36"/>
  <c r="M258" i="36"/>
  <c r="N258" i="36" s="1"/>
  <c r="W257" i="36"/>
  <c r="M257" i="36"/>
  <c r="N257" i="36" s="1"/>
  <c r="W256" i="36"/>
  <c r="M256" i="36"/>
  <c r="N256" i="36" s="1"/>
  <c r="W255" i="36"/>
  <c r="M255" i="36"/>
  <c r="N255" i="36" s="1"/>
  <c r="W254" i="36"/>
  <c r="M254" i="36"/>
  <c r="N254" i="36" s="1"/>
  <c r="W253" i="36"/>
  <c r="M253" i="36"/>
  <c r="N253" i="36" s="1"/>
  <c r="W252" i="36"/>
  <c r="M252" i="36"/>
  <c r="N252" i="36" s="1"/>
  <c r="W251" i="36"/>
  <c r="M251" i="36"/>
  <c r="N251" i="36" s="1"/>
  <c r="W250" i="36"/>
  <c r="M250" i="36"/>
  <c r="N250" i="36" s="1"/>
  <c r="W249" i="36"/>
  <c r="M249" i="36"/>
  <c r="N249" i="36" s="1"/>
  <c r="W248" i="36"/>
  <c r="M248" i="36"/>
  <c r="N248" i="36" s="1"/>
  <c r="W247" i="36"/>
  <c r="M247" i="36"/>
  <c r="N247" i="36" s="1"/>
  <c r="W246" i="36"/>
  <c r="M246" i="36"/>
  <c r="N246" i="36" s="1"/>
  <c r="W245" i="36"/>
  <c r="M245" i="36"/>
  <c r="N245" i="36" s="1"/>
  <c r="W244" i="36"/>
  <c r="M244" i="36"/>
  <c r="N244" i="36" s="1"/>
  <c r="W243" i="36"/>
  <c r="M243" i="36"/>
  <c r="N243" i="36" s="1"/>
  <c r="W242" i="36"/>
  <c r="M242" i="36"/>
  <c r="N242" i="36" s="1"/>
  <c r="W241" i="36"/>
  <c r="M241" i="36"/>
  <c r="N241" i="36" s="1"/>
  <c r="W240" i="36"/>
  <c r="M240" i="36"/>
  <c r="N240" i="36" s="1"/>
  <c r="W239" i="36"/>
  <c r="M239" i="36"/>
  <c r="N239" i="36" s="1"/>
  <c r="W238" i="36"/>
  <c r="M238" i="36"/>
  <c r="N238" i="36" s="1"/>
  <c r="W237" i="36"/>
  <c r="M237" i="36"/>
  <c r="N237" i="36" s="1"/>
  <c r="W236" i="36"/>
  <c r="M236" i="36"/>
  <c r="N236" i="36" s="1"/>
  <c r="W235" i="36"/>
  <c r="M235" i="36"/>
  <c r="N235" i="36" s="1"/>
  <c r="W234" i="36"/>
  <c r="M234" i="36"/>
  <c r="N234" i="36" s="1"/>
  <c r="W233" i="36"/>
  <c r="M233" i="36"/>
  <c r="N233" i="36" s="1"/>
  <c r="W232" i="36"/>
  <c r="M232" i="36"/>
  <c r="N232" i="36" s="1"/>
  <c r="W231" i="36"/>
  <c r="M231" i="36"/>
  <c r="N231" i="36" s="1"/>
  <c r="W230" i="36"/>
  <c r="M230" i="36"/>
  <c r="N230" i="36" s="1"/>
  <c r="W229" i="36"/>
  <c r="M229" i="36"/>
  <c r="N229" i="36" s="1"/>
  <c r="W228" i="36"/>
  <c r="M228" i="36"/>
  <c r="N228" i="36" s="1"/>
  <c r="W227" i="36"/>
  <c r="M227" i="36"/>
  <c r="N227" i="36" s="1"/>
  <c r="W226" i="36"/>
  <c r="M226" i="36"/>
  <c r="N226" i="36" s="1"/>
  <c r="W225" i="36"/>
  <c r="M225" i="36"/>
  <c r="N225" i="36" s="1"/>
  <c r="W224" i="36"/>
  <c r="M224" i="36"/>
  <c r="N224" i="36" s="1"/>
  <c r="W223" i="36"/>
  <c r="M223" i="36"/>
  <c r="N223" i="36" s="1"/>
  <c r="W222" i="36"/>
  <c r="M222" i="36"/>
  <c r="N222" i="36" s="1"/>
  <c r="W221" i="36"/>
  <c r="M221" i="36"/>
  <c r="N221" i="36" s="1"/>
  <c r="W220" i="36"/>
  <c r="M220" i="36"/>
  <c r="N220" i="36" s="1"/>
  <c r="W219" i="36"/>
  <c r="M219" i="36"/>
  <c r="N219" i="36" s="1"/>
  <c r="W218" i="36"/>
  <c r="M218" i="36"/>
  <c r="N218" i="36" s="1"/>
  <c r="W217" i="36"/>
  <c r="M217" i="36"/>
  <c r="N217" i="36" s="1"/>
  <c r="W216" i="36"/>
  <c r="M216" i="36"/>
  <c r="N216" i="36" s="1"/>
  <c r="W215" i="36"/>
  <c r="M215" i="36"/>
  <c r="N215" i="36" s="1"/>
  <c r="W214" i="36"/>
  <c r="M214" i="36"/>
  <c r="N214" i="36" s="1"/>
  <c r="W213" i="36"/>
  <c r="M213" i="36"/>
  <c r="N213" i="36" s="1"/>
  <c r="W212" i="36"/>
  <c r="M212" i="36"/>
  <c r="N212" i="36" s="1"/>
  <c r="W211" i="36"/>
  <c r="M211" i="36"/>
  <c r="N211" i="36" s="1"/>
  <c r="W210" i="36"/>
  <c r="M210" i="36"/>
  <c r="N210" i="36" s="1"/>
  <c r="W209" i="36"/>
  <c r="M209" i="36"/>
  <c r="N209" i="36" s="1"/>
  <c r="W208" i="36"/>
  <c r="M208" i="36"/>
  <c r="N208" i="36" s="1"/>
  <c r="W207" i="36"/>
  <c r="M207" i="36"/>
  <c r="N207" i="36" s="1"/>
  <c r="W206" i="36"/>
  <c r="M206" i="36"/>
  <c r="N206" i="36" s="1"/>
  <c r="W205" i="36"/>
  <c r="M205" i="36"/>
  <c r="N205" i="36" s="1"/>
  <c r="W204" i="36"/>
  <c r="M204" i="36"/>
  <c r="N204" i="36" s="1"/>
  <c r="W203" i="36"/>
  <c r="M203" i="36"/>
  <c r="N203" i="36" s="1"/>
  <c r="W202" i="36"/>
  <c r="M202" i="36"/>
  <c r="N202" i="36" s="1"/>
  <c r="W201" i="36"/>
  <c r="M201" i="36"/>
  <c r="N201" i="36" s="1"/>
  <c r="W200" i="36"/>
  <c r="M200" i="36"/>
  <c r="N200" i="36" s="1"/>
  <c r="W199" i="36"/>
  <c r="M199" i="36"/>
  <c r="N199" i="36" s="1"/>
  <c r="W198" i="36"/>
  <c r="M198" i="36"/>
  <c r="N198" i="36" s="1"/>
  <c r="W197" i="36"/>
  <c r="M197" i="36"/>
  <c r="N197" i="36" s="1"/>
  <c r="W196" i="36"/>
  <c r="M196" i="36"/>
  <c r="N196" i="36" s="1"/>
  <c r="W195" i="36"/>
  <c r="M195" i="36"/>
  <c r="N195" i="36" s="1"/>
  <c r="W194" i="36"/>
  <c r="M194" i="36"/>
  <c r="N194" i="36" s="1"/>
  <c r="W193" i="36"/>
  <c r="M193" i="36"/>
  <c r="N193" i="36" s="1"/>
  <c r="W192" i="36"/>
  <c r="M192" i="36"/>
  <c r="N192" i="36" s="1"/>
  <c r="W191" i="36"/>
  <c r="M191" i="36"/>
  <c r="N191" i="36" s="1"/>
  <c r="W190" i="36"/>
  <c r="M190" i="36"/>
  <c r="N190" i="36" s="1"/>
  <c r="W189" i="36"/>
  <c r="M189" i="36"/>
  <c r="N189" i="36" s="1"/>
  <c r="W188" i="36"/>
  <c r="M188" i="36"/>
  <c r="N188" i="36" s="1"/>
  <c r="W187" i="36"/>
  <c r="M187" i="36"/>
  <c r="N187" i="36" s="1"/>
  <c r="W186" i="36"/>
  <c r="M186" i="36"/>
  <c r="N186" i="36" s="1"/>
  <c r="W185" i="36"/>
  <c r="M185" i="36"/>
  <c r="N185" i="36" s="1"/>
  <c r="W184" i="36"/>
  <c r="M184" i="36"/>
  <c r="N184" i="36" s="1"/>
  <c r="W183" i="36"/>
  <c r="M183" i="36"/>
  <c r="N183" i="36" s="1"/>
  <c r="W182" i="36"/>
  <c r="M182" i="36"/>
  <c r="N182" i="36" s="1"/>
  <c r="W181" i="36"/>
  <c r="M181" i="36"/>
  <c r="N181" i="36" s="1"/>
  <c r="W180" i="36"/>
  <c r="M180" i="36"/>
  <c r="N180" i="36" s="1"/>
  <c r="W179" i="36"/>
  <c r="M179" i="36"/>
  <c r="N179" i="36" s="1"/>
  <c r="W178" i="36"/>
  <c r="M178" i="36"/>
  <c r="N178" i="36" s="1"/>
  <c r="W177" i="36"/>
  <c r="M177" i="36"/>
  <c r="N177" i="36" s="1"/>
  <c r="W176" i="36"/>
  <c r="M176" i="36"/>
  <c r="N176" i="36" s="1"/>
  <c r="W175" i="36"/>
  <c r="M175" i="36"/>
  <c r="N175" i="36" s="1"/>
  <c r="W174" i="36"/>
  <c r="M174" i="36"/>
  <c r="N174" i="36" s="1"/>
  <c r="W173" i="36"/>
  <c r="M173" i="36"/>
  <c r="N173" i="36" s="1"/>
  <c r="W172" i="36"/>
  <c r="M172" i="36"/>
  <c r="N172" i="36" s="1"/>
  <c r="W171" i="36"/>
  <c r="M171" i="36"/>
  <c r="N171" i="36" s="1"/>
  <c r="W170" i="36"/>
  <c r="M170" i="36"/>
  <c r="N170" i="36" s="1"/>
  <c r="W169" i="36"/>
  <c r="M169" i="36"/>
  <c r="N169" i="36" s="1"/>
  <c r="W168" i="36"/>
  <c r="M168" i="36"/>
  <c r="N168" i="36" s="1"/>
  <c r="W167" i="36"/>
  <c r="M167" i="36"/>
  <c r="N167" i="36" s="1"/>
  <c r="W166" i="36"/>
  <c r="M166" i="36"/>
  <c r="N166" i="36" s="1"/>
  <c r="W165" i="36"/>
  <c r="M165" i="36"/>
  <c r="N165" i="36" s="1"/>
  <c r="W164" i="36"/>
  <c r="M164" i="36"/>
  <c r="N164" i="36" s="1"/>
  <c r="W163" i="36"/>
  <c r="M163" i="36"/>
  <c r="N163" i="36" s="1"/>
  <c r="W162" i="36"/>
  <c r="M162" i="36"/>
  <c r="N162" i="36" s="1"/>
  <c r="W161" i="36"/>
  <c r="M161" i="36"/>
  <c r="N161" i="36" s="1"/>
  <c r="W160" i="36"/>
  <c r="M160" i="36"/>
  <c r="N160" i="36" s="1"/>
  <c r="W159" i="36"/>
  <c r="M159" i="36"/>
  <c r="N159" i="36" s="1"/>
  <c r="W158" i="36"/>
  <c r="M158" i="36"/>
  <c r="N158" i="36" s="1"/>
  <c r="W157" i="36"/>
  <c r="M157" i="36"/>
  <c r="N157" i="36" s="1"/>
  <c r="W156" i="36"/>
  <c r="M156" i="36"/>
  <c r="N156" i="36" s="1"/>
  <c r="W155" i="36"/>
  <c r="M155" i="36"/>
  <c r="N155" i="36" s="1"/>
  <c r="W154" i="36"/>
  <c r="M154" i="36"/>
  <c r="N154" i="36" s="1"/>
  <c r="W153" i="36"/>
  <c r="M153" i="36"/>
  <c r="N153" i="36" s="1"/>
  <c r="W152" i="36"/>
  <c r="M152" i="36"/>
  <c r="N152" i="36" s="1"/>
  <c r="W151" i="36"/>
  <c r="M151" i="36"/>
  <c r="N151" i="36" s="1"/>
  <c r="W150" i="36"/>
  <c r="M150" i="36"/>
  <c r="N150" i="36" s="1"/>
  <c r="W149" i="36"/>
  <c r="M149" i="36"/>
  <c r="N149" i="36" s="1"/>
  <c r="W148" i="36"/>
  <c r="M148" i="36"/>
  <c r="N148" i="36" s="1"/>
  <c r="W147" i="36"/>
  <c r="M147" i="36"/>
  <c r="N147" i="36" s="1"/>
  <c r="W146" i="36"/>
  <c r="M146" i="36"/>
  <c r="N146" i="36" s="1"/>
  <c r="W145" i="36"/>
  <c r="M145" i="36"/>
  <c r="N145" i="36" s="1"/>
  <c r="W144" i="36"/>
  <c r="M144" i="36"/>
  <c r="N144" i="36" s="1"/>
  <c r="W143" i="36"/>
  <c r="M143" i="36"/>
  <c r="N143" i="36" s="1"/>
  <c r="W142" i="36"/>
  <c r="M142" i="36"/>
  <c r="N142" i="36" s="1"/>
  <c r="W141" i="36"/>
  <c r="M141" i="36"/>
  <c r="N141" i="36" s="1"/>
  <c r="W140" i="36"/>
  <c r="M140" i="36"/>
  <c r="N140" i="36" s="1"/>
  <c r="W139" i="36"/>
  <c r="M139" i="36"/>
  <c r="N139" i="36" s="1"/>
  <c r="W138" i="36"/>
  <c r="M138" i="36"/>
  <c r="N138" i="36" s="1"/>
  <c r="W137" i="36"/>
  <c r="M137" i="36"/>
  <c r="N137" i="36" s="1"/>
  <c r="W136" i="36"/>
  <c r="M136" i="36"/>
  <c r="N136" i="36" s="1"/>
  <c r="W135" i="36"/>
  <c r="M135" i="36"/>
  <c r="N135" i="36" s="1"/>
  <c r="W134" i="36"/>
  <c r="M134" i="36"/>
  <c r="N134" i="36" s="1"/>
  <c r="W133" i="36"/>
  <c r="M133" i="36"/>
  <c r="N133" i="36" s="1"/>
  <c r="W132" i="36"/>
  <c r="M132" i="36"/>
  <c r="N132" i="36" s="1"/>
  <c r="W131" i="36"/>
  <c r="M131" i="36"/>
  <c r="N131" i="36" s="1"/>
  <c r="W130" i="36"/>
  <c r="M130" i="36"/>
  <c r="N130" i="36" s="1"/>
  <c r="W129" i="36"/>
  <c r="W128" i="36"/>
  <c r="W124" i="36"/>
  <c r="W120" i="36"/>
  <c r="W117" i="36"/>
  <c r="W116" i="36"/>
  <c r="W115" i="36"/>
  <c r="W114" i="36"/>
  <c r="B112" i="36"/>
  <c r="W109" i="36"/>
  <c r="C109" i="36"/>
  <c r="W108" i="36"/>
  <c r="W107" i="36"/>
  <c r="W106" i="36"/>
  <c r="W105" i="36"/>
  <c r="W104" i="36"/>
  <c r="N103" i="36"/>
  <c r="N102" i="36"/>
  <c r="D83" i="36"/>
  <c r="C83" i="36"/>
  <c r="D76" i="36"/>
  <c r="C76" i="36"/>
  <c r="D69" i="36"/>
  <c r="C69" i="36"/>
  <c r="K61" i="36"/>
  <c r="D61" i="36"/>
  <c r="C61" i="36"/>
  <c r="D55" i="36"/>
  <c r="C55" i="36"/>
  <c r="D48" i="36"/>
  <c r="C48" i="36"/>
  <c r="D42" i="36"/>
  <c r="C42" i="36"/>
  <c r="J36" i="36"/>
  <c r="D36" i="36"/>
  <c r="C36" i="36"/>
  <c r="C29" i="36"/>
  <c r="C28" i="36"/>
  <c r="C27" i="36"/>
  <c r="C26" i="36"/>
  <c r="C23" i="36"/>
  <c r="C22" i="36"/>
  <c r="C21" i="36"/>
  <c r="C20" i="36"/>
  <c r="C19" i="36"/>
  <c r="C18" i="36"/>
  <c r="C15" i="36"/>
  <c r="C14" i="36"/>
  <c r="C13" i="36"/>
  <c r="C12" i="36"/>
  <c r="C11" i="36"/>
  <c r="C10" i="36"/>
  <c r="C9" i="36"/>
  <c r="C8" i="36"/>
  <c r="C7" i="36"/>
  <c r="C4" i="36"/>
  <c r="W1043" i="35"/>
  <c r="W1042" i="35"/>
  <c r="W1041" i="35"/>
  <c r="W1040" i="35"/>
  <c r="W1039" i="35"/>
  <c r="W1038" i="35"/>
  <c r="W1037" i="35"/>
  <c r="W1036" i="35"/>
  <c r="W1035" i="35"/>
  <c r="W1034" i="35"/>
  <c r="W1033" i="35"/>
  <c r="W1032" i="35"/>
  <c r="W1031" i="35"/>
  <c r="W1030" i="35"/>
  <c r="W1029" i="35"/>
  <c r="W1028" i="35"/>
  <c r="W1027" i="35"/>
  <c r="W1026" i="35"/>
  <c r="W1025" i="35"/>
  <c r="W1024" i="35"/>
  <c r="W1023" i="35"/>
  <c r="W1022" i="35"/>
  <c r="W1021" i="35"/>
  <c r="W1020" i="35"/>
  <c r="W1019" i="35"/>
  <c r="W1018" i="35"/>
  <c r="W1017" i="35"/>
  <c r="W1016" i="35"/>
  <c r="W1015" i="35"/>
  <c r="W1014" i="35"/>
  <c r="W1013" i="35"/>
  <c r="W1012" i="35"/>
  <c r="W1011" i="35"/>
  <c r="W1010" i="35"/>
  <c r="W1009" i="35"/>
  <c r="W1008" i="35"/>
  <c r="W1007" i="35"/>
  <c r="W1006" i="35"/>
  <c r="W1005" i="35"/>
  <c r="W1004" i="35"/>
  <c r="W1003" i="35"/>
  <c r="W1002" i="35"/>
  <c r="W1001" i="35"/>
  <c r="W1000" i="35"/>
  <c r="W999" i="35"/>
  <c r="W998" i="35"/>
  <c r="W997" i="35"/>
  <c r="W996" i="35"/>
  <c r="W995" i="35"/>
  <c r="W994" i="35"/>
  <c r="W993" i="35"/>
  <c r="W992" i="35"/>
  <c r="W991" i="35"/>
  <c r="W990" i="35"/>
  <c r="W989" i="35"/>
  <c r="W988" i="35"/>
  <c r="W987" i="35"/>
  <c r="W986" i="35"/>
  <c r="W985" i="35"/>
  <c r="W984" i="35"/>
  <c r="W983" i="35"/>
  <c r="W982" i="35"/>
  <c r="W981" i="35"/>
  <c r="W980" i="35"/>
  <c r="W979" i="35"/>
  <c r="W978" i="35"/>
  <c r="W977" i="35"/>
  <c r="W976" i="35"/>
  <c r="W975" i="35"/>
  <c r="W974" i="35"/>
  <c r="W973" i="35"/>
  <c r="W972" i="35"/>
  <c r="W971" i="35"/>
  <c r="W970" i="35"/>
  <c r="W969" i="35"/>
  <c r="W968" i="35"/>
  <c r="W967" i="35"/>
  <c r="W966" i="35"/>
  <c r="W965" i="35"/>
  <c r="W964" i="35"/>
  <c r="W963" i="35"/>
  <c r="W962" i="35"/>
  <c r="W961" i="35"/>
  <c r="W960" i="35"/>
  <c r="W959" i="35"/>
  <c r="W958" i="35"/>
  <c r="W957" i="35"/>
  <c r="W956" i="35"/>
  <c r="W955" i="35"/>
  <c r="W954" i="35"/>
  <c r="W953" i="35"/>
  <c r="W952" i="35"/>
  <c r="W951" i="35"/>
  <c r="W950" i="35"/>
  <c r="W949" i="35"/>
  <c r="W948" i="35"/>
  <c r="W947" i="35"/>
  <c r="W946" i="35"/>
  <c r="W945" i="35"/>
  <c r="W944" i="35"/>
  <c r="W943" i="35"/>
  <c r="W942" i="35"/>
  <c r="W941" i="35"/>
  <c r="W940" i="35"/>
  <c r="W939" i="35"/>
  <c r="W938" i="35"/>
  <c r="W937" i="35"/>
  <c r="W936" i="35"/>
  <c r="W935" i="35"/>
  <c r="W934" i="35"/>
  <c r="W933" i="35"/>
  <c r="W932" i="35"/>
  <c r="W931" i="35"/>
  <c r="W930" i="35"/>
  <c r="W929" i="35"/>
  <c r="W928" i="35"/>
  <c r="W927" i="35"/>
  <c r="W926" i="35"/>
  <c r="W925" i="35"/>
  <c r="W924" i="35"/>
  <c r="W923" i="35"/>
  <c r="W922" i="35"/>
  <c r="W921" i="35"/>
  <c r="W920" i="35"/>
  <c r="W919" i="35"/>
  <c r="W918" i="35"/>
  <c r="W917" i="35"/>
  <c r="W916" i="35"/>
  <c r="W915" i="35"/>
  <c r="W914" i="35"/>
  <c r="W913" i="35"/>
  <c r="W912" i="35"/>
  <c r="W911" i="35"/>
  <c r="W910" i="35"/>
  <c r="W909" i="35"/>
  <c r="W908" i="35"/>
  <c r="W907" i="35"/>
  <c r="W906" i="35"/>
  <c r="W905" i="35"/>
  <c r="W904" i="35"/>
  <c r="W903" i="35"/>
  <c r="W902" i="35"/>
  <c r="W901" i="35"/>
  <c r="W900" i="35"/>
  <c r="W899" i="35"/>
  <c r="W898" i="35"/>
  <c r="W897" i="35"/>
  <c r="W896" i="35"/>
  <c r="W895" i="35"/>
  <c r="W894" i="35"/>
  <c r="W893" i="35"/>
  <c r="W892" i="35"/>
  <c r="W891" i="35"/>
  <c r="W890" i="35"/>
  <c r="W889" i="35"/>
  <c r="W888" i="35"/>
  <c r="W887" i="35"/>
  <c r="W886" i="35"/>
  <c r="W885" i="35"/>
  <c r="W884" i="35"/>
  <c r="W883" i="35"/>
  <c r="W882" i="35"/>
  <c r="W881" i="35"/>
  <c r="W880" i="35"/>
  <c r="W879" i="35"/>
  <c r="W878" i="35"/>
  <c r="W877" i="35"/>
  <c r="W876" i="35"/>
  <c r="W875" i="35"/>
  <c r="W874" i="35"/>
  <c r="W873" i="35"/>
  <c r="W872" i="35"/>
  <c r="W871" i="35"/>
  <c r="W870" i="35"/>
  <c r="W869" i="35"/>
  <c r="W868" i="35"/>
  <c r="W867" i="35"/>
  <c r="W866" i="35"/>
  <c r="W865" i="35"/>
  <c r="W864" i="35"/>
  <c r="W863" i="35"/>
  <c r="W862" i="35"/>
  <c r="W861" i="35"/>
  <c r="W860" i="35"/>
  <c r="W859" i="35"/>
  <c r="W858" i="35"/>
  <c r="W857" i="35"/>
  <c r="W856" i="35"/>
  <c r="W855" i="35"/>
  <c r="W854" i="35"/>
  <c r="W853" i="35"/>
  <c r="W852" i="35"/>
  <c r="W851" i="35"/>
  <c r="W850" i="35"/>
  <c r="W849" i="35"/>
  <c r="W848" i="35"/>
  <c r="W847" i="35"/>
  <c r="W846" i="35"/>
  <c r="W845" i="35"/>
  <c r="W844" i="35"/>
  <c r="W843" i="35"/>
  <c r="W842" i="35"/>
  <c r="W841" i="35"/>
  <c r="W840" i="35"/>
  <c r="W839" i="35"/>
  <c r="W838" i="35"/>
  <c r="W837" i="35"/>
  <c r="W836" i="35"/>
  <c r="W835" i="35"/>
  <c r="W834" i="35"/>
  <c r="W833" i="35"/>
  <c r="W832" i="35"/>
  <c r="W831" i="35"/>
  <c r="W830" i="35"/>
  <c r="W829" i="35"/>
  <c r="W828" i="35"/>
  <c r="W827" i="35"/>
  <c r="W826" i="35"/>
  <c r="W825" i="35"/>
  <c r="W824" i="35"/>
  <c r="W823" i="35"/>
  <c r="W822" i="35"/>
  <c r="W821" i="35"/>
  <c r="W820" i="35"/>
  <c r="W819" i="35"/>
  <c r="W818" i="35"/>
  <c r="W817" i="35"/>
  <c r="W816" i="35"/>
  <c r="W815" i="35"/>
  <c r="W814" i="35"/>
  <c r="W813" i="35"/>
  <c r="W812" i="35"/>
  <c r="W811" i="35"/>
  <c r="W810" i="35"/>
  <c r="W809" i="35"/>
  <c r="W808" i="35"/>
  <c r="W807" i="35"/>
  <c r="W806" i="35"/>
  <c r="W805" i="35"/>
  <c r="W804" i="35"/>
  <c r="W803" i="35"/>
  <c r="W802" i="35"/>
  <c r="W801" i="35"/>
  <c r="W800" i="35"/>
  <c r="W799" i="35"/>
  <c r="W798" i="35"/>
  <c r="W797" i="35"/>
  <c r="W796" i="35"/>
  <c r="W795" i="35"/>
  <c r="W794" i="35"/>
  <c r="W793" i="35"/>
  <c r="W792" i="35"/>
  <c r="W791" i="35"/>
  <c r="W790" i="35"/>
  <c r="W789" i="35"/>
  <c r="W788" i="35"/>
  <c r="W787" i="35"/>
  <c r="W786" i="35"/>
  <c r="W785" i="35"/>
  <c r="W784" i="35"/>
  <c r="W783" i="35"/>
  <c r="W782" i="35"/>
  <c r="W781" i="35"/>
  <c r="W780" i="35"/>
  <c r="W779" i="35"/>
  <c r="W778" i="35"/>
  <c r="W777" i="35"/>
  <c r="W776" i="35"/>
  <c r="W775" i="35"/>
  <c r="W774" i="35"/>
  <c r="W773" i="35"/>
  <c r="W772" i="35"/>
  <c r="W771" i="35"/>
  <c r="W770" i="35"/>
  <c r="W769" i="35"/>
  <c r="W768" i="35"/>
  <c r="W767" i="35"/>
  <c r="W766" i="35"/>
  <c r="W765" i="35"/>
  <c r="W764" i="35"/>
  <c r="W763" i="35"/>
  <c r="W762" i="35"/>
  <c r="W761" i="35"/>
  <c r="W760" i="35"/>
  <c r="W759" i="35"/>
  <c r="W758" i="35"/>
  <c r="W757" i="35"/>
  <c r="W756" i="35"/>
  <c r="W755" i="35"/>
  <c r="W754" i="35"/>
  <c r="W753" i="35"/>
  <c r="W752" i="35"/>
  <c r="W751" i="35"/>
  <c r="W750" i="35"/>
  <c r="W749" i="35"/>
  <c r="W748" i="35"/>
  <c r="W747" i="35"/>
  <c r="W746" i="35"/>
  <c r="W745" i="35"/>
  <c r="W744" i="35"/>
  <c r="W743" i="35"/>
  <c r="W742" i="35"/>
  <c r="W741" i="35"/>
  <c r="W740" i="35"/>
  <c r="W739" i="35"/>
  <c r="W738" i="35"/>
  <c r="W737" i="35"/>
  <c r="W736" i="35"/>
  <c r="W735" i="35"/>
  <c r="W734" i="35"/>
  <c r="W733" i="35"/>
  <c r="W732" i="35"/>
  <c r="W731" i="35"/>
  <c r="W730" i="35"/>
  <c r="W729" i="35"/>
  <c r="W728" i="35"/>
  <c r="W727" i="35"/>
  <c r="W726" i="35"/>
  <c r="W725" i="35"/>
  <c r="W724" i="35"/>
  <c r="W723" i="35"/>
  <c r="W722" i="35"/>
  <c r="W721" i="35"/>
  <c r="W720" i="35"/>
  <c r="W719" i="35"/>
  <c r="W718" i="35"/>
  <c r="W717" i="35"/>
  <c r="W716" i="35"/>
  <c r="W715" i="35"/>
  <c r="W714" i="35"/>
  <c r="W713" i="35"/>
  <c r="W712" i="35"/>
  <c r="W711" i="35"/>
  <c r="W710" i="35"/>
  <c r="W709" i="35"/>
  <c r="W708" i="35"/>
  <c r="W707" i="35"/>
  <c r="W706" i="35"/>
  <c r="W705" i="35"/>
  <c r="W704" i="35"/>
  <c r="W703" i="35"/>
  <c r="W702" i="35"/>
  <c r="W701" i="35"/>
  <c r="W700" i="35"/>
  <c r="W699" i="35"/>
  <c r="W698" i="35"/>
  <c r="W697" i="35"/>
  <c r="W696" i="35"/>
  <c r="W695" i="35"/>
  <c r="W694" i="35"/>
  <c r="W693" i="35"/>
  <c r="W692" i="35"/>
  <c r="W691" i="35"/>
  <c r="W690" i="35"/>
  <c r="W689" i="35"/>
  <c r="W688" i="35"/>
  <c r="W687" i="35"/>
  <c r="W686" i="35"/>
  <c r="W685" i="35"/>
  <c r="W684" i="35"/>
  <c r="W683" i="35"/>
  <c r="W682" i="35"/>
  <c r="W681" i="35"/>
  <c r="W680" i="35"/>
  <c r="W679" i="35"/>
  <c r="W678" i="35"/>
  <c r="W677" i="35"/>
  <c r="W676" i="35"/>
  <c r="W675" i="35"/>
  <c r="W674" i="35"/>
  <c r="W673" i="35"/>
  <c r="W672" i="35"/>
  <c r="W671" i="35"/>
  <c r="W670" i="35"/>
  <c r="W669" i="35"/>
  <c r="W668" i="35"/>
  <c r="W667" i="35"/>
  <c r="W666" i="35"/>
  <c r="W665" i="35"/>
  <c r="W664" i="35"/>
  <c r="W663" i="35"/>
  <c r="W662" i="35"/>
  <c r="W661" i="35"/>
  <c r="W660" i="35"/>
  <c r="W659" i="35"/>
  <c r="W658" i="35"/>
  <c r="W657" i="35"/>
  <c r="W656" i="35"/>
  <c r="W655" i="35"/>
  <c r="W654" i="35"/>
  <c r="W653" i="35"/>
  <c r="W652" i="35"/>
  <c r="W651" i="35"/>
  <c r="W650" i="35"/>
  <c r="W649" i="35"/>
  <c r="W648" i="35"/>
  <c r="W647" i="35"/>
  <c r="W646" i="35"/>
  <c r="W645" i="35"/>
  <c r="W644" i="35"/>
  <c r="W643" i="35"/>
  <c r="W642" i="35"/>
  <c r="W641" i="35"/>
  <c r="W640" i="35"/>
  <c r="W639" i="35"/>
  <c r="W638" i="35"/>
  <c r="W637" i="35"/>
  <c r="W636" i="35"/>
  <c r="W635" i="35"/>
  <c r="W634" i="35"/>
  <c r="W633" i="35"/>
  <c r="W632" i="35"/>
  <c r="W631" i="35"/>
  <c r="W630" i="35"/>
  <c r="W629" i="35"/>
  <c r="W628" i="35"/>
  <c r="W627" i="35"/>
  <c r="W626" i="35"/>
  <c r="W625" i="35"/>
  <c r="W624" i="35"/>
  <c r="W623" i="35"/>
  <c r="W622" i="35"/>
  <c r="W621" i="35"/>
  <c r="W620" i="35"/>
  <c r="W619" i="35"/>
  <c r="W618" i="35"/>
  <c r="W617" i="35"/>
  <c r="W616" i="35"/>
  <c r="W615" i="35"/>
  <c r="W614" i="35"/>
  <c r="W613" i="35"/>
  <c r="W612" i="35"/>
  <c r="W611" i="35"/>
  <c r="W610" i="35"/>
  <c r="W609" i="35"/>
  <c r="W608" i="35"/>
  <c r="W607" i="35"/>
  <c r="W606" i="35"/>
  <c r="W605" i="35"/>
  <c r="W604" i="35"/>
  <c r="W603" i="35"/>
  <c r="W602" i="35"/>
  <c r="W601" i="35"/>
  <c r="W600" i="35"/>
  <c r="W599" i="35"/>
  <c r="W598" i="35"/>
  <c r="W597" i="35"/>
  <c r="W596" i="35"/>
  <c r="W595" i="35"/>
  <c r="W594" i="35"/>
  <c r="W593" i="35"/>
  <c r="W592" i="35"/>
  <c r="W591" i="35"/>
  <c r="W590" i="35"/>
  <c r="W589" i="35"/>
  <c r="W588" i="35"/>
  <c r="W587" i="35"/>
  <c r="W586" i="35"/>
  <c r="W585" i="35"/>
  <c r="W584" i="35"/>
  <c r="W583" i="35"/>
  <c r="W582" i="35"/>
  <c r="W581" i="35"/>
  <c r="W580" i="35"/>
  <c r="W579" i="35"/>
  <c r="W578" i="35"/>
  <c r="W577" i="35"/>
  <c r="W576" i="35"/>
  <c r="W575" i="35"/>
  <c r="W574" i="35"/>
  <c r="W573" i="35"/>
  <c r="W572" i="35"/>
  <c r="W571" i="35"/>
  <c r="W570" i="35"/>
  <c r="W569" i="35"/>
  <c r="W568" i="35"/>
  <c r="W567" i="35"/>
  <c r="W566" i="35"/>
  <c r="W565" i="35"/>
  <c r="W564" i="35"/>
  <c r="W563" i="35"/>
  <c r="W562" i="35"/>
  <c r="W561" i="35"/>
  <c r="W560" i="35"/>
  <c r="W559" i="35"/>
  <c r="W558" i="35"/>
  <c r="W557" i="35"/>
  <c r="W556" i="35"/>
  <c r="W555" i="35"/>
  <c r="W554" i="35"/>
  <c r="W553" i="35"/>
  <c r="W552" i="35"/>
  <c r="W551" i="35"/>
  <c r="W550" i="35"/>
  <c r="W549" i="35"/>
  <c r="W548" i="35"/>
  <c r="W547" i="35"/>
  <c r="W546" i="35"/>
  <c r="W545" i="35"/>
  <c r="W544" i="35"/>
  <c r="W543" i="35"/>
  <c r="W542" i="35"/>
  <c r="W541" i="35"/>
  <c r="W540" i="35"/>
  <c r="W539" i="35"/>
  <c r="W538" i="35"/>
  <c r="W537" i="35"/>
  <c r="W536" i="35"/>
  <c r="W535" i="35"/>
  <c r="W534" i="35"/>
  <c r="W533" i="35"/>
  <c r="W532" i="35"/>
  <c r="W531" i="35"/>
  <c r="W530" i="35"/>
  <c r="W529" i="35"/>
  <c r="W528" i="35"/>
  <c r="W527" i="35"/>
  <c r="W526" i="35"/>
  <c r="W525" i="35"/>
  <c r="W524" i="35"/>
  <c r="W523" i="35"/>
  <c r="W522" i="35"/>
  <c r="W521" i="35"/>
  <c r="W520" i="35"/>
  <c r="W519" i="35"/>
  <c r="W518" i="35"/>
  <c r="W517" i="35"/>
  <c r="W516" i="35"/>
  <c r="W515" i="35"/>
  <c r="W514" i="35"/>
  <c r="W513" i="35"/>
  <c r="W512" i="35"/>
  <c r="W511" i="35"/>
  <c r="W510" i="35"/>
  <c r="W509" i="35"/>
  <c r="W508" i="35"/>
  <c r="W507" i="35"/>
  <c r="W506" i="35"/>
  <c r="W505" i="35"/>
  <c r="W504" i="35"/>
  <c r="W503" i="35"/>
  <c r="W502" i="35"/>
  <c r="W501" i="35"/>
  <c r="W500" i="35"/>
  <c r="W499" i="35"/>
  <c r="W498" i="35"/>
  <c r="W497" i="35"/>
  <c r="W496" i="35"/>
  <c r="W495" i="35"/>
  <c r="W494" i="35"/>
  <c r="W493" i="35"/>
  <c r="W492" i="35"/>
  <c r="W491" i="35"/>
  <c r="W490" i="35"/>
  <c r="W489" i="35"/>
  <c r="W488" i="35"/>
  <c r="W487" i="35"/>
  <c r="W486" i="35"/>
  <c r="W485" i="35"/>
  <c r="W484" i="35"/>
  <c r="W483" i="35"/>
  <c r="W482" i="35"/>
  <c r="W481" i="35"/>
  <c r="W480" i="35"/>
  <c r="W479" i="35"/>
  <c r="W478" i="35"/>
  <c r="W477" i="35"/>
  <c r="W476" i="35"/>
  <c r="W475" i="35"/>
  <c r="W474" i="35"/>
  <c r="W473" i="35"/>
  <c r="W472" i="35"/>
  <c r="W471" i="35"/>
  <c r="W470" i="35"/>
  <c r="W469" i="35"/>
  <c r="W468" i="35"/>
  <c r="W467" i="35"/>
  <c r="W466" i="35"/>
  <c r="W465" i="35"/>
  <c r="W464" i="35"/>
  <c r="W463" i="35"/>
  <c r="W462" i="35"/>
  <c r="W461" i="35"/>
  <c r="W460" i="35"/>
  <c r="W459" i="35"/>
  <c r="W458" i="35"/>
  <c r="W457" i="35"/>
  <c r="W456" i="35"/>
  <c r="W455" i="35"/>
  <c r="W454" i="35"/>
  <c r="W453" i="35"/>
  <c r="W452" i="35"/>
  <c r="W451" i="35"/>
  <c r="W450" i="35"/>
  <c r="W449" i="35"/>
  <c r="W448" i="35"/>
  <c r="W447" i="35"/>
  <c r="W446" i="35"/>
  <c r="W445" i="35"/>
  <c r="W444" i="35"/>
  <c r="W443" i="35"/>
  <c r="W442" i="35"/>
  <c r="W441" i="35"/>
  <c r="W440" i="35"/>
  <c r="W439" i="35"/>
  <c r="W438" i="35"/>
  <c r="W437" i="35"/>
  <c r="W436" i="35"/>
  <c r="W435" i="35"/>
  <c r="W434" i="35"/>
  <c r="W433" i="35"/>
  <c r="W432" i="35"/>
  <c r="W431" i="35"/>
  <c r="W430" i="35"/>
  <c r="W429" i="35"/>
  <c r="W428" i="35"/>
  <c r="W427" i="35"/>
  <c r="W426" i="35"/>
  <c r="W425" i="35"/>
  <c r="W424" i="35"/>
  <c r="W423" i="35"/>
  <c r="W422" i="35"/>
  <c r="W421" i="35"/>
  <c r="W420" i="35"/>
  <c r="W419" i="35"/>
  <c r="W418" i="35"/>
  <c r="W417" i="35"/>
  <c r="W416" i="35"/>
  <c r="W415" i="35"/>
  <c r="W414" i="35"/>
  <c r="W413" i="35"/>
  <c r="W412" i="35"/>
  <c r="W411" i="35"/>
  <c r="W410" i="35"/>
  <c r="W409" i="35"/>
  <c r="W408" i="35"/>
  <c r="W407" i="35"/>
  <c r="W406" i="35"/>
  <c r="W405" i="35"/>
  <c r="W404" i="35"/>
  <c r="W403" i="35"/>
  <c r="W402" i="35"/>
  <c r="W401" i="35"/>
  <c r="W400" i="35"/>
  <c r="W399" i="35"/>
  <c r="W398" i="35"/>
  <c r="W397" i="35"/>
  <c r="W396" i="35"/>
  <c r="W395" i="35"/>
  <c r="W394" i="35"/>
  <c r="W393" i="35"/>
  <c r="W392" i="35"/>
  <c r="W391" i="35"/>
  <c r="W390" i="35"/>
  <c r="W389" i="35"/>
  <c r="W388" i="35"/>
  <c r="W387" i="35"/>
  <c r="W386" i="35"/>
  <c r="W385" i="35"/>
  <c r="W384" i="35"/>
  <c r="W383" i="35"/>
  <c r="W382" i="35"/>
  <c r="W381" i="35"/>
  <c r="W380" i="35"/>
  <c r="W379" i="35"/>
  <c r="W378" i="35"/>
  <c r="W377" i="35"/>
  <c r="W376" i="35"/>
  <c r="W375" i="35"/>
  <c r="W374" i="35"/>
  <c r="W373" i="35"/>
  <c r="W372" i="35"/>
  <c r="W371" i="35"/>
  <c r="W370" i="35"/>
  <c r="W369" i="35"/>
  <c r="W368" i="35"/>
  <c r="W367" i="35"/>
  <c r="W366" i="35"/>
  <c r="W365" i="35"/>
  <c r="W364" i="35"/>
  <c r="W363" i="35"/>
  <c r="W362" i="35"/>
  <c r="W361" i="35"/>
  <c r="W360" i="35"/>
  <c r="W359" i="35"/>
  <c r="W358" i="35"/>
  <c r="W357" i="35"/>
  <c r="W356" i="35"/>
  <c r="W355" i="35"/>
  <c r="W354" i="35"/>
  <c r="W353" i="35"/>
  <c r="W352" i="35"/>
  <c r="W351" i="35"/>
  <c r="W350" i="35"/>
  <c r="W349" i="35"/>
  <c r="W348" i="35"/>
  <c r="W347" i="35"/>
  <c r="W346" i="35"/>
  <c r="W345" i="35"/>
  <c r="W344" i="35"/>
  <c r="W343" i="35"/>
  <c r="W342" i="35"/>
  <c r="W341" i="35"/>
  <c r="W340" i="35"/>
  <c r="W339" i="35"/>
  <c r="W338" i="35"/>
  <c r="W337" i="35"/>
  <c r="W336" i="35"/>
  <c r="W335" i="35"/>
  <c r="W334" i="35"/>
  <c r="W333" i="35"/>
  <c r="W332" i="35"/>
  <c r="W331" i="35"/>
  <c r="W330" i="35"/>
  <c r="W329" i="35"/>
  <c r="W328" i="35"/>
  <c r="W327" i="35"/>
  <c r="W326" i="35"/>
  <c r="W325" i="35"/>
  <c r="W324" i="35"/>
  <c r="W323" i="35"/>
  <c r="W322" i="35"/>
  <c r="W321" i="35"/>
  <c r="W320" i="35"/>
  <c r="W319" i="35"/>
  <c r="W318" i="35"/>
  <c r="W317" i="35"/>
  <c r="W316" i="35"/>
  <c r="W315" i="35"/>
  <c r="W314" i="35"/>
  <c r="W313" i="35"/>
  <c r="W312" i="35"/>
  <c r="W311" i="35"/>
  <c r="W310" i="35"/>
  <c r="W309" i="35"/>
  <c r="W308" i="35"/>
  <c r="W307" i="35"/>
  <c r="W306" i="35"/>
  <c r="W305" i="35"/>
  <c r="M305" i="35"/>
  <c r="N305" i="35" s="1"/>
  <c r="W304" i="35"/>
  <c r="M304" i="35"/>
  <c r="N304" i="35" s="1"/>
  <c r="W303" i="35"/>
  <c r="M303" i="35"/>
  <c r="N303" i="35" s="1"/>
  <c r="W302" i="35"/>
  <c r="M302" i="35"/>
  <c r="N302" i="35" s="1"/>
  <c r="W301" i="35"/>
  <c r="M301" i="35"/>
  <c r="N301" i="35" s="1"/>
  <c r="W300" i="35"/>
  <c r="M300" i="35"/>
  <c r="N300" i="35" s="1"/>
  <c r="W299" i="35"/>
  <c r="M299" i="35"/>
  <c r="N299" i="35" s="1"/>
  <c r="W298" i="35"/>
  <c r="M298" i="35"/>
  <c r="N298" i="35" s="1"/>
  <c r="W297" i="35"/>
  <c r="M297" i="35"/>
  <c r="N297" i="35" s="1"/>
  <c r="W296" i="35"/>
  <c r="M296" i="35"/>
  <c r="N296" i="35" s="1"/>
  <c r="W295" i="35"/>
  <c r="M295" i="35"/>
  <c r="N295" i="35" s="1"/>
  <c r="W294" i="35"/>
  <c r="M294" i="35"/>
  <c r="N294" i="35" s="1"/>
  <c r="W293" i="35"/>
  <c r="M293" i="35"/>
  <c r="N293" i="35" s="1"/>
  <c r="W292" i="35"/>
  <c r="M292" i="35"/>
  <c r="N292" i="35" s="1"/>
  <c r="W291" i="35"/>
  <c r="M291" i="35"/>
  <c r="N291" i="35" s="1"/>
  <c r="W290" i="35"/>
  <c r="M290" i="35"/>
  <c r="N290" i="35" s="1"/>
  <c r="W289" i="35"/>
  <c r="M289" i="35"/>
  <c r="N289" i="35" s="1"/>
  <c r="W288" i="35"/>
  <c r="M288" i="35"/>
  <c r="N288" i="35" s="1"/>
  <c r="W287" i="35"/>
  <c r="M287" i="35"/>
  <c r="N287" i="35" s="1"/>
  <c r="W286" i="35"/>
  <c r="M286" i="35"/>
  <c r="N286" i="35" s="1"/>
  <c r="W285" i="35"/>
  <c r="M285" i="35"/>
  <c r="N285" i="35" s="1"/>
  <c r="W284" i="35"/>
  <c r="M284" i="35"/>
  <c r="N284" i="35" s="1"/>
  <c r="W283" i="35"/>
  <c r="M283" i="35"/>
  <c r="N283" i="35" s="1"/>
  <c r="W282" i="35"/>
  <c r="M282" i="35"/>
  <c r="N282" i="35" s="1"/>
  <c r="W281" i="35"/>
  <c r="M281" i="35"/>
  <c r="N281" i="35" s="1"/>
  <c r="W280" i="35"/>
  <c r="M280" i="35"/>
  <c r="N280" i="35" s="1"/>
  <c r="W279" i="35"/>
  <c r="M279" i="35"/>
  <c r="N279" i="35" s="1"/>
  <c r="W278" i="35"/>
  <c r="M278" i="35"/>
  <c r="N278" i="35" s="1"/>
  <c r="W277" i="35"/>
  <c r="M277" i="35"/>
  <c r="N277" i="35" s="1"/>
  <c r="W276" i="35"/>
  <c r="M276" i="35"/>
  <c r="N276" i="35" s="1"/>
  <c r="W275" i="35"/>
  <c r="M275" i="35"/>
  <c r="N275" i="35" s="1"/>
  <c r="W274" i="35"/>
  <c r="M274" i="35"/>
  <c r="N274" i="35" s="1"/>
  <c r="W273" i="35"/>
  <c r="M273" i="35"/>
  <c r="N273" i="35" s="1"/>
  <c r="W272" i="35"/>
  <c r="M272" i="35"/>
  <c r="N272" i="35" s="1"/>
  <c r="W271" i="35"/>
  <c r="M271" i="35"/>
  <c r="N271" i="35" s="1"/>
  <c r="W270" i="35"/>
  <c r="M270" i="35"/>
  <c r="N270" i="35" s="1"/>
  <c r="W269" i="35"/>
  <c r="M269" i="35"/>
  <c r="N269" i="35" s="1"/>
  <c r="W268" i="35"/>
  <c r="M268" i="35"/>
  <c r="N268" i="35" s="1"/>
  <c r="W267" i="35"/>
  <c r="M267" i="35"/>
  <c r="N267" i="35" s="1"/>
  <c r="W266" i="35"/>
  <c r="M266" i="35"/>
  <c r="N266" i="35" s="1"/>
  <c r="W265" i="35"/>
  <c r="M265" i="35"/>
  <c r="N265" i="35" s="1"/>
  <c r="W264" i="35"/>
  <c r="M264" i="35"/>
  <c r="N264" i="35" s="1"/>
  <c r="W263" i="35"/>
  <c r="M263" i="35"/>
  <c r="N263" i="35" s="1"/>
  <c r="W262" i="35"/>
  <c r="M262" i="35"/>
  <c r="N262" i="35" s="1"/>
  <c r="W261" i="35"/>
  <c r="M261" i="35"/>
  <c r="N261" i="35" s="1"/>
  <c r="W260" i="35"/>
  <c r="M260" i="35"/>
  <c r="N260" i="35" s="1"/>
  <c r="W259" i="35"/>
  <c r="M259" i="35"/>
  <c r="N259" i="35" s="1"/>
  <c r="W258" i="35"/>
  <c r="M258" i="35"/>
  <c r="N258" i="35" s="1"/>
  <c r="W257" i="35"/>
  <c r="M257" i="35"/>
  <c r="N257" i="35" s="1"/>
  <c r="W256" i="35"/>
  <c r="M256" i="35"/>
  <c r="N256" i="35" s="1"/>
  <c r="W255" i="35"/>
  <c r="M255" i="35"/>
  <c r="N255" i="35" s="1"/>
  <c r="W254" i="35"/>
  <c r="M254" i="35"/>
  <c r="N254" i="35" s="1"/>
  <c r="W253" i="35"/>
  <c r="M253" i="35"/>
  <c r="N253" i="35" s="1"/>
  <c r="W252" i="35"/>
  <c r="M252" i="35"/>
  <c r="N252" i="35" s="1"/>
  <c r="W251" i="35"/>
  <c r="M251" i="35"/>
  <c r="N251" i="35" s="1"/>
  <c r="W250" i="35"/>
  <c r="M250" i="35"/>
  <c r="N250" i="35" s="1"/>
  <c r="W249" i="35"/>
  <c r="M249" i="35"/>
  <c r="N249" i="35" s="1"/>
  <c r="W248" i="35"/>
  <c r="M248" i="35"/>
  <c r="N248" i="35" s="1"/>
  <c r="W247" i="35"/>
  <c r="M247" i="35"/>
  <c r="N247" i="35" s="1"/>
  <c r="W246" i="35"/>
  <c r="M246" i="35"/>
  <c r="N246" i="35" s="1"/>
  <c r="W245" i="35"/>
  <c r="M245" i="35"/>
  <c r="N245" i="35" s="1"/>
  <c r="W244" i="35"/>
  <c r="M244" i="35"/>
  <c r="N244" i="35" s="1"/>
  <c r="W243" i="35"/>
  <c r="M243" i="35"/>
  <c r="N243" i="35" s="1"/>
  <c r="W242" i="35"/>
  <c r="M242" i="35"/>
  <c r="N242" i="35" s="1"/>
  <c r="W241" i="35"/>
  <c r="M241" i="35"/>
  <c r="N241" i="35" s="1"/>
  <c r="W240" i="35"/>
  <c r="M240" i="35"/>
  <c r="N240" i="35" s="1"/>
  <c r="W239" i="35"/>
  <c r="M239" i="35"/>
  <c r="N239" i="35" s="1"/>
  <c r="W238" i="35"/>
  <c r="M238" i="35"/>
  <c r="N238" i="35" s="1"/>
  <c r="W237" i="35"/>
  <c r="M237" i="35"/>
  <c r="N237" i="35" s="1"/>
  <c r="W236" i="35"/>
  <c r="M236" i="35"/>
  <c r="N236" i="35" s="1"/>
  <c r="W235" i="35"/>
  <c r="M235" i="35"/>
  <c r="N235" i="35" s="1"/>
  <c r="W234" i="35"/>
  <c r="M234" i="35"/>
  <c r="N234" i="35" s="1"/>
  <c r="W233" i="35"/>
  <c r="M233" i="35"/>
  <c r="N233" i="35" s="1"/>
  <c r="W232" i="35"/>
  <c r="M232" i="35"/>
  <c r="N232" i="35" s="1"/>
  <c r="W231" i="35"/>
  <c r="M231" i="35"/>
  <c r="N231" i="35" s="1"/>
  <c r="W230" i="35"/>
  <c r="M230" i="35"/>
  <c r="N230" i="35" s="1"/>
  <c r="W229" i="35"/>
  <c r="M229" i="35"/>
  <c r="N229" i="35" s="1"/>
  <c r="W228" i="35"/>
  <c r="M228" i="35"/>
  <c r="N228" i="35" s="1"/>
  <c r="W227" i="35"/>
  <c r="M227" i="35"/>
  <c r="N227" i="35" s="1"/>
  <c r="W226" i="35"/>
  <c r="M226" i="35"/>
  <c r="N226" i="35" s="1"/>
  <c r="W225" i="35"/>
  <c r="M225" i="35"/>
  <c r="N225" i="35" s="1"/>
  <c r="W224" i="35"/>
  <c r="M224" i="35"/>
  <c r="N224" i="35" s="1"/>
  <c r="W223" i="35"/>
  <c r="M223" i="35"/>
  <c r="N223" i="35" s="1"/>
  <c r="W222" i="35"/>
  <c r="M222" i="35"/>
  <c r="N222" i="35" s="1"/>
  <c r="W221" i="35"/>
  <c r="M221" i="35"/>
  <c r="N221" i="35" s="1"/>
  <c r="W220" i="35"/>
  <c r="M220" i="35"/>
  <c r="N220" i="35" s="1"/>
  <c r="W219" i="35"/>
  <c r="M219" i="35"/>
  <c r="N219" i="35" s="1"/>
  <c r="W218" i="35"/>
  <c r="M218" i="35"/>
  <c r="N218" i="35" s="1"/>
  <c r="W217" i="35"/>
  <c r="M217" i="35"/>
  <c r="N217" i="35" s="1"/>
  <c r="W216" i="35"/>
  <c r="M216" i="35"/>
  <c r="N216" i="35" s="1"/>
  <c r="W215" i="35"/>
  <c r="M215" i="35"/>
  <c r="N215" i="35" s="1"/>
  <c r="W214" i="35"/>
  <c r="M214" i="35"/>
  <c r="N214" i="35" s="1"/>
  <c r="W213" i="35"/>
  <c r="M213" i="35"/>
  <c r="N213" i="35" s="1"/>
  <c r="W212" i="35"/>
  <c r="M212" i="35"/>
  <c r="N212" i="35" s="1"/>
  <c r="W211" i="35"/>
  <c r="M211" i="35"/>
  <c r="N211" i="35" s="1"/>
  <c r="W210" i="35"/>
  <c r="M210" i="35"/>
  <c r="N210" i="35" s="1"/>
  <c r="W209" i="35"/>
  <c r="M209" i="35"/>
  <c r="N209" i="35" s="1"/>
  <c r="W208" i="35"/>
  <c r="M208" i="35"/>
  <c r="N208" i="35" s="1"/>
  <c r="W207" i="35"/>
  <c r="M207" i="35"/>
  <c r="N207" i="35" s="1"/>
  <c r="W206" i="35"/>
  <c r="M206" i="35"/>
  <c r="N206" i="35" s="1"/>
  <c r="W205" i="35"/>
  <c r="M205" i="35"/>
  <c r="N205" i="35" s="1"/>
  <c r="W204" i="35"/>
  <c r="M204" i="35"/>
  <c r="N204" i="35" s="1"/>
  <c r="W203" i="35"/>
  <c r="M203" i="35"/>
  <c r="N203" i="35" s="1"/>
  <c r="W202" i="35"/>
  <c r="M202" i="35"/>
  <c r="N202" i="35" s="1"/>
  <c r="W201" i="35"/>
  <c r="M201" i="35"/>
  <c r="N201" i="35" s="1"/>
  <c r="W200" i="35"/>
  <c r="M200" i="35"/>
  <c r="N200" i="35" s="1"/>
  <c r="W199" i="35"/>
  <c r="M199" i="35"/>
  <c r="N199" i="35" s="1"/>
  <c r="W198" i="35"/>
  <c r="M198" i="35"/>
  <c r="N198" i="35" s="1"/>
  <c r="W197" i="35"/>
  <c r="M197" i="35"/>
  <c r="N197" i="35" s="1"/>
  <c r="W196" i="35"/>
  <c r="M196" i="35"/>
  <c r="N196" i="35" s="1"/>
  <c r="W195" i="35"/>
  <c r="M195" i="35"/>
  <c r="N195" i="35" s="1"/>
  <c r="W194" i="35"/>
  <c r="M194" i="35"/>
  <c r="N194" i="35" s="1"/>
  <c r="W193" i="35"/>
  <c r="M193" i="35"/>
  <c r="N193" i="35" s="1"/>
  <c r="W192" i="35"/>
  <c r="M192" i="35"/>
  <c r="N192" i="35" s="1"/>
  <c r="W191" i="35"/>
  <c r="M191" i="35"/>
  <c r="N191" i="35" s="1"/>
  <c r="W190" i="35"/>
  <c r="M190" i="35"/>
  <c r="N190" i="35" s="1"/>
  <c r="W189" i="35"/>
  <c r="M189" i="35"/>
  <c r="N189" i="35" s="1"/>
  <c r="W188" i="35"/>
  <c r="M188" i="35"/>
  <c r="N188" i="35" s="1"/>
  <c r="W187" i="35"/>
  <c r="M187" i="35"/>
  <c r="N187" i="35" s="1"/>
  <c r="W186" i="35"/>
  <c r="M186" i="35"/>
  <c r="N186" i="35" s="1"/>
  <c r="W185" i="35"/>
  <c r="M185" i="35"/>
  <c r="N185" i="35" s="1"/>
  <c r="W184" i="35"/>
  <c r="M184" i="35"/>
  <c r="N184" i="35" s="1"/>
  <c r="W183" i="35"/>
  <c r="M183" i="35"/>
  <c r="N183" i="35" s="1"/>
  <c r="W182" i="35"/>
  <c r="M182" i="35"/>
  <c r="N182" i="35" s="1"/>
  <c r="W181" i="35"/>
  <c r="M181" i="35"/>
  <c r="N181" i="35" s="1"/>
  <c r="W180" i="35"/>
  <c r="M180" i="35"/>
  <c r="N180" i="35" s="1"/>
  <c r="W179" i="35"/>
  <c r="M179" i="35"/>
  <c r="N179" i="35" s="1"/>
  <c r="W178" i="35"/>
  <c r="M178" i="35"/>
  <c r="N178" i="35" s="1"/>
  <c r="W177" i="35"/>
  <c r="M177" i="35"/>
  <c r="N177" i="35" s="1"/>
  <c r="W176" i="35"/>
  <c r="M176" i="35"/>
  <c r="N176" i="35" s="1"/>
  <c r="W175" i="35"/>
  <c r="M175" i="35"/>
  <c r="N175" i="35" s="1"/>
  <c r="W174" i="35"/>
  <c r="M174" i="35"/>
  <c r="N174" i="35" s="1"/>
  <c r="W173" i="35"/>
  <c r="M173" i="35"/>
  <c r="N173" i="35" s="1"/>
  <c r="W172" i="35"/>
  <c r="M172" i="35"/>
  <c r="N172" i="35" s="1"/>
  <c r="W171" i="35"/>
  <c r="M171" i="35"/>
  <c r="N171" i="35" s="1"/>
  <c r="W170" i="35"/>
  <c r="M170" i="35"/>
  <c r="N170" i="35" s="1"/>
  <c r="W169" i="35"/>
  <c r="M169" i="35"/>
  <c r="N169" i="35" s="1"/>
  <c r="W168" i="35"/>
  <c r="M168" i="35"/>
  <c r="N168" i="35" s="1"/>
  <c r="W167" i="35"/>
  <c r="M167" i="35"/>
  <c r="N167" i="35" s="1"/>
  <c r="W166" i="35"/>
  <c r="M166" i="35"/>
  <c r="N166" i="35" s="1"/>
  <c r="W165" i="35"/>
  <c r="M165" i="35"/>
  <c r="N165" i="35" s="1"/>
  <c r="W164" i="35"/>
  <c r="M164" i="35"/>
  <c r="N164" i="35" s="1"/>
  <c r="W163" i="35"/>
  <c r="M163" i="35"/>
  <c r="N163" i="35" s="1"/>
  <c r="W162" i="35"/>
  <c r="M162" i="35"/>
  <c r="N162" i="35" s="1"/>
  <c r="W161" i="35"/>
  <c r="M161" i="35"/>
  <c r="N161" i="35" s="1"/>
  <c r="W160" i="35"/>
  <c r="M160" i="35"/>
  <c r="N160" i="35" s="1"/>
  <c r="W159" i="35"/>
  <c r="M159" i="35"/>
  <c r="N159" i="35" s="1"/>
  <c r="W158" i="35"/>
  <c r="M158" i="35"/>
  <c r="N158" i="35" s="1"/>
  <c r="W157" i="35"/>
  <c r="M157" i="35"/>
  <c r="N157" i="35" s="1"/>
  <c r="W156" i="35"/>
  <c r="M156" i="35"/>
  <c r="N156" i="35" s="1"/>
  <c r="W155" i="35"/>
  <c r="M155" i="35"/>
  <c r="N155" i="35" s="1"/>
  <c r="W154" i="35"/>
  <c r="M154" i="35"/>
  <c r="N154" i="35" s="1"/>
  <c r="W153" i="35"/>
  <c r="M153" i="35"/>
  <c r="N153" i="35" s="1"/>
  <c r="W152" i="35"/>
  <c r="M152" i="35"/>
  <c r="N152" i="35" s="1"/>
  <c r="W151" i="35"/>
  <c r="M151" i="35"/>
  <c r="N151" i="35" s="1"/>
  <c r="W150" i="35"/>
  <c r="M150" i="35"/>
  <c r="N150" i="35" s="1"/>
  <c r="W149" i="35"/>
  <c r="M149" i="35"/>
  <c r="N149" i="35" s="1"/>
  <c r="W148" i="35"/>
  <c r="M148" i="35"/>
  <c r="N148" i="35" s="1"/>
  <c r="W147" i="35"/>
  <c r="M147" i="35"/>
  <c r="N147" i="35" s="1"/>
  <c r="W146" i="35"/>
  <c r="M146" i="35"/>
  <c r="N146" i="35" s="1"/>
  <c r="W145" i="35"/>
  <c r="M145" i="35"/>
  <c r="N145" i="35" s="1"/>
  <c r="W144" i="35"/>
  <c r="M144" i="35"/>
  <c r="N144" i="35" s="1"/>
  <c r="W143" i="35"/>
  <c r="M143" i="35"/>
  <c r="N143" i="35" s="1"/>
  <c r="W142" i="35"/>
  <c r="M142" i="35"/>
  <c r="N142" i="35" s="1"/>
  <c r="W141" i="35"/>
  <c r="M141" i="35"/>
  <c r="N141" i="35" s="1"/>
  <c r="W140" i="35"/>
  <c r="M140" i="35"/>
  <c r="N140" i="35" s="1"/>
  <c r="W139" i="35"/>
  <c r="M139" i="35"/>
  <c r="N139" i="35" s="1"/>
  <c r="W138" i="35"/>
  <c r="M138" i="35"/>
  <c r="N138" i="35" s="1"/>
  <c r="W137" i="35"/>
  <c r="M137" i="35"/>
  <c r="N137" i="35" s="1"/>
  <c r="W136" i="35"/>
  <c r="M136" i="35"/>
  <c r="N136" i="35" s="1"/>
  <c r="W135" i="35"/>
  <c r="M135" i="35"/>
  <c r="N135" i="35" s="1"/>
  <c r="W134" i="35"/>
  <c r="M134" i="35"/>
  <c r="N134" i="35" s="1"/>
  <c r="W133" i="35"/>
  <c r="M133" i="35"/>
  <c r="N133" i="35" s="1"/>
  <c r="W132" i="35"/>
  <c r="M132" i="35"/>
  <c r="N132" i="35" s="1"/>
  <c r="W131" i="35"/>
  <c r="M131" i="35"/>
  <c r="N131" i="35" s="1"/>
  <c r="W130" i="35"/>
  <c r="M130" i="35"/>
  <c r="N130" i="35" s="1"/>
  <c r="W129" i="35"/>
  <c r="W128" i="35"/>
  <c r="W124" i="35"/>
  <c r="W120" i="35"/>
  <c r="W117" i="35"/>
  <c r="W116" i="35"/>
  <c r="W115" i="35"/>
  <c r="W114" i="35"/>
  <c r="B112" i="35"/>
  <c r="W109" i="35"/>
  <c r="C109" i="35"/>
  <c r="W108" i="35"/>
  <c r="W107" i="35"/>
  <c r="W106" i="35"/>
  <c r="W105" i="35"/>
  <c r="W104" i="35"/>
  <c r="N103" i="35"/>
  <c r="N102" i="35"/>
  <c r="D83" i="35"/>
  <c r="C83" i="35"/>
  <c r="D76" i="35"/>
  <c r="C76" i="35"/>
  <c r="D69" i="35"/>
  <c r="C69" i="35"/>
  <c r="K61" i="35"/>
  <c r="D61" i="35"/>
  <c r="C61" i="35"/>
  <c r="D55" i="35"/>
  <c r="C55" i="35"/>
  <c r="D48" i="35"/>
  <c r="C48" i="35"/>
  <c r="D42" i="35"/>
  <c r="C42" i="35"/>
  <c r="J36" i="35"/>
  <c r="D36" i="35"/>
  <c r="C36" i="35"/>
  <c r="C29" i="35"/>
  <c r="C28" i="35"/>
  <c r="C27" i="35"/>
  <c r="C26" i="35"/>
  <c r="C23" i="35"/>
  <c r="C22" i="35"/>
  <c r="C21" i="35"/>
  <c r="C20" i="35"/>
  <c r="C19" i="35"/>
  <c r="C18" i="35"/>
  <c r="C15" i="35"/>
  <c r="C14" i="35"/>
  <c r="C13" i="35"/>
  <c r="C12" i="35"/>
  <c r="C11" i="35"/>
  <c r="C10" i="35"/>
  <c r="C9" i="35"/>
  <c r="C8" i="35"/>
  <c r="C7" i="35"/>
  <c r="C4" i="35"/>
  <c r="M305" i="34"/>
  <c r="N305" i="34" s="1"/>
  <c r="M304" i="34"/>
  <c r="N304" i="34" s="1"/>
  <c r="M303" i="34"/>
  <c r="N303" i="34" s="1"/>
  <c r="M302" i="34"/>
  <c r="N302" i="34" s="1"/>
  <c r="M301" i="34"/>
  <c r="N301" i="34" s="1"/>
  <c r="M300" i="34"/>
  <c r="N300" i="34" s="1"/>
  <c r="M299" i="34"/>
  <c r="N299" i="34" s="1"/>
  <c r="M298" i="34"/>
  <c r="N298" i="34" s="1"/>
  <c r="M297" i="34"/>
  <c r="N297" i="34" s="1"/>
  <c r="M296" i="34"/>
  <c r="N296" i="34" s="1"/>
  <c r="M295" i="34"/>
  <c r="N295" i="34" s="1"/>
  <c r="M294" i="34"/>
  <c r="N294" i="34" s="1"/>
  <c r="M293" i="34"/>
  <c r="N293" i="34" s="1"/>
  <c r="M292" i="34"/>
  <c r="N292" i="34" s="1"/>
  <c r="M291" i="34"/>
  <c r="N291" i="34" s="1"/>
  <c r="M290" i="34"/>
  <c r="N290" i="34" s="1"/>
  <c r="M289" i="34"/>
  <c r="N289" i="34" s="1"/>
  <c r="M288" i="34"/>
  <c r="N288" i="34" s="1"/>
  <c r="M287" i="34"/>
  <c r="N287" i="34" s="1"/>
  <c r="M286" i="34"/>
  <c r="N286" i="34" s="1"/>
  <c r="M285" i="34"/>
  <c r="N285" i="34" s="1"/>
  <c r="M284" i="34"/>
  <c r="N284" i="34" s="1"/>
  <c r="M283" i="34"/>
  <c r="N283" i="34" s="1"/>
  <c r="M282" i="34"/>
  <c r="N282" i="34" s="1"/>
  <c r="M281" i="34"/>
  <c r="N281" i="34" s="1"/>
  <c r="M280" i="34"/>
  <c r="N280" i="34" s="1"/>
  <c r="M279" i="34"/>
  <c r="N279" i="34" s="1"/>
  <c r="M278" i="34"/>
  <c r="N278" i="34" s="1"/>
  <c r="M277" i="34"/>
  <c r="N277" i="34" s="1"/>
  <c r="M276" i="34"/>
  <c r="N276" i="34" s="1"/>
  <c r="M275" i="34"/>
  <c r="N275" i="34" s="1"/>
  <c r="M274" i="34"/>
  <c r="N274" i="34" s="1"/>
  <c r="M273" i="34"/>
  <c r="N273" i="34" s="1"/>
  <c r="M272" i="34"/>
  <c r="N272" i="34" s="1"/>
  <c r="M271" i="34"/>
  <c r="N271" i="34" s="1"/>
  <c r="M270" i="34"/>
  <c r="N270" i="34" s="1"/>
  <c r="M269" i="34"/>
  <c r="N269" i="34" s="1"/>
  <c r="M268" i="34"/>
  <c r="N268" i="34" s="1"/>
  <c r="M267" i="34"/>
  <c r="N267" i="34" s="1"/>
  <c r="M266" i="34"/>
  <c r="N266" i="34" s="1"/>
  <c r="M265" i="34"/>
  <c r="N265" i="34" s="1"/>
  <c r="M264" i="34"/>
  <c r="N264" i="34" s="1"/>
  <c r="M263" i="34"/>
  <c r="N263" i="34" s="1"/>
  <c r="M262" i="34"/>
  <c r="N262" i="34" s="1"/>
  <c r="M261" i="34"/>
  <c r="N261" i="34" s="1"/>
  <c r="M260" i="34"/>
  <c r="N260" i="34" s="1"/>
  <c r="M259" i="34"/>
  <c r="N259" i="34" s="1"/>
  <c r="M258" i="34"/>
  <c r="N258" i="34" s="1"/>
  <c r="M257" i="34"/>
  <c r="N257" i="34" s="1"/>
  <c r="M256" i="34"/>
  <c r="N256" i="34" s="1"/>
  <c r="M255" i="34"/>
  <c r="N255" i="34" s="1"/>
  <c r="M254" i="34"/>
  <c r="N254" i="34" s="1"/>
  <c r="M253" i="34"/>
  <c r="N253" i="34" s="1"/>
  <c r="M252" i="34"/>
  <c r="N252" i="34" s="1"/>
  <c r="M251" i="34"/>
  <c r="N251" i="34" s="1"/>
  <c r="M250" i="34"/>
  <c r="N250" i="34" s="1"/>
  <c r="M249" i="34"/>
  <c r="N249" i="34" s="1"/>
  <c r="M248" i="34"/>
  <c r="N248" i="34" s="1"/>
  <c r="M247" i="34"/>
  <c r="N247" i="34" s="1"/>
  <c r="M246" i="34"/>
  <c r="N246" i="34" s="1"/>
  <c r="M245" i="34"/>
  <c r="N245" i="34" s="1"/>
  <c r="M244" i="34"/>
  <c r="N244" i="34" s="1"/>
  <c r="M243" i="34"/>
  <c r="N243" i="34" s="1"/>
  <c r="M242" i="34"/>
  <c r="N242" i="34" s="1"/>
  <c r="M241" i="34"/>
  <c r="N241" i="34" s="1"/>
  <c r="M240" i="34"/>
  <c r="N240" i="34" s="1"/>
  <c r="M239" i="34"/>
  <c r="N239" i="34" s="1"/>
  <c r="M238" i="34"/>
  <c r="N238" i="34" s="1"/>
  <c r="M237" i="34"/>
  <c r="N237" i="34" s="1"/>
  <c r="M236" i="34"/>
  <c r="N236" i="34" s="1"/>
  <c r="M235" i="34"/>
  <c r="N235" i="34" s="1"/>
  <c r="M234" i="34"/>
  <c r="N234" i="34" s="1"/>
  <c r="M233" i="34"/>
  <c r="N233" i="34" s="1"/>
  <c r="M232" i="34"/>
  <c r="N232" i="34" s="1"/>
  <c r="M231" i="34"/>
  <c r="N231" i="34" s="1"/>
  <c r="M230" i="34"/>
  <c r="N230" i="34" s="1"/>
  <c r="M229" i="34"/>
  <c r="N229" i="34" s="1"/>
  <c r="M228" i="34"/>
  <c r="N228" i="34" s="1"/>
  <c r="M227" i="34"/>
  <c r="N227" i="34" s="1"/>
  <c r="M226" i="34"/>
  <c r="N226" i="34" s="1"/>
  <c r="M225" i="34"/>
  <c r="N225" i="34" s="1"/>
  <c r="M224" i="34"/>
  <c r="N224" i="34" s="1"/>
  <c r="M223" i="34"/>
  <c r="N223" i="34" s="1"/>
  <c r="M222" i="34"/>
  <c r="N222" i="34" s="1"/>
  <c r="M221" i="34"/>
  <c r="N221" i="34" s="1"/>
  <c r="M220" i="34"/>
  <c r="N220" i="34" s="1"/>
  <c r="M219" i="34"/>
  <c r="N219" i="34" s="1"/>
  <c r="M218" i="34"/>
  <c r="N218" i="34" s="1"/>
  <c r="M217" i="34"/>
  <c r="N217" i="34" s="1"/>
  <c r="M216" i="34"/>
  <c r="N216" i="34" s="1"/>
  <c r="M215" i="34"/>
  <c r="N215" i="34" s="1"/>
  <c r="M214" i="34"/>
  <c r="N214" i="34" s="1"/>
  <c r="M213" i="34"/>
  <c r="N213" i="34" s="1"/>
  <c r="M212" i="34"/>
  <c r="N212" i="34" s="1"/>
  <c r="M211" i="34"/>
  <c r="N211" i="34" s="1"/>
  <c r="M210" i="34"/>
  <c r="N210" i="34" s="1"/>
  <c r="M209" i="34"/>
  <c r="N209" i="34" s="1"/>
  <c r="M208" i="34"/>
  <c r="N208" i="34" s="1"/>
  <c r="M207" i="34"/>
  <c r="N207" i="34" s="1"/>
  <c r="M206" i="34"/>
  <c r="N206" i="34" s="1"/>
  <c r="M205" i="34"/>
  <c r="N205" i="34" s="1"/>
  <c r="M204" i="34"/>
  <c r="N204" i="34" s="1"/>
  <c r="M203" i="34"/>
  <c r="N203" i="34" s="1"/>
  <c r="M202" i="34"/>
  <c r="N202" i="34" s="1"/>
  <c r="M201" i="34"/>
  <c r="N201" i="34" s="1"/>
  <c r="M200" i="34"/>
  <c r="N200" i="34" s="1"/>
  <c r="M199" i="34"/>
  <c r="N199" i="34" s="1"/>
  <c r="M198" i="34"/>
  <c r="N198" i="34" s="1"/>
  <c r="M197" i="34"/>
  <c r="N197" i="34" s="1"/>
  <c r="M196" i="34"/>
  <c r="N196" i="34" s="1"/>
  <c r="M195" i="34"/>
  <c r="N195" i="34" s="1"/>
  <c r="M194" i="34"/>
  <c r="N194" i="34" s="1"/>
  <c r="M193" i="34"/>
  <c r="N193" i="34" s="1"/>
  <c r="M192" i="34"/>
  <c r="N192" i="34" s="1"/>
  <c r="M191" i="34"/>
  <c r="N191" i="34" s="1"/>
  <c r="M190" i="34"/>
  <c r="N190" i="34" s="1"/>
  <c r="M189" i="34"/>
  <c r="N189" i="34" s="1"/>
  <c r="M188" i="34"/>
  <c r="N188" i="34" s="1"/>
  <c r="M187" i="34"/>
  <c r="N187" i="34" s="1"/>
  <c r="M186" i="34"/>
  <c r="N186" i="34" s="1"/>
  <c r="M185" i="34"/>
  <c r="N185" i="34" s="1"/>
  <c r="M184" i="34"/>
  <c r="N184" i="34" s="1"/>
  <c r="M183" i="34"/>
  <c r="N183" i="34" s="1"/>
  <c r="M182" i="34"/>
  <c r="N182" i="34" s="1"/>
  <c r="M181" i="34"/>
  <c r="N181" i="34" s="1"/>
  <c r="M180" i="34"/>
  <c r="N180" i="34" s="1"/>
  <c r="M179" i="34"/>
  <c r="N179" i="34" s="1"/>
  <c r="M178" i="34"/>
  <c r="N178" i="34" s="1"/>
  <c r="M177" i="34"/>
  <c r="N177" i="34" s="1"/>
  <c r="M176" i="34"/>
  <c r="N176" i="34" s="1"/>
  <c r="M175" i="34"/>
  <c r="N175" i="34" s="1"/>
  <c r="M174" i="34"/>
  <c r="N174" i="34" s="1"/>
  <c r="M173" i="34"/>
  <c r="N173" i="34" s="1"/>
  <c r="M172" i="34"/>
  <c r="N172" i="34" s="1"/>
  <c r="M171" i="34"/>
  <c r="N171" i="34" s="1"/>
  <c r="M170" i="34"/>
  <c r="N170" i="34" s="1"/>
  <c r="M169" i="34"/>
  <c r="N169" i="34" s="1"/>
  <c r="M168" i="34"/>
  <c r="N168" i="34" s="1"/>
  <c r="M167" i="34"/>
  <c r="N167" i="34" s="1"/>
  <c r="M166" i="34"/>
  <c r="N166" i="34" s="1"/>
  <c r="M165" i="34"/>
  <c r="N165" i="34" s="1"/>
  <c r="M164" i="34"/>
  <c r="N164" i="34" s="1"/>
  <c r="M163" i="34"/>
  <c r="N163" i="34" s="1"/>
  <c r="M162" i="34"/>
  <c r="N162" i="34" s="1"/>
  <c r="M161" i="34"/>
  <c r="N161" i="34" s="1"/>
  <c r="M160" i="34"/>
  <c r="N160" i="34" s="1"/>
  <c r="M159" i="34"/>
  <c r="N159" i="34" s="1"/>
  <c r="M158" i="34"/>
  <c r="N158" i="34" s="1"/>
  <c r="M157" i="34"/>
  <c r="N157" i="34" s="1"/>
  <c r="M156" i="34"/>
  <c r="N156" i="34" s="1"/>
  <c r="M155" i="34"/>
  <c r="N155" i="34" s="1"/>
  <c r="M154" i="34"/>
  <c r="N154" i="34" s="1"/>
  <c r="M153" i="34"/>
  <c r="N153" i="34" s="1"/>
  <c r="M152" i="34"/>
  <c r="N152" i="34" s="1"/>
  <c r="M151" i="34"/>
  <c r="N151" i="34" s="1"/>
  <c r="M150" i="34"/>
  <c r="N150" i="34" s="1"/>
  <c r="M149" i="34"/>
  <c r="N149" i="34" s="1"/>
  <c r="M148" i="34"/>
  <c r="N148" i="34" s="1"/>
  <c r="M147" i="34"/>
  <c r="N147" i="34" s="1"/>
  <c r="M146" i="34"/>
  <c r="N146" i="34" s="1"/>
  <c r="M145" i="34"/>
  <c r="N145" i="34" s="1"/>
  <c r="M144" i="34"/>
  <c r="N144" i="34" s="1"/>
  <c r="M143" i="34"/>
  <c r="N143" i="34" s="1"/>
  <c r="M142" i="34"/>
  <c r="N142" i="34" s="1"/>
  <c r="M141" i="34"/>
  <c r="N141" i="34" s="1"/>
  <c r="M140" i="34"/>
  <c r="N140" i="34" s="1"/>
  <c r="M139" i="34"/>
  <c r="N139" i="34" s="1"/>
  <c r="M138" i="34"/>
  <c r="N138" i="34" s="1"/>
  <c r="M137" i="34"/>
  <c r="N137" i="34" s="1"/>
  <c r="M136" i="34"/>
  <c r="N136" i="34" s="1"/>
  <c r="M135" i="34"/>
  <c r="N135" i="34" s="1"/>
  <c r="M134" i="34"/>
  <c r="N134" i="34" s="1"/>
  <c r="M133" i="34"/>
  <c r="N133" i="34" s="1"/>
  <c r="M132" i="34"/>
  <c r="N132" i="34" s="1"/>
  <c r="M131" i="34"/>
  <c r="N131" i="34" s="1"/>
  <c r="M130" i="34"/>
  <c r="N130" i="34" s="1"/>
  <c r="B112" i="34"/>
  <c r="W109" i="34"/>
  <c r="C109" i="34"/>
  <c r="W108" i="34"/>
  <c r="W107" i="34"/>
  <c r="W106" i="34"/>
  <c r="W105" i="34"/>
  <c r="W104" i="34"/>
  <c r="N103" i="34"/>
  <c r="N102" i="34"/>
  <c r="D83" i="34"/>
  <c r="C83" i="34"/>
  <c r="D76" i="34"/>
  <c r="C76" i="34"/>
  <c r="D69" i="34"/>
  <c r="C69" i="34"/>
  <c r="K61" i="34"/>
  <c r="D61" i="34"/>
  <c r="C61" i="34"/>
  <c r="D55" i="34"/>
  <c r="C55" i="34"/>
  <c r="D48" i="34"/>
  <c r="C48" i="34"/>
  <c r="D42" i="34"/>
  <c r="C42" i="34"/>
  <c r="J36" i="34"/>
  <c r="D36" i="34"/>
  <c r="C36" i="34"/>
  <c r="C29" i="34"/>
  <c r="C28" i="34"/>
  <c r="C27" i="34"/>
  <c r="C26" i="34"/>
  <c r="C23" i="34"/>
  <c r="C22" i="34"/>
  <c r="C21" i="34"/>
  <c r="C20" i="34"/>
  <c r="C19" i="34"/>
  <c r="C18" i="34"/>
  <c r="C15" i="34"/>
  <c r="C14" i="34"/>
  <c r="C13" i="34"/>
  <c r="C12" i="34"/>
  <c r="C11" i="34"/>
  <c r="C10" i="34"/>
  <c r="C9" i="34"/>
  <c r="C8" i="34"/>
  <c r="C7" i="34"/>
  <c r="C4" i="34"/>
  <c r="W1043" i="33"/>
  <c r="W1042" i="33"/>
  <c r="W1041" i="33"/>
  <c r="W1040" i="33"/>
  <c r="W1039" i="33"/>
  <c r="W1038" i="33"/>
  <c r="W1037" i="33"/>
  <c r="W1036" i="33"/>
  <c r="W1035" i="33"/>
  <c r="W1034" i="33"/>
  <c r="W1033" i="33"/>
  <c r="W1032" i="33"/>
  <c r="W1031" i="33"/>
  <c r="W1030" i="33"/>
  <c r="W1029" i="33"/>
  <c r="W1028" i="33"/>
  <c r="W1027" i="33"/>
  <c r="W1026" i="33"/>
  <c r="W1025" i="33"/>
  <c r="W1024" i="33"/>
  <c r="W1023" i="33"/>
  <c r="W1022" i="33"/>
  <c r="W1021" i="33"/>
  <c r="W1020" i="33"/>
  <c r="W1019" i="33"/>
  <c r="W1018" i="33"/>
  <c r="W1017" i="33"/>
  <c r="W1016" i="33"/>
  <c r="W1015" i="33"/>
  <c r="W1014" i="33"/>
  <c r="W1013" i="33"/>
  <c r="W1012" i="33"/>
  <c r="W1011" i="33"/>
  <c r="W1010" i="33"/>
  <c r="W1009" i="33"/>
  <c r="W1008" i="33"/>
  <c r="W1007" i="33"/>
  <c r="W1006" i="33"/>
  <c r="W1005" i="33"/>
  <c r="W1004" i="33"/>
  <c r="W1003" i="33"/>
  <c r="W1002" i="33"/>
  <c r="W1001" i="33"/>
  <c r="W1000" i="33"/>
  <c r="W999" i="33"/>
  <c r="W998" i="33"/>
  <c r="W997" i="33"/>
  <c r="W996" i="33"/>
  <c r="W995" i="33"/>
  <c r="W994" i="33"/>
  <c r="W993" i="33"/>
  <c r="W992" i="33"/>
  <c r="W991" i="33"/>
  <c r="W990" i="33"/>
  <c r="W989" i="33"/>
  <c r="W988" i="33"/>
  <c r="W987" i="33"/>
  <c r="W986" i="33"/>
  <c r="W985" i="33"/>
  <c r="W984" i="33"/>
  <c r="W983" i="33"/>
  <c r="W982" i="33"/>
  <c r="W981" i="33"/>
  <c r="W980" i="33"/>
  <c r="W979" i="33"/>
  <c r="W978" i="33"/>
  <c r="W977" i="33"/>
  <c r="W976" i="33"/>
  <c r="W975" i="33"/>
  <c r="W974" i="33"/>
  <c r="W973" i="33"/>
  <c r="W972" i="33"/>
  <c r="W971" i="33"/>
  <c r="W970" i="33"/>
  <c r="W969" i="33"/>
  <c r="W968" i="33"/>
  <c r="W967" i="33"/>
  <c r="W966" i="33"/>
  <c r="W965" i="33"/>
  <c r="W964" i="33"/>
  <c r="W963" i="33"/>
  <c r="W962" i="33"/>
  <c r="W961" i="33"/>
  <c r="W960" i="33"/>
  <c r="W959" i="33"/>
  <c r="W958" i="33"/>
  <c r="W957" i="33"/>
  <c r="W956" i="33"/>
  <c r="W955" i="33"/>
  <c r="W954" i="33"/>
  <c r="W953" i="33"/>
  <c r="W952" i="33"/>
  <c r="W951" i="33"/>
  <c r="W950" i="33"/>
  <c r="W949" i="33"/>
  <c r="W948" i="33"/>
  <c r="W947" i="33"/>
  <c r="W946" i="33"/>
  <c r="W945" i="33"/>
  <c r="W944" i="33"/>
  <c r="W943" i="33"/>
  <c r="W942" i="33"/>
  <c r="W941" i="33"/>
  <c r="W940" i="33"/>
  <c r="W939" i="33"/>
  <c r="W938" i="33"/>
  <c r="W937" i="33"/>
  <c r="W936" i="33"/>
  <c r="W935" i="33"/>
  <c r="W934" i="33"/>
  <c r="W933" i="33"/>
  <c r="W932" i="33"/>
  <c r="W931" i="33"/>
  <c r="W930" i="33"/>
  <c r="W929" i="33"/>
  <c r="W928" i="33"/>
  <c r="W927" i="33"/>
  <c r="W926" i="33"/>
  <c r="W925" i="33"/>
  <c r="W924" i="33"/>
  <c r="W923" i="33"/>
  <c r="W922" i="33"/>
  <c r="W921" i="33"/>
  <c r="W920" i="33"/>
  <c r="W919" i="33"/>
  <c r="W918" i="33"/>
  <c r="W917" i="33"/>
  <c r="W916" i="33"/>
  <c r="W915" i="33"/>
  <c r="W914" i="33"/>
  <c r="W913" i="33"/>
  <c r="W912" i="33"/>
  <c r="W911" i="33"/>
  <c r="W910" i="33"/>
  <c r="W909" i="33"/>
  <c r="W908" i="33"/>
  <c r="W907" i="33"/>
  <c r="W906" i="33"/>
  <c r="W905" i="33"/>
  <c r="W904" i="33"/>
  <c r="W903" i="33"/>
  <c r="W902" i="33"/>
  <c r="W901" i="33"/>
  <c r="W900" i="33"/>
  <c r="W899" i="33"/>
  <c r="W898" i="33"/>
  <c r="W897" i="33"/>
  <c r="W896" i="33"/>
  <c r="W895" i="33"/>
  <c r="W894" i="33"/>
  <c r="W893" i="33"/>
  <c r="W892" i="33"/>
  <c r="W891" i="33"/>
  <c r="W890" i="33"/>
  <c r="W889" i="33"/>
  <c r="W888" i="33"/>
  <c r="W887" i="33"/>
  <c r="W886" i="33"/>
  <c r="W885" i="33"/>
  <c r="W884" i="33"/>
  <c r="W883" i="33"/>
  <c r="W882" i="33"/>
  <c r="W881" i="33"/>
  <c r="W880" i="33"/>
  <c r="W879" i="33"/>
  <c r="W878" i="33"/>
  <c r="W877" i="33"/>
  <c r="W876" i="33"/>
  <c r="W875" i="33"/>
  <c r="W874" i="33"/>
  <c r="W873" i="33"/>
  <c r="W872" i="33"/>
  <c r="W871" i="33"/>
  <c r="W870" i="33"/>
  <c r="W869" i="33"/>
  <c r="W868" i="33"/>
  <c r="W867" i="33"/>
  <c r="W866" i="33"/>
  <c r="W865" i="33"/>
  <c r="W864" i="33"/>
  <c r="W863" i="33"/>
  <c r="W862" i="33"/>
  <c r="W861" i="33"/>
  <c r="W860" i="33"/>
  <c r="W859" i="33"/>
  <c r="W858" i="33"/>
  <c r="W857" i="33"/>
  <c r="W856" i="33"/>
  <c r="W855" i="33"/>
  <c r="W854" i="33"/>
  <c r="W853" i="33"/>
  <c r="W852" i="33"/>
  <c r="W851" i="33"/>
  <c r="W850" i="33"/>
  <c r="W849" i="33"/>
  <c r="W848" i="33"/>
  <c r="W847" i="33"/>
  <c r="W846" i="33"/>
  <c r="W845" i="33"/>
  <c r="W844" i="33"/>
  <c r="W843" i="33"/>
  <c r="W842" i="33"/>
  <c r="W841" i="33"/>
  <c r="W840" i="33"/>
  <c r="W839" i="33"/>
  <c r="W838" i="33"/>
  <c r="W837" i="33"/>
  <c r="W836" i="33"/>
  <c r="W835" i="33"/>
  <c r="W834" i="33"/>
  <c r="W833" i="33"/>
  <c r="W832" i="33"/>
  <c r="W831" i="33"/>
  <c r="W830" i="33"/>
  <c r="W829" i="33"/>
  <c r="W828" i="33"/>
  <c r="W827" i="33"/>
  <c r="W826" i="33"/>
  <c r="W825" i="33"/>
  <c r="W824" i="33"/>
  <c r="W823" i="33"/>
  <c r="W822" i="33"/>
  <c r="W821" i="33"/>
  <c r="W820" i="33"/>
  <c r="W819" i="33"/>
  <c r="W818" i="33"/>
  <c r="W817" i="33"/>
  <c r="W816" i="33"/>
  <c r="W815" i="33"/>
  <c r="W814" i="33"/>
  <c r="W813" i="33"/>
  <c r="W812" i="33"/>
  <c r="W811" i="33"/>
  <c r="W810" i="33"/>
  <c r="W809" i="33"/>
  <c r="W808" i="33"/>
  <c r="W807" i="33"/>
  <c r="W806" i="33"/>
  <c r="W805" i="33"/>
  <c r="W804" i="33"/>
  <c r="W803" i="33"/>
  <c r="W802" i="33"/>
  <c r="W801" i="33"/>
  <c r="W800" i="33"/>
  <c r="W799" i="33"/>
  <c r="W798" i="33"/>
  <c r="W797" i="33"/>
  <c r="W796" i="33"/>
  <c r="W795" i="33"/>
  <c r="W794" i="33"/>
  <c r="W793" i="33"/>
  <c r="W792" i="33"/>
  <c r="W791" i="33"/>
  <c r="W790" i="33"/>
  <c r="W789" i="33"/>
  <c r="W788" i="33"/>
  <c r="W787" i="33"/>
  <c r="W786" i="33"/>
  <c r="W785" i="33"/>
  <c r="W784" i="33"/>
  <c r="W783" i="33"/>
  <c r="W782" i="33"/>
  <c r="W781" i="33"/>
  <c r="W780" i="33"/>
  <c r="W779" i="33"/>
  <c r="W778" i="33"/>
  <c r="W777" i="33"/>
  <c r="W776" i="33"/>
  <c r="W775" i="33"/>
  <c r="W774" i="33"/>
  <c r="W773" i="33"/>
  <c r="W772" i="33"/>
  <c r="W771" i="33"/>
  <c r="W770" i="33"/>
  <c r="W769" i="33"/>
  <c r="W768" i="33"/>
  <c r="W767" i="33"/>
  <c r="W766" i="33"/>
  <c r="W765" i="33"/>
  <c r="W764" i="33"/>
  <c r="W763" i="33"/>
  <c r="W762" i="33"/>
  <c r="W761" i="33"/>
  <c r="W760" i="33"/>
  <c r="W759" i="33"/>
  <c r="W758" i="33"/>
  <c r="W757" i="33"/>
  <c r="W756" i="33"/>
  <c r="W755" i="33"/>
  <c r="W754" i="33"/>
  <c r="W753" i="33"/>
  <c r="W752" i="33"/>
  <c r="W751" i="33"/>
  <c r="W750" i="33"/>
  <c r="W749" i="33"/>
  <c r="W748" i="33"/>
  <c r="W747" i="33"/>
  <c r="W746" i="33"/>
  <c r="W745" i="33"/>
  <c r="W744" i="33"/>
  <c r="W743" i="33"/>
  <c r="W742" i="33"/>
  <c r="W741" i="33"/>
  <c r="W740" i="33"/>
  <c r="W739" i="33"/>
  <c r="W738" i="33"/>
  <c r="W737" i="33"/>
  <c r="W736" i="33"/>
  <c r="W735" i="33"/>
  <c r="W734" i="33"/>
  <c r="W733" i="33"/>
  <c r="W732" i="33"/>
  <c r="W731" i="33"/>
  <c r="W730" i="33"/>
  <c r="W729" i="33"/>
  <c r="W728" i="33"/>
  <c r="W727" i="33"/>
  <c r="W726" i="33"/>
  <c r="W725" i="33"/>
  <c r="W724" i="33"/>
  <c r="W723" i="33"/>
  <c r="W722" i="33"/>
  <c r="W721" i="33"/>
  <c r="W720" i="33"/>
  <c r="W719" i="33"/>
  <c r="W718" i="33"/>
  <c r="W717" i="33"/>
  <c r="W716" i="33"/>
  <c r="W715" i="33"/>
  <c r="W714" i="33"/>
  <c r="W713" i="33"/>
  <c r="W712" i="33"/>
  <c r="W711" i="33"/>
  <c r="W710" i="33"/>
  <c r="W709" i="33"/>
  <c r="W708" i="33"/>
  <c r="W707" i="33"/>
  <c r="W706" i="33"/>
  <c r="W705" i="33"/>
  <c r="W704" i="33"/>
  <c r="W703" i="33"/>
  <c r="W702" i="33"/>
  <c r="W701" i="33"/>
  <c r="W700" i="33"/>
  <c r="W699" i="33"/>
  <c r="W698" i="33"/>
  <c r="W697" i="33"/>
  <c r="W696" i="33"/>
  <c r="W695" i="33"/>
  <c r="W694" i="33"/>
  <c r="W693" i="33"/>
  <c r="W692" i="33"/>
  <c r="W691" i="33"/>
  <c r="W690" i="33"/>
  <c r="W689" i="33"/>
  <c r="W688" i="33"/>
  <c r="W687" i="33"/>
  <c r="W686" i="33"/>
  <c r="W685" i="33"/>
  <c r="W684" i="33"/>
  <c r="W683" i="33"/>
  <c r="W682" i="33"/>
  <c r="W681" i="33"/>
  <c r="W680" i="33"/>
  <c r="W679" i="33"/>
  <c r="W678" i="33"/>
  <c r="W677" i="33"/>
  <c r="W676" i="33"/>
  <c r="W675" i="33"/>
  <c r="W674" i="33"/>
  <c r="W673" i="33"/>
  <c r="W672" i="33"/>
  <c r="W671" i="33"/>
  <c r="W670" i="33"/>
  <c r="W669" i="33"/>
  <c r="W668" i="33"/>
  <c r="W667" i="33"/>
  <c r="W666" i="33"/>
  <c r="W665" i="33"/>
  <c r="W664" i="33"/>
  <c r="W663" i="33"/>
  <c r="W662" i="33"/>
  <c r="W661" i="33"/>
  <c r="W660" i="33"/>
  <c r="W659" i="33"/>
  <c r="W658" i="33"/>
  <c r="W657" i="33"/>
  <c r="W656" i="33"/>
  <c r="W655" i="33"/>
  <c r="W654" i="33"/>
  <c r="W653" i="33"/>
  <c r="W652" i="33"/>
  <c r="W651" i="33"/>
  <c r="W650" i="33"/>
  <c r="W649" i="33"/>
  <c r="W648" i="33"/>
  <c r="W647" i="33"/>
  <c r="W646" i="33"/>
  <c r="W645" i="33"/>
  <c r="W644" i="33"/>
  <c r="W643" i="33"/>
  <c r="W642" i="33"/>
  <c r="W641" i="33"/>
  <c r="W640" i="33"/>
  <c r="W639" i="33"/>
  <c r="W638" i="33"/>
  <c r="W637" i="33"/>
  <c r="W636" i="33"/>
  <c r="W635" i="33"/>
  <c r="W634" i="33"/>
  <c r="W633" i="33"/>
  <c r="W632" i="33"/>
  <c r="W631" i="33"/>
  <c r="W630" i="33"/>
  <c r="W629" i="33"/>
  <c r="W628" i="33"/>
  <c r="W627" i="33"/>
  <c r="W626" i="33"/>
  <c r="W625" i="33"/>
  <c r="W624" i="33"/>
  <c r="W623" i="33"/>
  <c r="W622" i="33"/>
  <c r="W621" i="33"/>
  <c r="W620" i="33"/>
  <c r="W619" i="33"/>
  <c r="W618" i="33"/>
  <c r="W617" i="33"/>
  <c r="W616" i="33"/>
  <c r="W615" i="33"/>
  <c r="W614" i="33"/>
  <c r="W613" i="33"/>
  <c r="W612" i="33"/>
  <c r="W611" i="33"/>
  <c r="W610" i="33"/>
  <c r="W609" i="33"/>
  <c r="W608" i="33"/>
  <c r="W607" i="33"/>
  <c r="W606" i="33"/>
  <c r="W605" i="33"/>
  <c r="W604" i="33"/>
  <c r="W603" i="33"/>
  <c r="W602" i="33"/>
  <c r="W601" i="33"/>
  <c r="W600" i="33"/>
  <c r="W599" i="33"/>
  <c r="W598" i="33"/>
  <c r="W597" i="33"/>
  <c r="W596" i="33"/>
  <c r="W595" i="33"/>
  <c r="W594" i="33"/>
  <c r="W593" i="33"/>
  <c r="W592" i="33"/>
  <c r="W591" i="33"/>
  <c r="W590" i="33"/>
  <c r="W589" i="33"/>
  <c r="W588" i="33"/>
  <c r="W587" i="33"/>
  <c r="W586" i="33"/>
  <c r="W585" i="33"/>
  <c r="W584" i="33"/>
  <c r="W583" i="33"/>
  <c r="W582" i="33"/>
  <c r="W581" i="33"/>
  <c r="W580" i="33"/>
  <c r="W579" i="33"/>
  <c r="W578" i="33"/>
  <c r="W577" i="33"/>
  <c r="W576" i="33"/>
  <c r="W575" i="33"/>
  <c r="W574" i="33"/>
  <c r="W573" i="33"/>
  <c r="W572" i="33"/>
  <c r="W571" i="33"/>
  <c r="W570" i="33"/>
  <c r="W569" i="33"/>
  <c r="W568" i="33"/>
  <c r="W567" i="33"/>
  <c r="W566" i="33"/>
  <c r="W565" i="33"/>
  <c r="W564" i="33"/>
  <c r="W563" i="33"/>
  <c r="W562" i="33"/>
  <c r="W561" i="33"/>
  <c r="W560" i="33"/>
  <c r="W559" i="33"/>
  <c r="W558" i="33"/>
  <c r="W557" i="33"/>
  <c r="W556" i="33"/>
  <c r="W555" i="33"/>
  <c r="W554" i="33"/>
  <c r="W553" i="33"/>
  <c r="W552" i="33"/>
  <c r="W551" i="33"/>
  <c r="W550" i="33"/>
  <c r="W549" i="33"/>
  <c r="W548" i="33"/>
  <c r="W547" i="33"/>
  <c r="W546" i="33"/>
  <c r="W545" i="33"/>
  <c r="W544" i="33"/>
  <c r="W543" i="33"/>
  <c r="W542" i="33"/>
  <c r="W541" i="33"/>
  <c r="W540" i="33"/>
  <c r="W539" i="33"/>
  <c r="W538" i="33"/>
  <c r="W537" i="33"/>
  <c r="W536" i="33"/>
  <c r="W535" i="33"/>
  <c r="W534" i="33"/>
  <c r="W533" i="33"/>
  <c r="W532" i="33"/>
  <c r="W531" i="33"/>
  <c r="W530" i="33"/>
  <c r="W529" i="33"/>
  <c r="W528" i="33"/>
  <c r="W527" i="33"/>
  <c r="W526" i="33"/>
  <c r="W525" i="33"/>
  <c r="W524" i="33"/>
  <c r="W523" i="33"/>
  <c r="W522" i="33"/>
  <c r="W521" i="33"/>
  <c r="W520" i="33"/>
  <c r="W519" i="33"/>
  <c r="W518" i="33"/>
  <c r="W517" i="33"/>
  <c r="W516" i="33"/>
  <c r="W515" i="33"/>
  <c r="W514" i="33"/>
  <c r="W513" i="33"/>
  <c r="W512" i="33"/>
  <c r="W511" i="33"/>
  <c r="W510" i="33"/>
  <c r="W509" i="33"/>
  <c r="W508" i="33"/>
  <c r="W507" i="33"/>
  <c r="W506" i="33"/>
  <c r="W505" i="33"/>
  <c r="W504" i="33"/>
  <c r="W503" i="33"/>
  <c r="W502" i="33"/>
  <c r="W501" i="33"/>
  <c r="W500" i="33"/>
  <c r="W499" i="33"/>
  <c r="W498" i="33"/>
  <c r="W497" i="33"/>
  <c r="W496" i="33"/>
  <c r="W495" i="33"/>
  <c r="W494" i="33"/>
  <c r="W493" i="33"/>
  <c r="W492" i="33"/>
  <c r="W491" i="33"/>
  <c r="W490" i="33"/>
  <c r="W489" i="33"/>
  <c r="W488" i="33"/>
  <c r="W487" i="33"/>
  <c r="W486" i="33"/>
  <c r="W485" i="33"/>
  <c r="W484" i="33"/>
  <c r="W483" i="33"/>
  <c r="W482" i="33"/>
  <c r="W481" i="33"/>
  <c r="W480" i="33"/>
  <c r="W479" i="33"/>
  <c r="W478" i="33"/>
  <c r="W477" i="33"/>
  <c r="W476" i="33"/>
  <c r="W475" i="33"/>
  <c r="W474" i="33"/>
  <c r="W473" i="33"/>
  <c r="W472" i="33"/>
  <c r="W471" i="33"/>
  <c r="W470" i="33"/>
  <c r="W469" i="33"/>
  <c r="W468" i="33"/>
  <c r="W467" i="33"/>
  <c r="W466" i="33"/>
  <c r="W465" i="33"/>
  <c r="W464" i="33"/>
  <c r="W463" i="33"/>
  <c r="W462" i="33"/>
  <c r="W461" i="33"/>
  <c r="W460" i="33"/>
  <c r="W459" i="33"/>
  <c r="W458" i="33"/>
  <c r="W457" i="33"/>
  <c r="W456" i="33"/>
  <c r="W455" i="33"/>
  <c r="W454" i="33"/>
  <c r="W453" i="33"/>
  <c r="W452" i="33"/>
  <c r="W451" i="33"/>
  <c r="W450" i="33"/>
  <c r="W449" i="33"/>
  <c r="W448" i="33"/>
  <c r="W447" i="33"/>
  <c r="W446" i="33"/>
  <c r="W445" i="33"/>
  <c r="W444" i="33"/>
  <c r="W443" i="33"/>
  <c r="W442" i="33"/>
  <c r="W441" i="33"/>
  <c r="W440" i="33"/>
  <c r="W439" i="33"/>
  <c r="W438" i="33"/>
  <c r="W437" i="33"/>
  <c r="W436" i="33"/>
  <c r="W435" i="33"/>
  <c r="W434" i="33"/>
  <c r="W433" i="33"/>
  <c r="W432" i="33"/>
  <c r="W431" i="33"/>
  <c r="W430" i="33"/>
  <c r="W429" i="33"/>
  <c r="W428" i="33"/>
  <c r="W427" i="33"/>
  <c r="W426" i="33"/>
  <c r="W425" i="33"/>
  <c r="W424" i="33"/>
  <c r="W423" i="33"/>
  <c r="W422" i="33"/>
  <c r="W421" i="33"/>
  <c r="W420" i="33"/>
  <c r="W419" i="33"/>
  <c r="W418" i="33"/>
  <c r="W417" i="33"/>
  <c r="W416" i="33"/>
  <c r="W415" i="33"/>
  <c r="W414" i="33"/>
  <c r="W413" i="33"/>
  <c r="W412" i="33"/>
  <c r="W411" i="33"/>
  <c r="W410" i="33"/>
  <c r="W409" i="33"/>
  <c r="W408" i="33"/>
  <c r="W407" i="33"/>
  <c r="W406" i="33"/>
  <c r="W405" i="33"/>
  <c r="W404" i="33"/>
  <c r="W403" i="33"/>
  <c r="W402" i="33"/>
  <c r="W401" i="33"/>
  <c r="W400" i="33"/>
  <c r="W399" i="33"/>
  <c r="W398" i="33"/>
  <c r="W397" i="33"/>
  <c r="W396" i="33"/>
  <c r="W395" i="33"/>
  <c r="W394" i="33"/>
  <c r="W393" i="33"/>
  <c r="W392" i="33"/>
  <c r="W391" i="33"/>
  <c r="W390" i="33"/>
  <c r="W389" i="33"/>
  <c r="W388" i="33"/>
  <c r="W387" i="33"/>
  <c r="W386" i="33"/>
  <c r="W385" i="33"/>
  <c r="W384" i="33"/>
  <c r="W383" i="33"/>
  <c r="W382" i="33"/>
  <c r="W381" i="33"/>
  <c r="W380" i="33"/>
  <c r="W379" i="33"/>
  <c r="W378" i="33"/>
  <c r="W377" i="33"/>
  <c r="W376" i="33"/>
  <c r="W375" i="33"/>
  <c r="W374" i="33"/>
  <c r="W373" i="33"/>
  <c r="W372" i="33"/>
  <c r="W371" i="33"/>
  <c r="W370" i="33"/>
  <c r="W369" i="33"/>
  <c r="W368" i="33"/>
  <c r="W367" i="33"/>
  <c r="W366" i="33"/>
  <c r="W365" i="33"/>
  <c r="W364" i="33"/>
  <c r="W363" i="33"/>
  <c r="W362" i="33"/>
  <c r="W361" i="33"/>
  <c r="W360" i="33"/>
  <c r="W359" i="33"/>
  <c r="W358" i="33"/>
  <c r="W357" i="33"/>
  <c r="W356" i="33"/>
  <c r="W355" i="33"/>
  <c r="W354" i="33"/>
  <c r="W353" i="33"/>
  <c r="W352" i="33"/>
  <c r="W351" i="33"/>
  <c r="W350" i="33"/>
  <c r="W349" i="33"/>
  <c r="W348" i="33"/>
  <c r="W347" i="33"/>
  <c r="W346" i="33"/>
  <c r="W345" i="33"/>
  <c r="W344" i="33"/>
  <c r="W343" i="33"/>
  <c r="W342" i="33"/>
  <c r="W341" i="33"/>
  <c r="W340" i="33"/>
  <c r="W339" i="33"/>
  <c r="W338" i="33"/>
  <c r="W337" i="33"/>
  <c r="W336" i="33"/>
  <c r="W335" i="33"/>
  <c r="W334" i="33"/>
  <c r="W333" i="33"/>
  <c r="W332" i="33"/>
  <c r="W331" i="33"/>
  <c r="W330" i="33"/>
  <c r="W329" i="33"/>
  <c r="W328" i="33"/>
  <c r="W327" i="33"/>
  <c r="W326" i="33"/>
  <c r="W325" i="33"/>
  <c r="W324" i="33"/>
  <c r="W323" i="33"/>
  <c r="W322" i="33"/>
  <c r="W321" i="33"/>
  <c r="W320" i="33"/>
  <c r="W319" i="33"/>
  <c r="W318" i="33"/>
  <c r="W317" i="33"/>
  <c r="W316" i="33"/>
  <c r="W315" i="33"/>
  <c r="W314" i="33"/>
  <c r="W313" i="33"/>
  <c r="W312" i="33"/>
  <c r="W311" i="33"/>
  <c r="W310" i="33"/>
  <c r="W309" i="33"/>
  <c r="W308" i="33"/>
  <c r="W307" i="33"/>
  <c r="W306" i="33"/>
  <c r="W305" i="33"/>
  <c r="M305" i="33"/>
  <c r="N305" i="33" s="1"/>
  <c r="W304" i="33"/>
  <c r="M304" i="33"/>
  <c r="N304" i="33" s="1"/>
  <c r="W303" i="33"/>
  <c r="M303" i="33"/>
  <c r="N303" i="33" s="1"/>
  <c r="W302" i="33"/>
  <c r="M302" i="33"/>
  <c r="N302" i="33" s="1"/>
  <c r="W301" i="33"/>
  <c r="M301" i="33"/>
  <c r="N301" i="33" s="1"/>
  <c r="W300" i="33"/>
  <c r="M300" i="33"/>
  <c r="N300" i="33" s="1"/>
  <c r="W299" i="33"/>
  <c r="M299" i="33"/>
  <c r="N299" i="33" s="1"/>
  <c r="W298" i="33"/>
  <c r="M298" i="33"/>
  <c r="N298" i="33" s="1"/>
  <c r="W297" i="33"/>
  <c r="M297" i="33"/>
  <c r="N297" i="33" s="1"/>
  <c r="W296" i="33"/>
  <c r="M296" i="33"/>
  <c r="N296" i="33" s="1"/>
  <c r="W295" i="33"/>
  <c r="M295" i="33"/>
  <c r="N295" i="33" s="1"/>
  <c r="W294" i="33"/>
  <c r="M294" i="33"/>
  <c r="N294" i="33" s="1"/>
  <c r="W293" i="33"/>
  <c r="M293" i="33"/>
  <c r="N293" i="33" s="1"/>
  <c r="W292" i="33"/>
  <c r="M292" i="33"/>
  <c r="N292" i="33" s="1"/>
  <c r="W291" i="33"/>
  <c r="M291" i="33"/>
  <c r="N291" i="33" s="1"/>
  <c r="W290" i="33"/>
  <c r="M290" i="33"/>
  <c r="N290" i="33" s="1"/>
  <c r="W289" i="33"/>
  <c r="M289" i="33"/>
  <c r="N289" i="33" s="1"/>
  <c r="W288" i="33"/>
  <c r="M288" i="33"/>
  <c r="N288" i="33" s="1"/>
  <c r="W287" i="33"/>
  <c r="M287" i="33"/>
  <c r="N287" i="33" s="1"/>
  <c r="W286" i="33"/>
  <c r="M286" i="33"/>
  <c r="N286" i="33" s="1"/>
  <c r="W285" i="33"/>
  <c r="M285" i="33"/>
  <c r="N285" i="33" s="1"/>
  <c r="W284" i="33"/>
  <c r="M284" i="33"/>
  <c r="N284" i="33" s="1"/>
  <c r="W283" i="33"/>
  <c r="M283" i="33"/>
  <c r="N283" i="33" s="1"/>
  <c r="W282" i="33"/>
  <c r="M282" i="33"/>
  <c r="N282" i="33" s="1"/>
  <c r="W281" i="33"/>
  <c r="M281" i="33"/>
  <c r="N281" i="33" s="1"/>
  <c r="W280" i="33"/>
  <c r="M280" i="33"/>
  <c r="N280" i="33" s="1"/>
  <c r="W279" i="33"/>
  <c r="M279" i="33"/>
  <c r="N279" i="33" s="1"/>
  <c r="W278" i="33"/>
  <c r="M278" i="33"/>
  <c r="N278" i="33" s="1"/>
  <c r="W277" i="33"/>
  <c r="M277" i="33"/>
  <c r="N277" i="33" s="1"/>
  <c r="W276" i="33"/>
  <c r="M276" i="33"/>
  <c r="N276" i="33" s="1"/>
  <c r="W275" i="33"/>
  <c r="M275" i="33"/>
  <c r="N275" i="33" s="1"/>
  <c r="W274" i="33"/>
  <c r="M274" i="33"/>
  <c r="N274" i="33" s="1"/>
  <c r="W273" i="33"/>
  <c r="M273" i="33"/>
  <c r="N273" i="33" s="1"/>
  <c r="W272" i="33"/>
  <c r="M272" i="33"/>
  <c r="N272" i="33" s="1"/>
  <c r="W271" i="33"/>
  <c r="M271" i="33"/>
  <c r="N271" i="33" s="1"/>
  <c r="W270" i="33"/>
  <c r="M270" i="33"/>
  <c r="N270" i="33" s="1"/>
  <c r="W269" i="33"/>
  <c r="M269" i="33"/>
  <c r="N269" i="33" s="1"/>
  <c r="W268" i="33"/>
  <c r="M268" i="33"/>
  <c r="N268" i="33" s="1"/>
  <c r="W267" i="33"/>
  <c r="M267" i="33"/>
  <c r="N267" i="33" s="1"/>
  <c r="W266" i="33"/>
  <c r="M266" i="33"/>
  <c r="N266" i="33" s="1"/>
  <c r="W265" i="33"/>
  <c r="M265" i="33"/>
  <c r="N265" i="33" s="1"/>
  <c r="W264" i="33"/>
  <c r="M264" i="33"/>
  <c r="N264" i="33" s="1"/>
  <c r="W263" i="33"/>
  <c r="M263" i="33"/>
  <c r="N263" i="33" s="1"/>
  <c r="W262" i="33"/>
  <c r="M262" i="33"/>
  <c r="N262" i="33" s="1"/>
  <c r="W261" i="33"/>
  <c r="M261" i="33"/>
  <c r="N261" i="33" s="1"/>
  <c r="W260" i="33"/>
  <c r="M260" i="33"/>
  <c r="N260" i="33" s="1"/>
  <c r="W259" i="33"/>
  <c r="M259" i="33"/>
  <c r="N259" i="33" s="1"/>
  <c r="W258" i="33"/>
  <c r="M258" i="33"/>
  <c r="N258" i="33" s="1"/>
  <c r="W257" i="33"/>
  <c r="M257" i="33"/>
  <c r="N257" i="33" s="1"/>
  <c r="W256" i="33"/>
  <c r="M256" i="33"/>
  <c r="N256" i="33" s="1"/>
  <c r="W255" i="33"/>
  <c r="M255" i="33"/>
  <c r="N255" i="33" s="1"/>
  <c r="W254" i="33"/>
  <c r="M254" i="33"/>
  <c r="N254" i="33" s="1"/>
  <c r="W253" i="33"/>
  <c r="M253" i="33"/>
  <c r="N253" i="33" s="1"/>
  <c r="W252" i="33"/>
  <c r="M252" i="33"/>
  <c r="N252" i="33" s="1"/>
  <c r="W251" i="33"/>
  <c r="M251" i="33"/>
  <c r="N251" i="33" s="1"/>
  <c r="W250" i="33"/>
  <c r="M250" i="33"/>
  <c r="N250" i="33" s="1"/>
  <c r="W249" i="33"/>
  <c r="M249" i="33"/>
  <c r="N249" i="33" s="1"/>
  <c r="W248" i="33"/>
  <c r="M248" i="33"/>
  <c r="N248" i="33" s="1"/>
  <c r="W247" i="33"/>
  <c r="M247" i="33"/>
  <c r="N247" i="33" s="1"/>
  <c r="W246" i="33"/>
  <c r="M246" i="33"/>
  <c r="N246" i="33" s="1"/>
  <c r="W245" i="33"/>
  <c r="M245" i="33"/>
  <c r="N245" i="33" s="1"/>
  <c r="W244" i="33"/>
  <c r="M244" i="33"/>
  <c r="N244" i="33" s="1"/>
  <c r="W243" i="33"/>
  <c r="M243" i="33"/>
  <c r="N243" i="33" s="1"/>
  <c r="W242" i="33"/>
  <c r="M242" i="33"/>
  <c r="N242" i="33" s="1"/>
  <c r="W241" i="33"/>
  <c r="M241" i="33"/>
  <c r="N241" i="33" s="1"/>
  <c r="W240" i="33"/>
  <c r="M240" i="33"/>
  <c r="N240" i="33" s="1"/>
  <c r="W239" i="33"/>
  <c r="M239" i="33"/>
  <c r="N239" i="33" s="1"/>
  <c r="W238" i="33"/>
  <c r="M238" i="33"/>
  <c r="N238" i="33" s="1"/>
  <c r="W237" i="33"/>
  <c r="M237" i="33"/>
  <c r="N237" i="33" s="1"/>
  <c r="W236" i="33"/>
  <c r="M236" i="33"/>
  <c r="N236" i="33" s="1"/>
  <c r="W235" i="33"/>
  <c r="M235" i="33"/>
  <c r="N235" i="33" s="1"/>
  <c r="W234" i="33"/>
  <c r="M234" i="33"/>
  <c r="N234" i="33" s="1"/>
  <c r="W233" i="33"/>
  <c r="M233" i="33"/>
  <c r="N233" i="33" s="1"/>
  <c r="W232" i="33"/>
  <c r="M232" i="33"/>
  <c r="N232" i="33" s="1"/>
  <c r="W231" i="33"/>
  <c r="M231" i="33"/>
  <c r="N231" i="33" s="1"/>
  <c r="W230" i="33"/>
  <c r="M230" i="33"/>
  <c r="N230" i="33" s="1"/>
  <c r="W229" i="33"/>
  <c r="M229" i="33"/>
  <c r="N229" i="33" s="1"/>
  <c r="W228" i="33"/>
  <c r="M228" i="33"/>
  <c r="N228" i="33" s="1"/>
  <c r="W227" i="33"/>
  <c r="M227" i="33"/>
  <c r="N227" i="33" s="1"/>
  <c r="W226" i="33"/>
  <c r="M226" i="33"/>
  <c r="N226" i="33" s="1"/>
  <c r="W225" i="33"/>
  <c r="M225" i="33"/>
  <c r="N225" i="33" s="1"/>
  <c r="W224" i="33"/>
  <c r="M224" i="33"/>
  <c r="N224" i="33" s="1"/>
  <c r="W223" i="33"/>
  <c r="M223" i="33"/>
  <c r="N223" i="33" s="1"/>
  <c r="W222" i="33"/>
  <c r="M222" i="33"/>
  <c r="N222" i="33" s="1"/>
  <c r="W221" i="33"/>
  <c r="M221" i="33"/>
  <c r="N221" i="33" s="1"/>
  <c r="W220" i="33"/>
  <c r="M220" i="33"/>
  <c r="N220" i="33" s="1"/>
  <c r="W219" i="33"/>
  <c r="M219" i="33"/>
  <c r="N219" i="33" s="1"/>
  <c r="W218" i="33"/>
  <c r="M218" i="33"/>
  <c r="N218" i="33" s="1"/>
  <c r="W217" i="33"/>
  <c r="M217" i="33"/>
  <c r="N217" i="33" s="1"/>
  <c r="W216" i="33"/>
  <c r="M216" i="33"/>
  <c r="N216" i="33" s="1"/>
  <c r="W215" i="33"/>
  <c r="M215" i="33"/>
  <c r="N215" i="33" s="1"/>
  <c r="W214" i="33"/>
  <c r="M214" i="33"/>
  <c r="N214" i="33" s="1"/>
  <c r="W213" i="33"/>
  <c r="M213" i="33"/>
  <c r="N213" i="33" s="1"/>
  <c r="W212" i="33"/>
  <c r="M212" i="33"/>
  <c r="N212" i="33" s="1"/>
  <c r="W211" i="33"/>
  <c r="M211" i="33"/>
  <c r="N211" i="33" s="1"/>
  <c r="W210" i="33"/>
  <c r="M210" i="33"/>
  <c r="N210" i="33" s="1"/>
  <c r="W209" i="33"/>
  <c r="M209" i="33"/>
  <c r="N209" i="33" s="1"/>
  <c r="W208" i="33"/>
  <c r="M208" i="33"/>
  <c r="N208" i="33" s="1"/>
  <c r="W207" i="33"/>
  <c r="M207" i="33"/>
  <c r="N207" i="33" s="1"/>
  <c r="W206" i="33"/>
  <c r="M206" i="33"/>
  <c r="N206" i="33" s="1"/>
  <c r="W205" i="33"/>
  <c r="M205" i="33"/>
  <c r="N205" i="33" s="1"/>
  <c r="W204" i="33"/>
  <c r="M204" i="33"/>
  <c r="N204" i="33" s="1"/>
  <c r="W203" i="33"/>
  <c r="M203" i="33"/>
  <c r="N203" i="33" s="1"/>
  <c r="W202" i="33"/>
  <c r="M202" i="33"/>
  <c r="N202" i="33" s="1"/>
  <c r="W201" i="33"/>
  <c r="M201" i="33"/>
  <c r="N201" i="33" s="1"/>
  <c r="W200" i="33"/>
  <c r="M200" i="33"/>
  <c r="N200" i="33" s="1"/>
  <c r="W199" i="33"/>
  <c r="M199" i="33"/>
  <c r="N199" i="33" s="1"/>
  <c r="W198" i="33"/>
  <c r="M198" i="33"/>
  <c r="N198" i="33" s="1"/>
  <c r="W197" i="33"/>
  <c r="M197" i="33"/>
  <c r="N197" i="33" s="1"/>
  <c r="W196" i="33"/>
  <c r="M196" i="33"/>
  <c r="N196" i="33" s="1"/>
  <c r="W195" i="33"/>
  <c r="M195" i="33"/>
  <c r="N195" i="33" s="1"/>
  <c r="W194" i="33"/>
  <c r="M194" i="33"/>
  <c r="N194" i="33" s="1"/>
  <c r="W193" i="33"/>
  <c r="M193" i="33"/>
  <c r="N193" i="33" s="1"/>
  <c r="W192" i="33"/>
  <c r="M192" i="33"/>
  <c r="N192" i="33" s="1"/>
  <c r="W191" i="33"/>
  <c r="M191" i="33"/>
  <c r="N191" i="33" s="1"/>
  <c r="W190" i="33"/>
  <c r="M190" i="33"/>
  <c r="N190" i="33" s="1"/>
  <c r="W189" i="33"/>
  <c r="M189" i="33"/>
  <c r="N189" i="33" s="1"/>
  <c r="W188" i="33"/>
  <c r="M188" i="33"/>
  <c r="N188" i="33" s="1"/>
  <c r="W187" i="33"/>
  <c r="M187" i="33"/>
  <c r="N187" i="33" s="1"/>
  <c r="W186" i="33"/>
  <c r="M186" i="33"/>
  <c r="N186" i="33" s="1"/>
  <c r="W185" i="33"/>
  <c r="M185" i="33"/>
  <c r="N185" i="33" s="1"/>
  <c r="W184" i="33"/>
  <c r="M184" i="33"/>
  <c r="N184" i="33" s="1"/>
  <c r="W183" i="33"/>
  <c r="M183" i="33"/>
  <c r="N183" i="33" s="1"/>
  <c r="W182" i="33"/>
  <c r="M182" i="33"/>
  <c r="N182" i="33" s="1"/>
  <c r="W181" i="33"/>
  <c r="M181" i="33"/>
  <c r="N181" i="33" s="1"/>
  <c r="W180" i="33"/>
  <c r="M180" i="33"/>
  <c r="N180" i="33" s="1"/>
  <c r="W179" i="33"/>
  <c r="M179" i="33"/>
  <c r="N179" i="33" s="1"/>
  <c r="W178" i="33"/>
  <c r="M178" i="33"/>
  <c r="N178" i="33" s="1"/>
  <c r="W177" i="33"/>
  <c r="M177" i="33"/>
  <c r="N177" i="33" s="1"/>
  <c r="W176" i="33"/>
  <c r="M176" i="33"/>
  <c r="N176" i="33" s="1"/>
  <c r="W175" i="33"/>
  <c r="M175" i="33"/>
  <c r="N175" i="33" s="1"/>
  <c r="W174" i="33"/>
  <c r="M174" i="33"/>
  <c r="N174" i="33" s="1"/>
  <c r="W173" i="33"/>
  <c r="M173" i="33"/>
  <c r="N173" i="33" s="1"/>
  <c r="W172" i="33"/>
  <c r="M172" i="33"/>
  <c r="N172" i="33" s="1"/>
  <c r="W171" i="33"/>
  <c r="M171" i="33"/>
  <c r="N171" i="33" s="1"/>
  <c r="W170" i="33"/>
  <c r="M170" i="33"/>
  <c r="N170" i="33" s="1"/>
  <c r="W169" i="33"/>
  <c r="M169" i="33"/>
  <c r="N169" i="33" s="1"/>
  <c r="W168" i="33"/>
  <c r="M168" i="33"/>
  <c r="N168" i="33" s="1"/>
  <c r="W167" i="33"/>
  <c r="M167" i="33"/>
  <c r="N167" i="33" s="1"/>
  <c r="W166" i="33"/>
  <c r="M166" i="33"/>
  <c r="N166" i="33" s="1"/>
  <c r="W165" i="33"/>
  <c r="M165" i="33"/>
  <c r="N165" i="33" s="1"/>
  <c r="W164" i="33"/>
  <c r="M164" i="33"/>
  <c r="N164" i="33" s="1"/>
  <c r="W163" i="33"/>
  <c r="M163" i="33"/>
  <c r="N163" i="33" s="1"/>
  <c r="W162" i="33"/>
  <c r="M162" i="33"/>
  <c r="N162" i="33" s="1"/>
  <c r="W161" i="33"/>
  <c r="M161" i="33"/>
  <c r="N161" i="33" s="1"/>
  <c r="W160" i="33"/>
  <c r="M160" i="33"/>
  <c r="N160" i="33" s="1"/>
  <c r="W159" i="33"/>
  <c r="M159" i="33"/>
  <c r="N159" i="33" s="1"/>
  <c r="W158" i="33"/>
  <c r="M158" i="33"/>
  <c r="N158" i="33" s="1"/>
  <c r="W157" i="33"/>
  <c r="M157" i="33"/>
  <c r="N157" i="33" s="1"/>
  <c r="W156" i="33"/>
  <c r="M156" i="33"/>
  <c r="N156" i="33" s="1"/>
  <c r="W155" i="33"/>
  <c r="M155" i="33"/>
  <c r="N155" i="33" s="1"/>
  <c r="W154" i="33"/>
  <c r="M154" i="33"/>
  <c r="N154" i="33" s="1"/>
  <c r="W153" i="33"/>
  <c r="M153" i="33"/>
  <c r="N153" i="33" s="1"/>
  <c r="W152" i="33"/>
  <c r="M152" i="33"/>
  <c r="N152" i="33" s="1"/>
  <c r="W151" i="33"/>
  <c r="M151" i="33"/>
  <c r="N151" i="33" s="1"/>
  <c r="W150" i="33"/>
  <c r="M150" i="33"/>
  <c r="N150" i="33" s="1"/>
  <c r="W149" i="33"/>
  <c r="M149" i="33"/>
  <c r="N149" i="33" s="1"/>
  <c r="W148" i="33"/>
  <c r="M148" i="33"/>
  <c r="N148" i="33" s="1"/>
  <c r="W147" i="33"/>
  <c r="M147" i="33"/>
  <c r="N147" i="33" s="1"/>
  <c r="W146" i="33"/>
  <c r="M146" i="33"/>
  <c r="N146" i="33" s="1"/>
  <c r="W145" i="33"/>
  <c r="M145" i="33"/>
  <c r="N145" i="33" s="1"/>
  <c r="W144" i="33"/>
  <c r="M144" i="33"/>
  <c r="N144" i="33" s="1"/>
  <c r="W143" i="33"/>
  <c r="M143" i="33"/>
  <c r="N143" i="33" s="1"/>
  <c r="W142" i="33"/>
  <c r="M142" i="33"/>
  <c r="N142" i="33" s="1"/>
  <c r="W141" i="33"/>
  <c r="M141" i="33"/>
  <c r="N141" i="33" s="1"/>
  <c r="W140" i="33"/>
  <c r="M140" i="33"/>
  <c r="N140" i="33" s="1"/>
  <c r="W139" i="33"/>
  <c r="M139" i="33"/>
  <c r="N139" i="33" s="1"/>
  <c r="W138" i="33"/>
  <c r="M138" i="33"/>
  <c r="N138" i="33" s="1"/>
  <c r="W137" i="33"/>
  <c r="M137" i="33"/>
  <c r="N137" i="33" s="1"/>
  <c r="W136" i="33"/>
  <c r="M136" i="33"/>
  <c r="N136" i="33" s="1"/>
  <c r="W135" i="33"/>
  <c r="M135" i="33"/>
  <c r="N135" i="33" s="1"/>
  <c r="W134" i="33"/>
  <c r="M134" i="33"/>
  <c r="N134" i="33" s="1"/>
  <c r="W133" i="33"/>
  <c r="M133" i="33"/>
  <c r="N133" i="33" s="1"/>
  <c r="W132" i="33"/>
  <c r="M132" i="33"/>
  <c r="N132" i="33" s="1"/>
  <c r="W131" i="33"/>
  <c r="M131" i="33"/>
  <c r="N131" i="33" s="1"/>
  <c r="W130" i="33"/>
  <c r="M130" i="33"/>
  <c r="N130" i="33" s="1"/>
  <c r="W129" i="33"/>
  <c r="W128" i="33"/>
  <c r="W124" i="33"/>
  <c r="W120" i="33"/>
  <c r="W117" i="33"/>
  <c r="W116" i="33"/>
  <c r="W115" i="33"/>
  <c r="W114" i="33"/>
  <c r="B112" i="33"/>
  <c r="W109" i="33"/>
  <c r="C109" i="33"/>
  <c r="W108" i="33"/>
  <c r="W107" i="33"/>
  <c r="W106" i="33"/>
  <c r="W105" i="33"/>
  <c r="W104" i="33"/>
  <c r="N103" i="33"/>
  <c r="N102" i="33"/>
  <c r="D83" i="33"/>
  <c r="C83" i="33"/>
  <c r="D76" i="33"/>
  <c r="C76" i="33"/>
  <c r="D69" i="33"/>
  <c r="C69" i="33"/>
  <c r="K61" i="33"/>
  <c r="D61" i="33"/>
  <c r="C61" i="33"/>
  <c r="D55" i="33"/>
  <c r="C55" i="33"/>
  <c r="D48" i="33"/>
  <c r="C48" i="33"/>
  <c r="D42" i="33"/>
  <c r="C42" i="33"/>
  <c r="J36" i="33"/>
  <c r="D36" i="33"/>
  <c r="C36" i="33"/>
  <c r="C29" i="33"/>
  <c r="C28" i="33"/>
  <c r="C27" i="33"/>
  <c r="C26" i="33"/>
  <c r="C23" i="33"/>
  <c r="C22" i="33"/>
  <c r="C21" i="33"/>
  <c r="C20" i="33"/>
  <c r="C19" i="33"/>
  <c r="C18" i="33"/>
  <c r="C15" i="33"/>
  <c r="C14" i="33"/>
  <c r="C13" i="33"/>
  <c r="C12" i="33"/>
  <c r="C11" i="33"/>
  <c r="C10" i="33"/>
  <c r="C9" i="33"/>
  <c r="C8" i="33"/>
  <c r="C7" i="33"/>
  <c r="C4" i="33"/>
  <c r="A100" i="33"/>
  <c r="A65" i="42"/>
  <c r="A103" i="36"/>
  <c r="A65" i="39"/>
  <c r="A103" i="34"/>
  <c r="A103" i="33"/>
  <c r="B100" i="33"/>
  <c r="A65" i="40"/>
  <c r="B100" i="34"/>
  <c r="A100" i="36"/>
  <c r="B100" i="36"/>
  <c r="A100" i="35"/>
  <c r="A103" i="35"/>
  <c r="B100" i="35"/>
  <c r="A100" i="34"/>
  <c r="A101" i="32"/>
  <c r="E35" i="31"/>
  <c r="C34" i="31"/>
  <c r="I38" i="31"/>
  <c r="D38" i="31"/>
  <c r="E34" i="31"/>
  <c r="I39" i="31"/>
  <c r="D37" i="31"/>
  <c r="F34" i="31"/>
  <c r="E38" i="31"/>
  <c r="E37" i="31"/>
  <c r="F40" i="31"/>
  <c r="C37" i="31"/>
  <c r="I34" i="31"/>
  <c r="F33" i="31"/>
  <c r="C39" i="31"/>
  <c r="I32" i="31"/>
  <c r="E39" i="31"/>
  <c r="E32" i="31"/>
  <c r="C33" i="31"/>
  <c r="G31" i="31"/>
  <c r="D35" i="31"/>
  <c r="H36" i="31"/>
  <c r="E36" i="31"/>
  <c r="F38" i="31"/>
  <c r="G32" i="31"/>
  <c r="D31" i="31"/>
  <c r="C32" i="31"/>
  <c r="G38" i="31"/>
  <c r="H40" i="31"/>
  <c r="G40" i="31"/>
  <c r="D34" i="31"/>
  <c r="E31" i="31"/>
  <c r="F39" i="31"/>
  <c r="H38" i="31"/>
  <c r="D39" i="31"/>
  <c r="D32" i="31"/>
  <c r="F36" i="31"/>
  <c r="I35" i="31"/>
  <c r="D33" i="31"/>
  <c r="G35" i="31"/>
  <c r="G37" i="31"/>
  <c r="H37" i="31"/>
  <c r="I37" i="31"/>
  <c r="I33" i="31"/>
  <c r="C35" i="31"/>
  <c r="E40" i="31"/>
  <c r="H39" i="31"/>
  <c r="D36" i="31"/>
  <c r="I36" i="31"/>
  <c r="E33" i="31"/>
  <c r="D40" i="31"/>
  <c r="G33" i="31"/>
  <c r="F35" i="31"/>
  <c r="G36" i="31"/>
  <c r="G34" i="31"/>
  <c r="C38" i="31"/>
  <c r="F32" i="31"/>
  <c r="F31" i="31"/>
  <c r="I40" i="31"/>
  <c r="F37" i="31"/>
  <c r="C40" i="31"/>
  <c r="G39" i="31"/>
  <c r="E4" i="34" l="1"/>
  <c r="E4" i="36"/>
  <c r="E4" i="35"/>
  <c r="E4" i="33"/>
  <c r="A71" i="39"/>
  <c r="B113" i="33"/>
  <c r="B114" i="33" s="1"/>
  <c r="B115" i="33" s="1"/>
  <c r="A71" i="42"/>
  <c r="B76" i="41"/>
  <c r="A71" i="40"/>
  <c r="B76" i="40"/>
  <c r="C103" i="36"/>
  <c r="A106" i="36" s="1"/>
  <c r="C100" i="36"/>
  <c r="B103" i="36" s="1"/>
  <c r="B106" i="36"/>
  <c r="B113" i="36"/>
  <c r="C103" i="35"/>
  <c r="A106" i="35" s="1"/>
  <c r="C100" i="35"/>
  <c r="B103" i="35" s="1"/>
  <c r="B106" i="35"/>
  <c r="B113" i="35"/>
  <c r="C100" i="34"/>
  <c r="B103" i="34" s="1"/>
  <c r="B106" i="34"/>
  <c r="C103" i="34"/>
  <c r="A106" i="34" s="1"/>
  <c r="B113" i="34"/>
  <c r="C100" i="33"/>
  <c r="B103" i="33" s="1"/>
  <c r="B106" i="33"/>
  <c r="C103" i="33"/>
  <c r="A106" i="33" s="1"/>
  <c r="K59" i="32"/>
  <c r="W1041" i="32"/>
  <c r="W1040" i="32"/>
  <c r="W1039" i="32"/>
  <c r="W1038" i="32"/>
  <c r="W1037" i="32"/>
  <c r="W1036" i="32"/>
  <c r="W1035" i="32"/>
  <c r="W1034" i="32"/>
  <c r="W1033" i="32"/>
  <c r="W1032" i="32"/>
  <c r="W1031" i="32"/>
  <c r="W1030" i="32"/>
  <c r="W1029" i="32"/>
  <c r="W1028" i="32"/>
  <c r="W1027" i="32"/>
  <c r="W1026" i="32"/>
  <c r="W1025" i="32"/>
  <c r="W1024" i="32"/>
  <c r="W1023" i="32"/>
  <c r="W1022" i="32"/>
  <c r="W1021" i="32"/>
  <c r="W1020" i="32"/>
  <c r="W1019" i="32"/>
  <c r="W1018" i="32"/>
  <c r="W1017" i="32"/>
  <c r="W1016" i="32"/>
  <c r="W1015" i="32"/>
  <c r="W1014" i="32"/>
  <c r="W1013" i="32"/>
  <c r="W1012" i="32"/>
  <c r="W1011" i="32"/>
  <c r="W1010" i="32"/>
  <c r="W1009" i="32"/>
  <c r="W1008" i="32"/>
  <c r="W1007" i="32"/>
  <c r="W1006" i="32"/>
  <c r="W1005" i="32"/>
  <c r="W1004" i="32"/>
  <c r="W1003" i="32"/>
  <c r="W1002" i="32"/>
  <c r="W1001" i="32"/>
  <c r="W1000" i="32"/>
  <c r="W999" i="32"/>
  <c r="W998" i="32"/>
  <c r="W997" i="32"/>
  <c r="W996" i="32"/>
  <c r="W995" i="32"/>
  <c r="W994" i="32"/>
  <c r="W993" i="32"/>
  <c r="W992" i="32"/>
  <c r="W991" i="32"/>
  <c r="W990" i="32"/>
  <c r="W989" i="32"/>
  <c r="W988" i="32"/>
  <c r="W987" i="32"/>
  <c r="W986" i="32"/>
  <c r="W985" i="32"/>
  <c r="W984" i="32"/>
  <c r="W983" i="32"/>
  <c r="W982" i="32"/>
  <c r="W981" i="32"/>
  <c r="W980" i="32"/>
  <c r="W979" i="32"/>
  <c r="W978" i="32"/>
  <c r="W977" i="32"/>
  <c r="W976" i="32"/>
  <c r="W975" i="32"/>
  <c r="W974" i="32"/>
  <c r="W973" i="32"/>
  <c r="W972" i="32"/>
  <c r="W971" i="32"/>
  <c r="W970" i="32"/>
  <c r="W969" i="32"/>
  <c r="W968" i="32"/>
  <c r="W967" i="32"/>
  <c r="W966" i="32"/>
  <c r="W965" i="32"/>
  <c r="W964" i="32"/>
  <c r="W963" i="32"/>
  <c r="W962" i="32"/>
  <c r="W961" i="32"/>
  <c r="W960" i="32"/>
  <c r="W959" i="32"/>
  <c r="W958" i="32"/>
  <c r="W957" i="32"/>
  <c r="W956" i="32"/>
  <c r="W955" i="32"/>
  <c r="W954" i="32"/>
  <c r="W953" i="32"/>
  <c r="W952" i="32"/>
  <c r="W951" i="32"/>
  <c r="W950" i="32"/>
  <c r="W949" i="32"/>
  <c r="W948" i="32"/>
  <c r="W947" i="32"/>
  <c r="W946" i="32"/>
  <c r="W945" i="32"/>
  <c r="W944" i="32"/>
  <c r="W943" i="32"/>
  <c r="W942" i="32"/>
  <c r="W941" i="32"/>
  <c r="W940" i="32"/>
  <c r="W939" i="32"/>
  <c r="W938" i="32"/>
  <c r="W937" i="32"/>
  <c r="W936" i="32"/>
  <c r="W935" i="32"/>
  <c r="W934" i="32"/>
  <c r="W933" i="32"/>
  <c r="W932" i="32"/>
  <c r="W931" i="32"/>
  <c r="W930" i="32"/>
  <c r="W929" i="32"/>
  <c r="W928" i="32"/>
  <c r="W927" i="32"/>
  <c r="W926" i="32"/>
  <c r="W925" i="32"/>
  <c r="W924" i="32"/>
  <c r="W923" i="32"/>
  <c r="W922" i="32"/>
  <c r="W921" i="32"/>
  <c r="W920" i="32"/>
  <c r="W919" i="32"/>
  <c r="W918" i="32"/>
  <c r="W917" i="32"/>
  <c r="W916" i="32"/>
  <c r="W915" i="32"/>
  <c r="W914" i="32"/>
  <c r="W913" i="32"/>
  <c r="W912" i="32"/>
  <c r="W911" i="32"/>
  <c r="W910" i="32"/>
  <c r="W909" i="32"/>
  <c r="W908" i="32"/>
  <c r="W907" i="32"/>
  <c r="W906" i="32"/>
  <c r="W905" i="32"/>
  <c r="W904" i="32"/>
  <c r="W903" i="32"/>
  <c r="W902" i="32"/>
  <c r="W901" i="32"/>
  <c r="W900" i="32"/>
  <c r="W899" i="32"/>
  <c r="W898" i="32"/>
  <c r="W897" i="32"/>
  <c r="W896" i="32"/>
  <c r="W895" i="32"/>
  <c r="W894" i="32"/>
  <c r="W893" i="32"/>
  <c r="W892" i="32"/>
  <c r="W891" i="32"/>
  <c r="W890" i="32"/>
  <c r="W889" i="32"/>
  <c r="W888" i="32"/>
  <c r="W887" i="32"/>
  <c r="W886" i="32"/>
  <c r="W885" i="32"/>
  <c r="W884" i="32"/>
  <c r="W883" i="32"/>
  <c r="W882" i="32"/>
  <c r="W881" i="32"/>
  <c r="W880" i="32"/>
  <c r="W879" i="32"/>
  <c r="W878" i="32"/>
  <c r="W877" i="32"/>
  <c r="W876" i="32"/>
  <c r="W875" i="32"/>
  <c r="W874" i="32"/>
  <c r="W873" i="32"/>
  <c r="W872" i="32"/>
  <c r="W871" i="32"/>
  <c r="W870" i="32"/>
  <c r="W869" i="32"/>
  <c r="W868" i="32"/>
  <c r="W867" i="32"/>
  <c r="W866" i="32"/>
  <c r="W865" i="32"/>
  <c r="W864" i="32"/>
  <c r="W863" i="32"/>
  <c r="W862" i="32"/>
  <c r="W861" i="32"/>
  <c r="W860" i="32"/>
  <c r="W859" i="32"/>
  <c r="W858" i="32"/>
  <c r="W857" i="32"/>
  <c r="W856" i="32"/>
  <c r="W855" i="32"/>
  <c r="W854" i="32"/>
  <c r="W853" i="32"/>
  <c r="W852" i="32"/>
  <c r="W851" i="32"/>
  <c r="W850" i="32"/>
  <c r="W849" i="32"/>
  <c r="W848" i="32"/>
  <c r="W847" i="32"/>
  <c r="W846" i="32"/>
  <c r="W845" i="32"/>
  <c r="W844" i="32"/>
  <c r="W843" i="32"/>
  <c r="W842" i="32"/>
  <c r="W841" i="32"/>
  <c r="W840" i="32"/>
  <c r="W839" i="32"/>
  <c r="W838" i="32"/>
  <c r="W837" i="32"/>
  <c r="W836" i="32"/>
  <c r="W835" i="32"/>
  <c r="W834" i="32"/>
  <c r="W833" i="32"/>
  <c r="W832" i="32"/>
  <c r="W831" i="32"/>
  <c r="W830" i="32"/>
  <c r="W829" i="32"/>
  <c r="W828" i="32"/>
  <c r="W827" i="32"/>
  <c r="W826" i="32"/>
  <c r="W825" i="32"/>
  <c r="W824" i="32"/>
  <c r="W823" i="32"/>
  <c r="W822" i="32"/>
  <c r="W821" i="32"/>
  <c r="W820" i="32"/>
  <c r="W819" i="32"/>
  <c r="W818" i="32"/>
  <c r="W817" i="32"/>
  <c r="W816" i="32"/>
  <c r="W815" i="32"/>
  <c r="W814" i="32"/>
  <c r="W813" i="32"/>
  <c r="W812" i="32"/>
  <c r="W811" i="32"/>
  <c r="W810" i="32"/>
  <c r="W809" i="32"/>
  <c r="W808" i="32"/>
  <c r="W807" i="32"/>
  <c r="W806" i="32"/>
  <c r="W805" i="32"/>
  <c r="W804" i="32"/>
  <c r="W803" i="32"/>
  <c r="W802" i="32"/>
  <c r="W801" i="32"/>
  <c r="W800" i="32"/>
  <c r="W799" i="32"/>
  <c r="W798" i="32"/>
  <c r="W797" i="32"/>
  <c r="W796" i="32"/>
  <c r="W795" i="32"/>
  <c r="W794" i="32"/>
  <c r="W793" i="32"/>
  <c r="W792" i="32"/>
  <c r="W791" i="32"/>
  <c r="W790" i="32"/>
  <c r="W789" i="32"/>
  <c r="W788" i="32"/>
  <c r="W787" i="32"/>
  <c r="W786" i="32"/>
  <c r="W785" i="32"/>
  <c r="W784" i="32"/>
  <c r="W783" i="32"/>
  <c r="W782" i="32"/>
  <c r="W781" i="32"/>
  <c r="W780" i="32"/>
  <c r="W779" i="32"/>
  <c r="W778" i="32"/>
  <c r="W777" i="32"/>
  <c r="W776" i="32"/>
  <c r="W775" i="32"/>
  <c r="W774" i="32"/>
  <c r="W773" i="32"/>
  <c r="W772" i="32"/>
  <c r="W771" i="32"/>
  <c r="W770" i="32"/>
  <c r="W769" i="32"/>
  <c r="W768" i="32"/>
  <c r="W767" i="32"/>
  <c r="W766" i="32"/>
  <c r="W765" i="32"/>
  <c r="W764" i="32"/>
  <c r="W763" i="32"/>
  <c r="W762" i="32"/>
  <c r="W761" i="32"/>
  <c r="W760" i="32"/>
  <c r="W759" i="32"/>
  <c r="W758" i="32"/>
  <c r="W757" i="32"/>
  <c r="W756" i="32"/>
  <c r="W755" i="32"/>
  <c r="W754" i="32"/>
  <c r="W753" i="32"/>
  <c r="W752" i="32"/>
  <c r="W751" i="32"/>
  <c r="W750" i="32"/>
  <c r="W749" i="32"/>
  <c r="W748" i="32"/>
  <c r="W747" i="32"/>
  <c r="W746" i="32"/>
  <c r="W745" i="32"/>
  <c r="W744" i="32"/>
  <c r="W743" i="32"/>
  <c r="W742" i="32"/>
  <c r="W741" i="32"/>
  <c r="W740" i="32"/>
  <c r="W739" i="32"/>
  <c r="W738" i="32"/>
  <c r="W737" i="32"/>
  <c r="W736" i="32"/>
  <c r="W735" i="32"/>
  <c r="W734" i="32"/>
  <c r="W733" i="32"/>
  <c r="W732" i="32"/>
  <c r="W731" i="32"/>
  <c r="W730" i="32"/>
  <c r="W729" i="32"/>
  <c r="W728" i="32"/>
  <c r="W727" i="32"/>
  <c r="W726" i="32"/>
  <c r="W725" i="32"/>
  <c r="W724" i="32"/>
  <c r="W723" i="32"/>
  <c r="W722" i="32"/>
  <c r="W721" i="32"/>
  <c r="W720" i="32"/>
  <c r="W719" i="32"/>
  <c r="W718" i="32"/>
  <c r="W717" i="32"/>
  <c r="W716" i="32"/>
  <c r="W715" i="32"/>
  <c r="W714" i="32"/>
  <c r="W713" i="32"/>
  <c r="W712" i="32"/>
  <c r="W711" i="32"/>
  <c r="W710" i="32"/>
  <c r="W709" i="32"/>
  <c r="W708" i="32"/>
  <c r="W707" i="32"/>
  <c r="W706" i="32"/>
  <c r="W705" i="32"/>
  <c r="W704" i="32"/>
  <c r="W703" i="32"/>
  <c r="W702" i="32"/>
  <c r="W701" i="32"/>
  <c r="W700" i="32"/>
  <c r="W699" i="32"/>
  <c r="W698" i="32"/>
  <c r="W697" i="32"/>
  <c r="W696" i="32"/>
  <c r="W695" i="32"/>
  <c r="W694" i="32"/>
  <c r="W693" i="32"/>
  <c r="W692" i="32"/>
  <c r="W691" i="32"/>
  <c r="W690" i="32"/>
  <c r="W689" i="32"/>
  <c r="W688" i="32"/>
  <c r="W687" i="32"/>
  <c r="W686" i="32"/>
  <c r="W685" i="32"/>
  <c r="W684" i="32"/>
  <c r="W683" i="32"/>
  <c r="W682" i="32"/>
  <c r="W681" i="32"/>
  <c r="W680" i="32"/>
  <c r="W679" i="32"/>
  <c r="W678" i="32"/>
  <c r="W677" i="32"/>
  <c r="W676" i="32"/>
  <c r="W675" i="32"/>
  <c r="W674" i="32"/>
  <c r="W673" i="32"/>
  <c r="W672" i="32"/>
  <c r="W671" i="32"/>
  <c r="W670" i="32"/>
  <c r="W669" i="32"/>
  <c r="W668" i="32"/>
  <c r="W667" i="32"/>
  <c r="W666" i="32"/>
  <c r="W665" i="32"/>
  <c r="W664" i="32"/>
  <c r="W663" i="32"/>
  <c r="W662" i="32"/>
  <c r="W661" i="32"/>
  <c r="W660" i="32"/>
  <c r="W659" i="32"/>
  <c r="W658" i="32"/>
  <c r="W657" i="32"/>
  <c r="W656" i="32"/>
  <c r="W655" i="32"/>
  <c r="W654" i="32"/>
  <c r="W653" i="32"/>
  <c r="W652" i="32"/>
  <c r="W651" i="32"/>
  <c r="W650" i="32"/>
  <c r="W649" i="32"/>
  <c r="W648" i="32"/>
  <c r="W647" i="32"/>
  <c r="W646" i="32"/>
  <c r="W645" i="32"/>
  <c r="W644" i="32"/>
  <c r="W643" i="32"/>
  <c r="W642" i="32"/>
  <c r="W641" i="32"/>
  <c r="W640" i="32"/>
  <c r="W639" i="32"/>
  <c r="W638" i="32"/>
  <c r="W637" i="32"/>
  <c r="W636" i="32"/>
  <c r="W635" i="32"/>
  <c r="W634" i="32"/>
  <c r="W633" i="32"/>
  <c r="W632" i="32"/>
  <c r="W631" i="32"/>
  <c r="W630" i="32"/>
  <c r="W629" i="32"/>
  <c r="W628" i="32"/>
  <c r="W627" i="32"/>
  <c r="W626" i="32"/>
  <c r="W625" i="32"/>
  <c r="W624" i="32"/>
  <c r="W623" i="32"/>
  <c r="W622" i="32"/>
  <c r="W621" i="32"/>
  <c r="W620" i="32"/>
  <c r="W619" i="32"/>
  <c r="W618" i="32"/>
  <c r="W617" i="32"/>
  <c r="W616" i="32"/>
  <c r="W615" i="32"/>
  <c r="W614" i="32"/>
  <c r="W613" i="32"/>
  <c r="W612" i="32"/>
  <c r="W611" i="32"/>
  <c r="W610" i="32"/>
  <c r="W609" i="32"/>
  <c r="W608" i="32"/>
  <c r="W607" i="32"/>
  <c r="W606" i="32"/>
  <c r="W605" i="32"/>
  <c r="W604" i="32"/>
  <c r="W603" i="32"/>
  <c r="W602" i="32"/>
  <c r="W601" i="32"/>
  <c r="W600" i="32"/>
  <c r="W599" i="32"/>
  <c r="W598" i="32"/>
  <c r="W597" i="32"/>
  <c r="W596" i="32"/>
  <c r="W595" i="32"/>
  <c r="W594" i="32"/>
  <c r="W593" i="32"/>
  <c r="W592" i="32"/>
  <c r="W591" i="32"/>
  <c r="W590" i="32"/>
  <c r="W589" i="32"/>
  <c r="W588" i="32"/>
  <c r="W587" i="32"/>
  <c r="W586" i="32"/>
  <c r="W585" i="32"/>
  <c r="W584" i="32"/>
  <c r="W583" i="32"/>
  <c r="W582" i="32"/>
  <c r="W581" i="32"/>
  <c r="W580" i="32"/>
  <c r="W579" i="32"/>
  <c r="W578" i="32"/>
  <c r="W577" i="32"/>
  <c r="W576" i="32"/>
  <c r="W575" i="32"/>
  <c r="W574" i="32"/>
  <c r="W573" i="32"/>
  <c r="W572" i="32"/>
  <c r="W571" i="32"/>
  <c r="W570" i="32"/>
  <c r="W569" i="32"/>
  <c r="W568" i="32"/>
  <c r="W567" i="32"/>
  <c r="W566" i="32"/>
  <c r="W565" i="32"/>
  <c r="W564" i="32"/>
  <c r="W563" i="32"/>
  <c r="W562" i="32"/>
  <c r="W561" i="32"/>
  <c r="W560" i="32"/>
  <c r="W559" i="32"/>
  <c r="W558" i="32"/>
  <c r="W557" i="32"/>
  <c r="W556" i="32"/>
  <c r="W555" i="32"/>
  <c r="W554" i="32"/>
  <c r="W553" i="32"/>
  <c r="W552" i="32"/>
  <c r="W551" i="32"/>
  <c r="W550" i="32"/>
  <c r="W549" i="32"/>
  <c r="W548" i="32"/>
  <c r="W547" i="32"/>
  <c r="W546" i="32"/>
  <c r="W545" i="32"/>
  <c r="W544" i="32"/>
  <c r="W543" i="32"/>
  <c r="W542" i="32"/>
  <c r="W541" i="32"/>
  <c r="W540" i="32"/>
  <c r="W539" i="32"/>
  <c r="W538" i="32"/>
  <c r="W537" i="32"/>
  <c r="W536" i="32"/>
  <c r="W535" i="32"/>
  <c r="W534" i="32"/>
  <c r="W533" i="32"/>
  <c r="W532" i="32"/>
  <c r="W531" i="32"/>
  <c r="W530" i="32"/>
  <c r="W529" i="32"/>
  <c r="W528" i="32"/>
  <c r="W527" i="32"/>
  <c r="W526" i="32"/>
  <c r="W525" i="32"/>
  <c r="W524" i="32"/>
  <c r="W523" i="32"/>
  <c r="W522" i="32"/>
  <c r="W521" i="32"/>
  <c r="W520" i="32"/>
  <c r="W519" i="32"/>
  <c r="W518" i="32"/>
  <c r="W517" i="32"/>
  <c r="W516" i="32"/>
  <c r="W515" i="32"/>
  <c r="W514" i="32"/>
  <c r="W513" i="32"/>
  <c r="W512" i="32"/>
  <c r="W511" i="32"/>
  <c r="W510" i="32"/>
  <c r="W509" i="32"/>
  <c r="W508" i="32"/>
  <c r="W507" i="32"/>
  <c r="W506" i="32"/>
  <c r="W505" i="32"/>
  <c r="W504" i="32"/>
  <c r="W503" i="32"/>
  <c r="W502" i="32"/>
  <c r="W501" i="32"/>
  <c r="W500" i="32"/>
  <c r="W499" i="32"/>
  <c r="W498" i="32"/>
  <c r="W497" i="32"/>
  <c r="W496" i="32"/>
  <c r="W495" i="32"/>
  <c r="W494" i="32"/>
  <c r="W493" i="32"/>
  <c r="W492" i="32"/>
  <c r="W491" i="32"/>
  <c r="W490" i="32"/>
  <c r="W489" i="32"/>
  <c r="W488" i="32"/>
  <c r="W487" i="32"/>
  <c r="W486" i="32"/>
  <c r="W485" i="32"/>
  <c r="W484" i="32"/>
  <c r="W483" i="32"/>
  <c r="W482" i="32"/>
  <c r="W481" i="32"/>
  <c r="W480" i="32"/>
  <c r="W479" i="32"/>
  <c r="W478" i="32"/>
  <c r="W477" i="32"/>
  <c r="W476" i="32"/>
  <c r="W475" i="32"/>
  <c r="W474" i="32"/>
  <c r="W473" i="32"/>
  <c r="W472" i="32"/>
  <c r="W471" i="32"/>
  <c r="W470" i="32"/>
  <c r="W469" i="32"/>
  <c r="W468" i="32"/>
  <c r="W467" i="32"/>
  <c r="W466" i="32"/>
  <c r="W465" i="32"/>
  <c r="W464" i="32"/>
  <c r="W463" i="32"/>
  <c r="W462" i="32"/>
  <c r="W461" i="32"/>
  <c r="W460" i="32"/>
  <c r="W459" i="32"/>
  <c r="W458" i="32"/>
  <c r="W457" i="32"/>
  <c r="W456" i="32"/>
  <c r="W455" i="32"/>
  <c r="W454" i="32"/>
  <c r="W453" i="32"/>
  <c r="W452" i="32"/>
  <c r="W451" i="32"/>
  <c r="W450" i="32"/>
  <c r="W449" i="32"/>
  <c r="W448" i="32"/>
  <c r="W447" i="32"/>
  <c r="W446" i="32"/>
  <c r="W445" i="32"/>
  <c r="W444" i="32"/>
  <c r="W443" i="32"/>
  <c r="W442" i="32"/>
  <c r="W441" i="32"/>
  <c r="W440" i="32"/>
  <c r="W439" i="32"/>
  <c r="W438" i="32"/>
  <c r="W437" i="32"/>
  <c r="W436" i="32"/>
  <c r="W435" i="32"/>
  <c r="W434" i="32"/>
  <c r="W433" i="32"/>
  <c r="W432" i="32"/>
  <c r="W431" i="32"/>
  <c r="W430" i="32"/>
  <c r="W429" i="32"/>
  <c r="W428" i="32"/>
  <c r="W427" i="32"/>
  <c r="W426" i="32"/>
  <c r="W425" i="32"/>
  <c r="W424" i="32"/>
  <c r="W423" i="32"/>
  <c r="W422" i="32"/>
  <c r="W421" i="32"/>
  <c r="W420" i="32"/>
  <c r="W419" i="32"/>
  <c r="W418" i="32"/>
  <c r="W417" i="32"/>
  <c r="W416" i="32"/>
  <c r="W415" i="32"/>
  <c r="W414" i="32"/>
  <c r="W413" i="32"/>
  <c r="W412" i="32"/>
  <c r="W411" i="32"/>
  <c r="W410" i="32"/>
  <c r="W409" i="32"/>
  <c r="W408" i="32"/>
  <c r="W407" i="32"/>
  <c r="W406" i="32"/>
  <c r="W405" i="32"/>
  <c r="W404" i="32"/>
  <c r="W403" i="32"/>
  <c r="W402" i="32"/>
  <c r="W401" i="32"/>
  <c r="W400" i="32"/>
  <c r="W399" i="32"/>
  <c r="W398" i="32"/>
  <c r="W397" i="32"/>
  <c r="W396" i="32"/>
  <c r="W395" i="32"/>
  <c r="W394" i="32"/>
  <c r="W393" i="32"/>
  <c r="W392" i="32"/>
  <c r="W391" i="32"/>
  <c r="W390" i="32"/>
  <c r="W389" i="32"/>
  <c r="W388" i="32"/>
  <c r="W387" i="32"/>
  <c r="W386" i="32"/>
  <c r="W385" i="32"/>
  <c r="W384" i="32"/>
  <c r="W383" i="32"/>
  <c r="W382" i="32"/>
  <c r="W381" i="32"/>
  <c r="W380" i="32"/>
  <c r="W379" i="32"/>
  <c r="W378" i="32"/>
  <c r="W377" i="32"/>
  <c r="W376" i="32"/>
  <c r="W375" i="32"/>
  <c r="W374" i="32"/>
  <c r="W373" i="32"/>
  <c r="W372" i="32"/>
  <c r="W371" i="32"/>
  <c r="W370" i="32"/>
  <c r="W369" i="32"/>
  <c r="W368" i="32"/>
  <c r="W367" i="32"/>
  <c r="W366" i="32"/>
  <c r="W365" i="32"/>
  <c r="W364" i="32"/>
  <c r="W363" i="32"/>
  <c r="W362" i="32"/>
  <c r="W361" i="32"/>
  <c r="W360" i="32"/>
  <c r="W359" i="32"/>
  <c r="W358" i="32"/>
  <c r="W357" i="32"/>
  <c r="W356" i="32"/>
  <c r="W355" i="32"/>
  <c r="W354" i="32"/>
  <c r="W353" i="32"/>
  <c r="W352" i="32"/>
  <c r="W351" i="32"/>
  <c r="W350" i="32"/>
  <c r="W349" i="32"/>
  <c r="W348" i="32"/>
  <c r="W347" i="32"/>
  <c r="W346" i="32"/>
  <c r="W345" i="32"/>
  <c r="W344" i="32"/>
  <c r="W343" i="32"/>
  <c r="W342" i="32"/>
  <c r="W341" i="32"/>
  <c r="W340" i="32"/>
  <c r="W339" i="32"/>
  <c r="W338" i="32"/>
  <c r="W337" i="32"/>
  <c r="W336" i="32"/>
  <c r="W335" i="32"/>
  <c r="W334" i="32"/>
  <c r="W333" i="32"/>
  <c r="W332" i="32"/>
  <c r="W331" i="32"/>
  <c r="W330" i="32"/>
  <c r="W329" i="32"/>
  <c r="W328" i="32"/>
  <c r="W327" i="32"/>
  <c r="W326" i="32"/>
  <c r="W325" i="32"/>
  <c r="W324" i="32"/>
  <c r="W323" i="32"/>
  <c r="W322" i="32"/>
  <c r="W321" i="32"/>
  <c r="W320" i="32"/>
  <c r="W319" i="32"/>
  <c r="W318" i="32"/>
  <c r="W317" i="32"/>
  <c r="W316" i="32"/>
  <c r="W315" i="32"/>
  <c r="W314" i="32"/>
  <c r="W313" i="32"/>
  <c r="W312" i="32"/>
  <c r="W311" i="32"/>
  <c r="W310" i="32"/>
  <c r="W309" i="32"/>
  <c r="W308" i="32"/>
  <c r="W307" i="32"/>
  <c r="W306" i="32"/>
  <c r="W305" i="32"/>
  <c r="W304" i="32"/>
  <c r="W303" i="32"/>
  <c r="M303" i="32"/>
  <c r="N303" i="32" s="1"/>
  <c r="W302" i="32"/>
  <c r="M302" i="32"/>
  <c r="N302" i="32" s="1"/>
  <c r="W301" i="32"/>
  <c r="M301" i="32"/>
  <c r="N301" i="32" s="1"/>
  <c r="W300" i="32"/>
  <c r="M300" i="32"/>
  <c r="N300" i="32" s="1"/>
  <c r="W299" i="32"/>
  <c r="M299" i="32"/>
  <c r="N299" i="32" s="1"/>
  <c r="W298" i="32"/>
  <c r="M298" i="32"/>
  <c r="N298" i="32" s="1"/>
  <c r="W297" i="32"/>
  <c r="M297" i="32"/>
  <c r="N297" i="32" s="1"/>
  <c r="W296" i="32"/>
  <c r="M296" i="32"/>
  <c r="N296" i="32" s="1"/>
  <c r="W295" i="32"/>
  <c r="M295" i="32"/>
  <c r="N295" i="32" s="1"/>
  <c r="W294" i="32"/>
  <c r="M294" i="32"/>
  <c r="N294" i="32" s="1"/>
  <c r="W293" i="32"/>
  <c r="M293" i="32"/>
  <c r="N293" i="32" s="1"/>
  <c r="W292" i="32"/>
  <c r="M292" i="32"/>
  <c r="N292" i="32" s="1"/>
  <c r="W291" i="32"/>
  <c r="M291" i="32"/>
  <c r="N291" i="32" s="1"/>
  <c r="W290" i="32"/>
  <c r="M290" i="32"/>
  <c r="N290" i="32" s="1"/>
  <c r="W289" i="32"/>
  <c r="M289" i="32"/>
  <c r="N289" i="32" s="1"/>
  <c r="W288" i="32"/>
  <c r="M288" i="32"/>
  <c r="N288" i="32" s="1"/>
  <c r="W287" i="32"/>
  <c r="M287" i="32"/>
  <c r="N287" i="32" s="1"/>
  <c r="W286" i="32"/>
  <c r="M286" i="32"/>
  <c r="N286" i="32" s="1"/>
  <c r="W285" i="32"/>
  <c r="M285" i="32"/>
  <c r="N285" i="32" s="1"/>
  <c r="W284" i="32"/>
  <c r="M284" i="32"/>
  <c r="N284" i="32" s="1"/>
  <c r="W283" i="32"/>
  <c r="M283" i="32"/>
  <c r="N283" i="32" s="1"/>
  <c r="W282" i="32"/>
  <c r="M282" i="32"/>
  <c r="N282" i="32" s="1"/>
  <c r="W281" i="32"/>
  <c r="M281" i="32"/>
  <c r="N281" i="32" s="1"/>
  <c r="W280" i="32"/>
  <c r="M280" i="32"/>
  <c r="N280" i="32" s="1"/>
  <c r="W279" i="32"/>
  <c r="M279" i="32"/>
  <c r="N279" i="32" s="1"/>
  <c r="W278" i="32"/>
  <c r="M278" i="32"/>
  <c r="N278" i="32" s="1"/>
  <c r="W277" i="32"/>
  <c r="M277" i="32"/>
  <c r="N277" i="32" s="1"/>
  <c r="W276" i="32"/>
  <c r="M276" i="32"/>
  <c r="N276" i="32" s="1"/>
  <c r="W275" i="32"/>
  <c r="M275" i="32"/>
  <c r="N275" i="32" s="1"/>
  <c r="W274" i="32"/>
  <c r="M274" i="32"/>
  <c r="N274" i="32" s="1"/>
  <c r="W273" i="32"/>
  <c r="M273" i="32"/>
  <c r="N273" i="32" s="1"/>
  <c r="W272" i="32"/>
  <c r="M272" i="32"/>
  <c r="N272" i="32" s="1"/>
  <c r="W271" i="32"/>
  <c r="M271" i="32"/>
  <c r="N271" i="32" s="1"/>
  <c r="W270" i="32"/>
  <c r="M270" i="32"/>
  <c r="N270" i="32" s="1"/>
  <c r="W269" i="32"/>
  <c r="M269" i="32"/>
  <c r="N269" i="32" s="1"/>
  <c r="W268" i="32"/>
  <c r="M268" i="32"/>
  <c r="N268" i="32" s="1"/>
  <c r="W267" i="32"/>
  <c r="M267" i="32"/>
  <c r="N267" i="32" s="1"/>
  <c r="W266" i="32"/>
  <c r="M266" i="32"/>
  <c r="N266" i="32" s="1"/>
  <c r="W265" i="32"/>
  <c r="M265" i="32"/>
  <c r="N265" i="32" s="1"/>
  <c r="W264" i="32"/>
  <c r="M264" i="32"/>
  <c r="N264" i="32" s="1"/>
  <c r="W263" i="32"/>
  <c r="M263" i="32"/>
  <c r="N263" i="32" s="1"/>
  <c r="W262" i="32"/>
  <c r="M262" i="32"/>
  <c r="N262" i="32" s="1"/>
  <c r="W261" i="32"/>
  <c r="M261" i="32"/>
  <c r="N261" i="32" s="1"/>
  <c r="W260" i="32"/>
  <c r="M260" i="32"/>
  <c r="N260" i="32" s="1"/>
  <c r="W259" i="32"/>
  <c r="M259" i="32"/>
  <c r="N259" i="32" s="1"/>
  <c r="W258" i="32"/>
  <c r="M258" i="32"/>
  <c r="N258" i="32" s="1"/>
  <c r="W257" i="32"/>
  <c r="M257" i="32"/>
  <c r="N257" i="32" s="1"/>
  <c r="W256" i="32"/>
  <c r="M256" i="32"/>
  <c r="N256" i="32" s="1"/>
  <c r="W255" i="32"/>
  <c r="M255" i="32"/>
  <c r="N255" i="32" s="1"/>
  <c r="W254" i="32"/>
  <c r="M254" i="32"/>
  <c r="N254" i="32" s="1"/>
  <c r="W253" i="32"/>
  <c r="M253" i="32"/>
  <c r="N253" i="32" s="1"/>
  <c r="W252" i="32"/>
  <c r="M252" i="32"/>
  <c r="N252" i="32" s="1"/>
  <c r="W251" i="32"/>
  <c r="M251" i="32"/>
  <c r="N251" i="32" s="1"/>
  <c r="W250" i="32"/>
  <c r="M250" i="32"/>
  <c r="N250" i="32" s="1"/>
  <c r="W249" i="32"/>
  <c r="M249" i="32"/>
  <c r="N249" i="32" s="1"/>
  <c r="W248" i="32"/>
  <c r="M248" i="32"/>
  <c r="N248" i="32" s="1"/>
  <c r="W247" i="32"/>
  <c r="M247" i="32"/>
  <c r="N247" i="32" s="1"/>
  <c r="W246" i="32"/>
  <c r="M246" i="32"/>
  <c r="N246" i="32" s="1"/>
  <c r="W245" i="32"/>
  <c r="M245" i="32"/>
  <c r="N245" i="32" s="1"/>
  <c r="W244" i="32"/>
  <c r="M244" i="32"/>
  <c r="N244" i="32" s="1"/>
  <c r="W243" i="32"/>
  <c r="M243" i="32"/>
  <c r="N243" i="32" s="1"/>
  <c r="W242" i="32"/>
  <c r="M242" i="32"/>
  <c r="N242" i="32" s="1"/>
  <c r="W241" i="32"/>
  <c r="M241" i="32"/>
  <c r="N241" i="32" s="1"/>
  <c r="W240" i="32"/>
  <c r="M240" i="32"/>
  <c r="N240" i="32" s="1"/>
  <c r="W239" i="32"/>
  <c r="M239" i="32"/>
  <c r="N239" i="32" s="1"/>
  <c r="W238" i="32"/>
  <c r="M238" i="32"/>
  <c r="N238" i="32" s="1"/>
  <c r="W237" i="32"/>
  <c r="M237" i="32"/>
  <c r="N237" i="32" s="1"/>
  <c r="W236" i="32"/>
  <c r="M236" i="32"/>
  <c r="N236" i="32" s="1"/>
  <c r="W235" i="32"/>
  <c r="M235" i="32"/>
  <c r="N235" i="32" s="1"/>
  <c r="W234" i="32"/>
  <c r="M234" i="32"/>
  <c r="N234" i="32" s="1"/>
  <c r="W233" i="32"/>
  <c r="M233" i="32"/>
  <c r="N233" i="32" s="1"/>
  <c r="W232" i="32"/>
  <c r="M232" i="32"/>
  <c r="N232" i="32" s="1"/>
  <c r="W231" i="32"/>
  <c r="M231" i="32"/>
  <c r="N231" i="32" s="1"/>
  <c r="W230" i="32"/>
  <c r="M230" i="32"/>
  <c r="N230" i="32" s="1"/>
  <c r="W229" i="32"/>
  <c r="M229" i="32"/>
  <c r="N229" i="32" s="1"/>
  <c r="W228" i="32"/>
  <c r="M228" i="32"/>
  <c r="N228" i="32" s="1"/>
  <c r="W227" i="32"/>
  <c r="M227" i="32"/>
  <c r="N227" i="32" s="1"/>
  <c r="W226" i="32"/>
  <c r="M226" i="32"/>
  <c r="N226" i="32" s="1"/>
  <c r="W225" i="32"/>
  <c r="M225" i="32"/>
  <c r="N225" i="32" s="1"/>
  <c r="W224" i="32"/>
  <c r="M224" i="32"/>
  <c r="N224" i="32" s="1"/>
  <c r="W223" i="32"/>
  <c r="M223" i="32"/>
  <c r="N223" i="32" s="1"/>
  <c r="W222" i="32"/>
  <c r="M222" i="32"/>
  <c r="N222" i="32" s="1"/>
  <c r="W221" i="32"/>
  <c r="M221" i="32"/>
  <c r="N221" i="32" s="1"/>
  <c r="W220" i="32"/>
  <c r="M220" i="32"/>
  <c r="N220" i="32" s="1"/>
  <c r="W219" i="32"/>
  <c r="M219" i="32"/>
  <c r="N219" i="32" s="1"/>
  <c r="W218" i="32"/>
  <c r="M218" i="32"/>
  <c r="N218" i="32" s="1"/>
  <c r="W217" i="32"/>
  <c r="M217" i="32"/>
  <c r="N217" i="32" s="1"/>
  <c r="W216" i="32"/>
  <c r="M216" i="32"/>
  <c r="N216" i="32" s="1"/>
  <c r="W215" i="32"/>
  <c r="M215" i="32"/>
  <c r="N215" i="32" s="1"/>
  <c r="W214" i="32"/>
  <c r="M214" i="32"/>
  <c r="N214" i="32" s="1"/>
  <c r="W213" i="32"/>
  <c r="M213" i="32"/>
  <c r="N213" i="32" s="1"/>
  <c r="W212" i="32"/>
  <c r="M212" i="32"/>
  <c r="N212" i="32" s="1"/>
  <c r="W211" i="32"/>
  <c r="M211" i="32"/>
  <c r="N211" i="32" s="1"/>
  <c r="W210" i="32"/>
  <c r="M210" i="32"/>
  <c r="N210" i="32" s="1"/>
  <c r="W209" i="32"/>
  <c r="M209" i="32"/>
  <c r="N209" i="32" s="1"/>
  <c r="W208" i="32"/>
  <c r="M208" i="32"/>
  <c r="N208" i="32" s="1"/>
  <c r="W207" i="32"/>
  <c r="M207" i="32"/>
  <c r="N207" i="32" s="1"/>
  <c r="W206" i="32"/>
  <c r="M206" i="32"/>
  <c r="N206" i="32" s="1"/>
  <c r="W205" i="32"/>
  <c r="M205" i="32"/>
  <c r="N205" i="32" s="1"/>
  <c r="W204" i="32"/>
  <c r="M204" i="32"/>
  <c r="N204" i="32" s="1"/>
  <c r="W203" i="32"/>
  <c r="M203" i="32"/>
  <c r="N203" i="32" s="1"/>
  <c r="W202" i="32"/>
  <c r="M202" i="32"/>
  <c r="N202" i="32" s="1"/>
  <c r="W201" i="32"/>
  <c r="M201" i="32"/>
  <c r="N201" i="32" s="1"/>
  <c r="W200" i="32"/>
  <c r="M200" i="32"/>
  <c r="N200" i="32" s="1"/>
  <c r="W199" i="32"/>
  <c r="M199" i="32"/>
  <c r="N199" i="32" s="1"/>
  <c r="W198" i="32"/>
  <c r="M198" i="32"/>
  <c r="N198" i="32" s="1"/>
  <c r="W197" i="32"/>
  <c r="M197" i="32"/>
  <c r="N197" i="32" s="1"/>
  <c r="W196" i="32"/>
  <c r="M196" i="32"/>
  <c r="N196" i="32" s="1"/>
  <c r="W195" i="32"/>
  <c r="M195" i="32"/>
  <c r="N195" i="32" s="1"/>
  <c r="W194" i="32"/>
  <c r="M194" i="32"/>
  <c r="N194" i="32" s="1"/>
  <c r="W193" i="32"/>
  <c r="M193" i="32"/>
  <c r="N193" i="32" s="1"/>
  <c r="W192" i="32"/>
  <c r="M192" i="32"/>
  <c r="N192" i="32" s="1"/>
  <c r="W191" i="32"/>
  <c r="M191" i="32"/>
  <c r="N191" i="32" s="1"/>
  <c r="W190" i="32"/>
  <c r="M190" i="32"/>
  <c r="N190" i="32" s="1"/>
  <c r="W189" i="32"/>
  <c r="M189" i="32"/>
  <c r="N189" i="32" s="1"/>
  <c r="W188" i="32"/>
  <c r="M188" i="32"/>
  <c r="N188" i="32" s="1"/>
  <c r="W187" i="32"/>
  <c r="M187" i="32"/>
  <c r="N187" i="32" s="1"/>
  <c r="W186" i="32"/>
  <c r="M186" i="32"/>
  <c r="N186" i="32" s="1"/>
  <c r="W185" i="32"/>
  <c r="M185" i="32"/>
  <c r="N185" i="32" s="1"/>
  <c r="W184" i="32"/>
  <c r="M184" i="32"/>
  <c r="N184" i="32" s="1"/>
  <c r="W183" i="32"/>
  <c r="M183" i="32"/>
  <c r="N183" i="32" s="1"/>
  <c r="W182" i="32"/>
  <c r="M182" i="32"/>
  <c r="N182" i="32" s="1"/>
  <c r="W181" i="32"/>
  <c r="M181" i="32"/>
  <c r="N181" i="32" s="1"/>
  <c r="W180" i="32"/>
  <c r="M180" i="32"/>
  <c r="N180" i="32" s="1"/>
  <c r="W179" i="32"/>
  <c r="M179" i="32"/>
  <c r="N179" i="32" s="1"/>
  <c r="W178" i="32"/>
  <c r="M178" i="32"/>
  <c r="N178" i="32" s="1"/>
  <c r="W177" i="32"/>
  <c r="M177" i="32"/>
  <c r="N177" i="32" s="1"/>
  <c r="W176" i="32"/>
  <c r="M176" i="32"/>
  <c r="N176" i="32" s="1"/>
  <c r="W175" i="32"/>
  <c r="M175" i="32"/>
  <c r="N175" i="32" s="1"/>
  <c r="W174" i="32"/>
  <c r="M174" i="32"/>
  <c r="N174" i="32" s="1"/>
  <c r="W173" i="32"/>
  <c r="M173" i="32"/>
  <c r="N173" i="32" s="1"/>
  <c r="W172" i="32"/>
  <c r="M172" i="32"/>
  <c r="N172" i="32" s="1"/>
  <c r="W171" i="32"/>
  <c r="M171" i="32"/>
  <c r="N171" i="32" s="1"/>
  <c r="W170" i="32"/>
  <c r="M170" i="32"/>
  <c r="N170" i="32" s="1"/>
  <c r="W169" i="32"/>
  <c r="M169" i="32"/>
  <c r="N169" i="32" s="1"/>
  <c r="W168" i="32"/>
  <c r="M168" i="32"/>
  <c r="N168" i="32" s="1"/>
  <c r="W167" i="32"/>
  <c r="M167" i="32"/>
  <c r="N167" i="32" s="1"/>
  <c r="W166" i="32"/>
  <c r="M166" i="32"/>
  <c r="N166" i="32" s="1"/>
  <c r="W165" i="32"/>
  <c r="M165" i="32"/>
  <c r="N165" i="32" s="1"/>
  <c r="W164" i="32"/>
  <c r="M164" i="32"/>
  <c r="N164" i="32" s="1"/>
  <c r="W163" i="32"/>
  <c r="M163" i="32"/>
  <c r="N163" i="32" s="1"/>
  <c r="W162" i="32"/>
  <c r="M162" i="32"/>
  <c r="N162" i="32" s="1"/>
  <c r="W161" i="32"/>
  <c r="M161" i="32"/>
  <c r="N161" i="32" s="1"/>
  <c r="W160" i="32"/>
  <c r="M160" i="32"/>
  <c r="N160" i="32" s="1"/>
  <c r="W159" i="32"/>
  <c r="M159" i="32"/>
  <c r="N159" i="32" s="1"/>
  <c r="W158" i="32"/>
  <c r="M158" i="32"/>
  <c r="N158" i="32" s="1"/>
  <c r="W157" i="32"/>
  <c r="M157" i="32"/>
  <c r="N157" i="32" s="1"/>
  <c r="W156" i="32"/>
  <c r="M156" i="32"/>
  <c r="N156" i="32" s="1"/>
  <c r="W155" i="32"/>
  <c r="M155" i="32"/>
  <c r="N155" i="32" s="1"/>
  <c r="W154" i="32"/>
  <c r="M154" i="32"/>
  <c r="N154" i="32" s="1"/>
  <c r="W153" i="32"/>
  <c r="M153" i="32"/>
  <c r="N153" i="32" s="1"/>
  <c r="W152" i="32"/>
  <c r="M152" i="32"/>
  <c r="N152" i="32" s="1"/>
  <c r="W151" i="32"/>
  <c r="M151" i="32"/>
  <c r="N151" i="32" s="1"/>
  <c r="W150" i="32"/>
  <c r="M150" i="32"/>
  <c r="N150" i="32" s="1"/>
  <c r="W149" i="32"/>
  <c r="M149" i="32"/>
  <c r="N149" i="32" s="1"/>
  <c r="W148" i="32"/>
  <c r="M148" i="32"/>
  <c r="N148" i="32" s="1"/>
  <c r="W147" i="32"/>
  <c r="M147" i="32"/>
  <c r="N147" i="32" s="1"/>
  <c r="W146" i="32"/>
  <c r="M146" i="32"/>
  <c r="N146" i="32" s="1"/>
  <c r="W145" i="32"/>
  <c r="M145" i="32"/>
  <c r="N145" i="32" s="1"/>
  <c r="W144" i="32"/>
  <c r="M144" i="32"/>
  <c r="N144" i="32" s="1"/>
  <c r="W143" i="32"/>
  <c r="M143" i="32"/>
  <c r="N143" i="32" s="1"/>
  <c r="W142" i="32"/>
  <c r="M142" i="32"/>
  <c r="N142" i="32" s="1"/>
  <c r="W141" i="32"/>
  <c r="M141" i="32"/>
  <c r="N141" i="32" s="1"/>
  <c r="W140" i="32"/>
  <c r="M140" i="32"/>
  <c r="N140" i="32" s="1"/>
  <c r="W139" i="32"/>
  <c r="M139" i="32"/>
  <c r="N139" i="32" s="1"/>
  <c r="W138" i="32"/>
  <c r="M138" i="32"/>
  <c r="N138" i="32" s="1"/>
  <c r="W137" i="32"/>
  <c r="M137" i="32"/>
  <c r="N137" i="32" s="1"/>
  <c r="W136" i="32"/>
  <c r="M136" i="32"/>
  <c r="N136" i="32" s="1"/>
  <c r="W135" i="32"/>
  <c r="M135" i="32"/>
  <c r="N135" i="32" s="1"/>
  <c r="W134" i="32"/>
  <c r="M134" i="32"/>
  <c r="N134" i="32" s="1"/>
  <c r="W133" i="32"/>
  <c r="M133" i="32"/>
  <c r="N133" i="32" s="1"/>
  <c r="W132" i="32"/>
  <c r="M132" i="32"/>
  <c r="N132" i="32" s="1"/>
  <c r="W131" i="32"/>
  <c r="M131" i="32"/>
  <c r="N131" i="32" s="1"/>
  <c r="W130" i="32"/>
  <c r="M130" i="32"/>
  <c r="N130" i="32" s="1"/>
  <c r="W129" i="32"/>
  <c r="M129" i="32"/>
  <c r="N129" i="32" s="1"/>
  <c r="W128" i="32"/>
  <c r="M128" i="32"/>
  <c r="N128" i="32" s="1"/>
  <c r="W127" i="32"/>
  <c r="W126" i="32"/>
  <c r="W122" i="32"/>
  <c r="W118" i="32"/>
  <c r="W115" i="32"/>
  <c r="W114" i="32"/>
  <c r="W113" i="32"/>
  <c r="W112" i="32"/>
  <c r="B110" i="32"/>
  <c r="W107" i="32"/>
  <c r="C107" i="32"/>
  <c r="W106" i="32"/>
  <c r="W105" i="32"/>
  <c r="W104" i="32"/>
  <c r="W103" i="32"/>
  <c r="W102" i="32"/>
  <c r="N101" i="32"/>
  <c r="N100" i="32"/>
  <c r="D81" i="32"/>
  <c r="C81" i="32"/>
  <c r="D74" i="32"/>
  <c r="C74" i="32"/>
  <c r="D67" i="32"/>
  <c r="C67" i="32"/>
  <c r="D59" i="32"/>
  <c r="C59" i="32"/>
  <c r="D53" i="32"/>
  <c r="C53" i="32"/>
  <c r="D46" i="32"/>
  <c r="C46" i="32"/>
  <c r="D40" i="32"/>
  <c r="C40" i="32"/>
  <c r="D34" i="32"/>
  <c r="C34" i="32"/>
  <c r="C27" i="32"/>
  <c r="C26" i="32"/>
  <c r="C25" i="32"/>
  <c r="C24" i="32"/>
  <c r="C21" i="32"/>
  <c r="C20" i="32"/>
  <c r="C19" i="32"/>
  <c r="C18" i="32"/>
  <c r="C17" i="32"/>
  <c r="C16" i="32"/>
  <c r="C13" i="32"/>
  <c r="C12" i="32"/>
  <c r="C11" i="32"/>
  <c r="C10" i="32"/>
  <c r="C9" i="32"/>
  <c r="C8" i="32"/>
  <c r="C7" i="32"/>
  <c r="J34" i="32"/>
  <c r="C4" i="32"/>
  <c r="A65" i="41"/>
  <c r="A98" i="32"/>
  <c r="B98" i="32"/>
  <c r="C31" i="31"/>
  <c r="I31" i="31"/>
  <c r="C106" i="33" l="1"/>
  <c r="C106" i="34"/>
  <c r="C106" i="35"/>
  <c r="E4" i="32"/>
  <c r="A71" i="41"/>
  <c r="C106" i="36"/>
  <c r="B114" i="36"/>
  <c r="B115" i="36" s="1"/>
  <c r="B114" i="35"/>
  <c r="B115" i="35" s="1"/>
  <c r="B114" i="34"/>
  <c r="B115" i="34" s="1"/>
  <c r="C98" i="32"/>
  <c r="B101" i="32" s="1"/>
  <c r="B104" i="32"/>
  <c r="C101" i="32"/>
  <c r="A104" i="32" s="1"/>
  <c r="B111" i="32"/>
  <c r="A4" i="29"/>
  <c r="H33" i="31"/>
  <c r="H34" i="31"/>
  <c r="H35" i="31"/>
  <c r="H32" i="31"/>
  <c r="C104" i="32" l="1"/>
  <c r="B112" i="32"/>
  <c r="B113" i="32" s="1"/>
  <c r="B40" i="31"/>
  <c r="B39" i="31"/>
  <c r="B38" i="31"/>
  <c r="B37" i="31"/>
  <c r="B36" i="31"/>
  <c r="B35" i="31"/>
  <c r="B34" i="31"/>
  <c r="B33" i="31"/>
  <c r="B32" i="31"/>
  <c r="B31" i="31"/>
  <c r="H31" i="31"/>
  <c r="B4" i="29" l="1"/>
  <c r="Z4" i="29" s="1"/>
  <c r="A5" i="29"/>
  <c r="A6" i="29"/>
  <c r="A7" i="29"/>
  <c r="A8" i="29"/>
  <c r="A9" i="29"/>
  <c r="A10"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56" i="29"/>
  <c r="A57" i="29"/>
  <c r="A58" i="29"/>
  <c r="A59" i="29"/>
  <c r="A60" i="29"/>
  <c r="A61" i="29"/>
  <c r="A62" i="29"/>
  <c r="A63" i="29"/>
  <c r="A64" i="29"/>
  <c r="A65" i="29"/>
  <c r="A66" i="29"/>
  <c r="A67" i="29"/>
  <c r="A68" i="29"/>
  <c r="A69" i="29"/>
  <c r="A70" i="29"/>
  <c r="A71" i="29"/>
  <c r="A72" i="29"/>
  <c r="A73" i="29"/>
  <c r="A74" i="29"/>
  <c r="A75" i="29"/>
  <c r="A76" i="29"/>
  <c r="A77" i="29"/>
  <c r="A78" i="29"/>
  <c r="A79" i="29"/>
  <c r="A80" i="29"/>
  <c r="A81" i="29"/>
  <c r="A82" i="29"/>
  <c r="A83" i="29"/>
  <c r="A84" i="29"/>
  <c r="A85" i="29"/>
  <c r="A86" i="29"/>
  <c r="A87" i="29"/>
  <c r="A88" i="29"/>
  <c r="A89" i="29"/>
  <c r="A90" i="29"/>
  <c r="A91" i="29"/>
  <c r="A92" i="29"/>
  <c r="A93" i="29"/>
  <c r="A94" i="29"/>
  <c r="A95" i="29"/>
  <c r="A96" i="29"/>
  <c r="A97" i="29"/>
  <c r="A98" i="29"/>
  <c r="A99" i="29"/>
  <c r="A100" i="29"/>
  <c r="A101" i="29"/>
  <c r="A102" i="29"/>
  <c r="A103" i="29"/>
  <c r="A104" i="29"/>
  <c r="A105" i="29"/>
  <c r="A106" i="29"/>
  <c r="A107" i="29"/>
  <c r="A108" i="29"/>
  <c r="A109" i="29"/>
  <c r="A110" i="29"/>
  <c r="A111" i="29"/>
  <c r="A112" i="29"/>
  <c r="A113" i="29"/>
  <c r="A114" i="29"/>
  <c r="A115" i="29"/>
  <c r="A116" i="29"/>
  <c r="A117" i="29"/>
  <c r="A118" i="29"/>
  <c r="A119" i="29"/>
  <c r="A120" i="29"/>
  <c r="A121" i="29"/>
  <c r="A122" i="29"/>
  <c r="A123" i="29"/>
  <c r="A124" i="29"/>
  <c r="A125" i="29"/>
  <c r="A126" i="29"/>
  <c r="A127" i="29"/>
  <c r="A128" i="29"/>
  <c r="A129" i="29"/>
  <c r="A130" i="29"/>
  <c r="A131" i="29"/>
  <c r="A132" i="29"/>
  <c r="A133" i="29"/>
  <c r="A134" i="29"/>
  <c r="A135" i="29"/>
  <c r="A136" i="29"/>
  <c r="A137" i="29"/>
  <c r="A138" i="29"/>
  <c r="A139" i="29"/>
  <c r="A140" i="29"/>
  <c r="A141" i="29"/>
  <c r="A142" i="29"/>
  <c r="A143" i="29"/>
  <c r="A144" i="29"/>
  <c r="A145" i="29"/>
  <c r="A146" i="29"/>
  <c r="A147" i="29"/>
  <c r="A148" i="29"/>
  <c r="A149" i="29"/>
  <c r="A150" i="29"/>
  <c r="A151" i="29"/>
  <c r="A152" i="29"/>
  <c r="A153" i="29"/>
  <c r="A154" i="29"/>
  <c r="A155" i="29"/>
  <c r="A156" i="29"/>
  <c r="A157" i="29"/>
  <c r="A158" i="29"/>
  <c r="A159" i="29"/>
  <c r="A160" i="29"/>
  <c r="A161" i="29"/>
  <c r="A162" i="29"/>
  <c r="A163" i="29"/>
  <c r="A164" i="29"/>
  <c r="A165" i="29"/>
  <c r="A166" i="29"/>
  <c r="A167" i="29"/>
  <c r="A168" i="29"/>
  <c r="A169" i="29"/>
  <c r="A170" i="29"/>
  <c r="A171" i="29"/>
  <c r="A172" i="29"/>
  <c r="A173" i="29"/>
  <c r="A174" i="29"/>
  <c r="A175" i="29"/>
  <c r="A176" i="29"/>
  <c r="A177" i="29"/>
  <c r="A178" i="29"/>
  <c r="A179" i="29"/>
  <c r="A180" i="29"/>
  <c r="A181" i="29"/>
  <c r="A182" i="29"/>
  <c r="A183" i="29"/>
  <c r="A184" i="29"/>
  <c r="A185" i="29"/>
  <c r="A186" i="29"/>
  <c r="A187" i="29"/>
  <c r="A188" i="29"/>
  <c r="A189" i="29"/>
  <c r="A190" i="29"/>
  <c r="A191" i="29"/>
  <c r="A192" i="29"/>
  <c r="A193" i="29"/>
  <c r="A194" i="29"/>
  <c r="A195" i="29"/>
  <c r="A196" i="29"/>
  <c r="A197" i="29"/>
  <c r="A198" i="29"/>
  <c r="A199" i="29"/>
  <c r="A200" i="29"/>
  <c r="A201" i="29"/>
  <c r="A202" i="29"/>
  <c r="A203" i="29"/>
  <c r="A204" i="29"/>
  <c r="A205" i="29"/>
  <c r="A206" i="29"/>
  <c r="A207" i="29"/>
  <c r="A208" i="29"/>
  <c r="A209" i="29"/>
  <c r="A210" i="29"/>
  <c r="A211" i="29"/>
  <c r="A212" i="29"/>
  <c r="A213" i="29"/>
  <c r="A214" i="29"/>
  <c r="A215" i="29"/>
  <c r="A216" i="29"/>
  <c r="A217" i="29"/>
  <c r="A218" i="29"/>
  <c r="A219" i="29"/>
  <c r="A220" i="29"/>
  <c r="A221" i="29"/>
  <c r="A222" i="29"/>
  <c r="A223" i="29"/>
  <c r="A224" i="29"/>
  <c r="A225" i="29"/>
  <c r="A226" i="29"/>
  <c r="A227" i="29"/>
  <c r="A228" i="29"/>
  <c r="A229" i="29"/>
  <c r="A230" i="29"/>
  <c r="A231" i="29"/>
  <c r="A232" i="29"/>
  <c r="A233" i="29"/>
  <c r="A234" i="29"/>
  <c r="A235" i="29"/>
  <c r="A236" i="29"/>
  <c r="A237" i="29"/>
  <c r="A238" i="29"/>
  <c r="A239" i="29"/>
  <c r="A240" i="29"/>
  <c r="A241" i="29"/>
  <c r="A242" i="29"/>
  <c r="A243" i="29"/>
  <c r="A244" i="29"/>
  <c r="A245" i="29"/>
  <c r="A246" i="29"/>
  <c r="A247" i="29"/>
  <c r="A248" i="29"/>
  <c r="A249" i="29"/>
  <c r="A250" i="29"/>
  <c r="A251" i="29"/>
  <c r="A252" i="29"/>
  <c r="A253" i="29"/>
  <c r="A254" i="29"/>
  <c r="A255" i="29"/>
  <c r="A256" i="29"/>
  <c r="A257" i="29"/>
  <c r="A258" i="29"/>
  <c r="A259" i="29"/>
  <c r="A260" i="29"/>
  <c r="A261" i="29"/>
  <c r="A262" i="29"/>
  <c r="A263" i="29"/>
  <c r="A264" i="29"/>
  <c r="A265" i="29"/>
  <c r="A266" i="29"/>
  <c r="A267" i="29"/>
  <c r="A268" i="29"/>
  <c r="A269" i="29"/>
  <c r="A270" i="29"/>
  <c r="A271" i="29"/>
  <c r="A272" i="29"/>
  <c r="A273" i="29"/>
  <c r="A274" i="29"/>
  <c r="A275" i="29"/>
  <c r="A276" i="29"/>
  <c r="A277" i="29"/>
  <c r="A278" i="29"/>
  <c r="A279" i="29"/>
  <c r="A280" i="29"/>
  <c r="A281" i="29"/>
  <c r="A282" i="29"/>
  <c r="A283" i="29"/>
  <c r="A284" i="29"/>
  <c r="A285" i="29"/>
  <c r="A286" i="29"/>
  <c r="A287" i="29"/>
  <c r="A288" i="29"/>
  <c r="A289" i="29"/>
  <c r="A290" i="29"/>
  <c r="A291" i="29"/>
  <c r="A292" i="29"/>
  <c r="A293" i="29"/>
  <c r="A294" i="29"/>
  <c r="A295" i="29"/>
  <c r="A296" i="29"/>
  <c r="A297" i="29"/>
  <c r="A298" i="29"/>
  <c r="A299" i="29"/>
  <c r="A300" i="29"/>
  <c r="AA36" i="29" l="1"/>
  <c r="AA44" i="29"/>
  <c r="AA26" i="29"/>
  <c r="AA8" i="29"/>
  <c r="AA16" i="29"/>
  <c r="AA24" i="29"/>
  <c r="AA37" i="29"/>
  <c r="AA27" i="29"/>
  <c r="AA9" i="29"/>
  <c r="AA17" i="29"/>
  <c r="AA6" i="29"/>
  <c r="AA46" i="29"/>
  <c r="AA38" i="29"/>
  <c r="AA28" i="29"/>
  <c r="AA10" i="29"/>
  <c r="AA18" i="29"/>
  <c r="AA47" i="29"/>
  <c r="AA39" i="29"/>
  <c r="AA31" i="29"/>
  <c r="AA11" i="29"/>
  <c r="AA19" i="29"/>
  <c r="AA48" i="29"/>
  <c r="AA32" i="29"/>
  <c r="AA40" i="29"/>
  <c r="AA12" i="29"/>
  <c r="AA20" i="29"/>
  <c r="AA49" i="29"/>
  <c r="AA33" i="29"/>
  <c r="AA41" i="29"/>
  <c r="AA13" i="29"/>
  <c r="AA21" i="29"/>
  <c r="AA50" i="29"/>
  <c r="AA34" i="29"/>
  <c r="AA42" i="29"/>
  <c r="AA14" i="29"/>
  <c r="AA22" i="29"/>
  <c r="AA35" i="29"/>
  <c r="AA43" i="29"/>
  <c r="AA7" i="29"/>
  <c r="AA15" i="29"/>
  <c r="AA23" i="29"/>
  <c r="AA52" i="29"/>
  <c r="AA53" i="29"/>
  <c r="AA30" i="29"/>
  <c r="C44" i="31"/>
  <c r="D56" i="12"/>
  <c r="C20" i="12"/>
  <c r="P4" i="9" l="1"/>
  <c r="P5" i="9"/>
  <c r="P6" i="9"/>
  <c r="P7" i="9"/>
  <c r="P8" i="9"/>
  <c r="B74" i="12"/>
  <c r="B68" i="12"/>
  <c r="C68" i="12"/>
  <c r="M91" i="12" l="1"/>
  <c r="N91" i="12" s="1"/>
  <c r="M92" i="12"/>
  <c r="N92" i="12" s="1"/>
  <c r="M93" i="12"/>
  <c r="N93" i="12" s="1"/>
  <c r="M94" i="12"/>
  <c r="N94" i="12" s="1"/>
  <c r="M95" i="12"/>
  <c r="N95" i="12" s="1"/>
  <c r="M96" i="12"/>
  <c r="N96" i="12" s="1"/>
  <c r="M97" i="12"/>
  <c r="N97" i="12" s="1"/>
  <c r="M98" i="12"/>
  <c r="N98" i="12" s="1"/>
  <c r="M99" i="12"/>
  <c r="N99" i="12" s="1"/>
  <c r="M100" i="12"/>
  <c r="N100" i="12" s="1"/>
  <c r="M101" i="12"/>
  <c r="N101" i="12" s="1"/>
  <c r="M102" i="12"/>
  <c r="N102" i="12" s="1"/>
  <c r="M103" i="12"/>
  <c r="N103" i="12" s="1"/>
  <c r="M104" i="12"/>
  <c r="N104" i="12" s="1"/>
  <c r="M105" i="12"/>
  <c r="N105" i="12" s="1"/>
  <c r="M106" i="12"/>
  <c r="N106" i="12" s="1"/>
  <c r="M107" i="12"/>
  <c r="N107" i="12" s="1"/>
  <c r="M108" i="12"/>
  <c r="N108" i="12" s="1"/>
  <c r="M109" i="12"/>
  <c r="N109" i="12" s="1"/>
  <c r="M110" i="12"/>
  <c r="N110" i="12" s="1"/>
  <c r="M111" i="12"/>
  <c r="N111" i="12" s="1"/>
  <c r="M112" i="12"/>
  <c r="N112" i="12" s="1"/>
  <c r="M113" i="12"/>
  <c r="N113" i="12" s="1"/>
  <c r="M114" i="12"/>
  <c r="N114" i="12" s="1"/>
  <c r="M115" i="12"/>
  <c r="N115" i="12" s="1"/>
  <c r="M116" i="12"/>
  <c r="N116" i="12" s="1"/>
  <c r="M117" i="12"/>
  <c r="N117" i="12" s="1"/>
  <c r="M118" i="12"/>
  <c r="N118" i="12" s="1"/>
  <c r="M119" i="12"/>
  <c r="N119" i="12" s="1"/>
  <c r="M120" i="12"/>
  <c r="N120" i="12" s="1"/>
  <c r="M121" i="12"/>
  <c r="N121" i="12" s="1"/>
  <c r="M122" i="12"/>
  <c r="N122" i="12" s="1"/>
  <c r="M123" i="12"/>
  <c r="N123" i="12" s="1"/>
  <c r="M124" i="12"/>
  <c r="N124" i="12" s="1"/>
  <c r="M125" i="12"/>
  <c r="N125" i="12" s="1"/>
  <c r="M126" i="12"/>
  <c r="N126" i="12" s="1"/>
  <c r="M127" i="12"/>
  <c r="N127" i="12" s="1"/>
  <c r="M128" i="12"/>
  <c r="N128" i="12" s="1"/>
  <c r="M129" i="12"/>
  <c r="N129" i="12" s="1"/>
  <c r="M130" i="12"/>
  <c r="N130" i="12" s="1"/>
  <c r="M131" i="12"/>
  <c r="N131" i="12" s="1"/>
  <c r="M132" i="12"/>
  <c r="N132" i="12" s="1"/>
  <c r="M133" i="12"/>
  <c r="N133" i="12" s="1"/>
  <c r="M134" i="12"/>
  <c r="N134" i="12" s="1"/>
  <c r="M135" i="12"/>
  <c r="N135" i="12" s="1"/>
  <c r="M136" i="12"/>
  <c r="N136" i="12" s="1"/>
  <c r="M137" i="12"/>
  <c r="N137" i="12" s="1"/>
  <c r="M138" i="12"/>
  <c r="N138" i="12" s="1"/>
  <c r="M139" i="12"/>
  <c r="N139" i="12" s="1"/>
  <c r="M140" i="12"/>
  <c r="N140" i="12" s="1"/>
  <c r="M141" i="12"/>
  <c r="N141" i="12" s="1"/>
  <c r="M142" i="12"/>
  <c r="N142" i="12" s="1"/>
  <c r="M143" i="12"/>
  <c r="N143" i="12" s="1"/>
  <c r="M144" i="12"/>
  <c r="N144" i="12" s="1"/>
  <c r="M145" i="12"/>
  <c r="N145" i="12" s="1"/>
  <c r="M146" i="12"/>
  <c r="N146" i="12" s="1"/>
  <c r="M147" i="12"/>
  <c r="N147" i="12" s="1"/>
  <c r="M148" i="12"/>
  <c r="N148" i="12" s="1"/>
  <c r="M149" i="12"/>
  <c r="N149" i="12" s="1"/>
  <c r="M150" i="12"/>
  <c r="N150" i="12" s="1"/>
  <c r="M151" i="12"/>
  <c r="N151" i="12" s="1"/>
  <c r="M152" i="12"/>
  <c r="N152" i="12" s="1"/>
  <c r="M153" i="12"/>
  <c r="N153" i="12" s="1"/>
  <c r="M154" i="12"/>
  <c r="N154" i="12" s="1"/>
  <c r="M155" i="12"/>
  <c r="N155" i="12" s="1"/>
  <c r="M156" i="12"/>
  <c r="N156" i="12" s="1"/>
  <c r="M157" i="12"/>
  <c r="N157" i="12" s="1"/>
  <c r="M158" i="12"/>
  <c r="N158" i="12" s="1"/>
  <c r="M159" i="12"/>
  <c r="N159" i="12" s="1"/>
  <c r="M160" i="12"/>
  <c r="N160" i="12" s="1"/>
  <c r="M161" i="12"/>
  <c r="N161" i="12" s="1"/>
  <c r="M162" i="12"/>
  <c r="N162" i="12" s="1"/>
  <c r="M163" i="12"/>
  <c r="N163" i="12" s="1"/>
  <c r="M164" i="12"/>
  <c r="N164" i="12" s="1"/>
  <c r="M165" i="12"/>
  <c r="N165" i="12" s="1"/>
  <c r="M166" i="12"/>
  <c r="N166" i="12" s="1"/>
  <c r="M167" i="12"/>
  <c r="N167" i="12" s="1"/>
  <c r="M168" i="12"/>
  <c r="N168" i="12" s="1"/>
  <c r="M169" i="12"/>
  <c r="N169" i="12" s="1"/>
  <c r="M170" i="12"/>
  <c r="N170" i="12" s="1"/>
  <c r="M171" i="12"/>
  <c r="N171" i="12" s="1"/>
  <c r="M172" i="12"/>
  <c r="N172" i="12" s="1"/>
  <c r="M173" i="12"/>
  <c r="N173" i="12" s="1"/>
  <c r="M174" i="12"/>
  <c r="N174" i="12" s="1"/>
  <c r="M175" i="12"/>
  <c r="N175" i="12" s="1"/>
  <c r="M176" i="12"/>
  <c r="N176" i="12" s="1"/>
  <c r="M177" i="12"/>
  <c r="N177" i="12" s="1"/>
  <c r="M178" i="12"/>
  <c r="N178" i="12" s="1"/>
  <c r="M179" i="12"/>
  <c r="N179" i="12" s="1"/>
  <c r="M180" i="12"/>
  <c r="N180" i="12" s="1"/>
  <c r="M181" i="12"/>
  <c r="N181" i="12" s="1"/>
  <c r="M182" i="12"/>
  <c r="N182" i="12" s="1"/>
  <c r="M183" i="12"/>
  <c r="N183" i="12" s="1"/>
  <c r="M184" i="12"/>
  <c r="N184" i="12" s="1"/>
  <c r="M185" i="12"/>
  <c r="N185" i="12" s="1"/>
  <c r="M186" i="12"/>
  <c r="N186" i="12" s="1"/>
  <c r="M187" i="12"/>
  <c r="N187" i="12" s="1"/>
  <c r="M188" i="12"/>
  <c r="N188" i="12" s="1"/>
  <c r="M90" i="12"/>
  <c r="P9" i="9" l="1"/>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256" i="9"/>
  <c r="P257" i="9"/>
  <c r="P258" i="9"/>
  <c r="P259" i="9"/>
  <c r="P260" i="9"/>
  <c r="P261" i="9"/>
  <c r="P262" i="9"/>
  <c r="P263" i="9"/>
  <c r="P264" i="9"/>
  <c r="P265" i="9"/>
  <c r="P266" i="9"/>
  <c r="P267" i="9"/>
  <c r="P268" i="9"/>
  <c r="P269" i="9"/>
  <c r="P270" i="9"/>
  <c r="P271" i="9"/>
  <c r="P272" i="9"/>
  <c r="P273" i="9"/>
  <c r="P274" i="9"/>
  <c r="P275" i="9"/>
  <c r="P276" i="9"/>
  <c r="P277" i="9"/>
  <c r="P278" i="9"/>
  <c r="P279" i="9"/>
  <c r="P280" i="9"/>
  <c r="P281" i="9"/>
  <c r="P282" i="9"/>
  <c r="P283" i="9"/>
  <c r="P284" i="9"/>
  <c r="P285" i="9"/>
  <c r="P286" i="9"/>
  <c r="P287" i="9"/>
  <c r="P288" i="9"/>
  <c r="P289" i="9"/>
  <c r="P290" i="9"/>
  <c r="P291" i="9"/>
  <c r="P292" i="9"/>
  <c r="P293" i="9"/>
  <c r="P294" i="9"/>
  <c r="P295" i="9"/>
  <c r="P296" i="9"/>
  <c r="P297" i="9"/>
  <c r="P298" i="9"/>
  <c r="P299" i="9"/>
  <c r="P300" i="9"/>
  <c r="T9" i="9"/>
  <c r="U9" i="9"/>
  <c r="U10" i="9" l="1"/>
  <c r="T10" i="9"/>
  <c r="C28" i="12" l="1"/>
  <c r="C27" i="12"/>
  <c r="C26" i="12"/>
  <c r="C23" i="12"/>
  <c r="C4" i="12"/>
  <c r="C15" i="12"/>
  <c r="C14" i="12"/>
  <c r="C13" i="12"/>
  <c r="C12" i="12"/>
  <c r="C11" i="12"/>
  <c r="C8" i="12"/>
  <c r="X9" i="9"/>
  <c r="V9" i="9"/>
  <c r="W9" i="9"/>
  <c r="C36" i="31"/>
  <c r="X10" i="9" l="1"/>
  <c r="W10" i="9"/>
  <c r="V10" i="9"/>
  <c r="T11" i="9" l="1"/>
  <c r="D46" i="12"/>
  <c r="B65" i="12" s="1"/>
  <c r="A68" i="12" s="1"/>
  <c r="C30" i="31" l="1"/>
  <c r="N90" i="12"/>
  <c r="C42" i="12"/>
  <c r="C41" i="12"/>
  <c r="C37" i="12"/>
  <c r="C38" i="12"/>
  <c r="C36" i="12"/>
  <c r="C29" i="12"/>
  <c r="C30" i="12"/>
  <c r="C31" i="12"/>
  <c r="C32" i="12"/>
  <c r="C33" i="12"/>
  <c r="C19" i="12"/>
  <c r="C21" i="12"/>
  <c r="C22" i="12"/>
  <c r="C18" i="12"/>
  <c r="C10" i="12"/>
  <c r="C9" i="12"/>
  <c r="C7" i="12"/>
  <c r="D36" i="12" l="1"/>
  <c r="D37" i="12"/>
  <c r="D38" i="12"/>
  <c r="M89" i="12" l="1"/>
  <c r="N89" i="12" s="1"/>
  <c r="B75" i="12" s="1"/>
  <c r="B76" i="12" l="1"/>
  <c r="A65" i="12"/>
  <c r="A71" i="12" l="1"/>
  <c r="D42"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Gingera, Connor</author>
  </authors>
  <commentList>
    <comment ref="K34" authorId="0" shapeId="0" xr:uid="{DCBBFCED-54C0-4A22-9A46-6E9C8E1A7E9E}">
      <text>
        <r>
          <rPr>
            <b/>
            <sz val="9"/>
            <color indexed="81"/>
            <rFont val="Tahoma"/>
            <family val="2"/>
          </rPr>
          <t>Gingera, Connor:</t>
        </r>
        <r>
          <rPr>
            <sz val="9"/>
            <color indexed="81"/>
            <rFont val="Tahoma"/>
            <family val="2"/>
          </rPr>
          <t xml:space="preserve">
Indicate the total expenses to date in this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Gingera, Connor</author>
  </authors>
  <commentList>
    <comment ref="K36" authorId="0" shapeId="0" xr:uid="{ECE64405-A41E-487C-8B6F-8E66C1BDCEC3}">
      <text>
        <r>
          <rPr>
            <b/>
            <sz val="9"/>
            <color indexed="81"/>
            <rFont val="Tahoma"/>
            <family val="2"/>
          </rPr>
          <t>Gingera, Connor:</t>
        </r>
        <r>
          <rPr>
            <sz val="9"/>
            <color indexed="81"/>
            <rFont val="Tahoma"/>
            <family val="2"/>
          </rPr>
          <t xml:space="preserve">
Indicate the total expenses to date in this cell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Gingera, Connor</author>
  </authors>
  <commentList>
    <comment ref="K36" authorId="0" shapeId="0" xr:uid="{DC6633FE-77A3-49A0-8AC9-8D237A7E94EA}">
      <text>
        <r>
          <rPr>
            <b/>
            <sz val="9"/>
            <color indexed="81"/>
            <rFont val="Tahoma"/>
            <family val="2"/>
          </rPr>
          <t>Gingera, Connor:</t>
        </r>
        <r>
          <rPr>
            <sz val="9"/>
            <color indexed="81"/>
            <rFont val="Tahoma"/>
            <family val="2"/>
          </rPr>
          <t xml:space="preserve">
Indicate the total expenses to date in this cell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Gingera, Connor</author>
  </authors>
  <commentList>
    <comment ref="K36" authorId="0" shapeId="0" xr:uid="{95804BC2-ADAE-45F6-9309-A7E219385DF8}">
      <text>
        <r>
          <rPr>
            <b/>
            <sz val="9"/>
            <color indexed="81"/>
            <rFont val="Tahoma"/>
            <family val="2"/>
          </rPr>
          <t>Gingera, Connor:</t>
        </r>
        <r>
          <rPr>
            <sz val="9"/>
            <color indexed="81"/>
            <rFont val="Tahoma"/>
            <family val="2"/>
          </rPr>
          <t xml:space="preserve">
Indicate the total expenses to date in this cell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Gingera, Connor</author>
  </authors>
  <commentList>
    <comment ref="K36" authorId="0" shapeId="0" xr:uid="{0980B0A6-0F28-42B5-A822-4ED411F2856A}">
      <text>
        <r>
          <rPr>
            <b/>
            <sz val="9"/>
            <color indexed="81"/>
            <rFont val="Tahoma"/>
            <family val="2"/>
          </rPr>
          <t>Gingera, Connor:</t>
        </r>
        <r>
          <rPr>
            <sz val="9"/>
            <color indexed="81"/>
            <rFont val="Tahoma"/>
            <family val="2"/>
          </rPr>
          <t xml:space="preserve">
Indicate the total expenses to date in this cell</t>
        </r>
      </text>
    </comment>
  </commentList>
</comments>
</file>

<file path=xl/sharedStrings.xml><?xml version="1.0" encoding="utf-8"?>
<sst xmlns="http://schemas.openxmlformats.org/spreadsheetml/2006/main" count="1565" uniqueCount="398">
  <si>
    <t>INCOME</t>
  </si>
  <si>
    <t>DETAILED EXPENSES</t>
  </si>
  <si>
    <t>Number of Beneficiaries</t>
  </si>
  <si>
    <t>SOURCE</t>
  </si>
  <si>
    <t>AMOUNT</t>
  </si>
  <si>
    <t>STATUS</t>
  </si>
  <si>
    <t>NOTES</t>
  </si>
  <si>
    <t>ITEM</t>
  </si>
  <si>
    <t>QUANTITY</t>
  </si>
  <si>
    <t>AMOUNT/UNIT</t>
  </si>
  <si>
    <t>TAX + SHIPPING</t>
  </si>
  <si>
    <t>CURRENCY</t>
  </si>
  <si>
    <t>TOTAL</t>
  </si>
  <si>
    <t>TOTAL IN CAD</t>
  </si>
  <si>
    <t>STUDENT #</t>
  </si>
  <si>
    <t>FACULTY</t>
  </si>
  <si>
    <t>GROUP</t>
  </si>
  <si>
    <t>DEGREE</t>
  </si>
  <si>
    <t>PROGRAM</t>
  </si>
  <si>
    <t>Projects: PD Opportunities</t>
  </si>
  <si>
    <t>Projects: Other</t>
  </si>
  <si>
    <t>Projects: Design Project</t>
  </si>
  <si>
    <t>Applied for</t>
  </si>
  <si>
    <t>CAD</t>
  </si>
  <si>
    <t>USD</t>
  </si>
  <si>
    <t>Not purchased</t>
  </si>
  <si>
    <t>Purchased</t>
  </si>
  <si>
    <t>Undergraduate Students</t>
  </si>
  <si>
    <t>Graduate Students/Post-Docs</t>
  </si>
  <si>
    <t>APSC</t>
  </si>
  <si>
    <t>Undergrad</t>
  </si>
  <si>
    <t>MECH</t>
  </si>
  <si>
    <t>ENVE</t>
  </si>
  <si>
    <t>Faculty</t>
  </si>
  <si>
    <t>Eligible Food Subsidy</t>
  </si>
  <si>
    <t>Eligible Venue Subsidy</t>
  </si>
  <si>
    <t>Eligible Gift Subsidy</t>
  </si>
  <si>
    <t>Received</t>
  </si>
  <si>
    <t>Staff</t>
  </si>
  <si>
    <t>IGEN</t>
  </si>
  <si>
    <t>Project Budget</t>
  </si>
  <si>
    <t>Competition Budget</t>
  </si>
  <si>
    <t>Total Budget</t>
  </si>
  <si>
    <t>Alumni</t>
  </si>
  <si>
    <t>Industry</t>
  </si>
  <si>
    <t xml:space="preserve">Eligible funds </t>
  </si>
  <si>
    <t xml:space="preserve">Requested funds </t>
  </si>
  <si>
    <t>Other</t>
  </si>
  <si>
    <t>ENPH</t>
  </si>
  <si>
    <t>FIRST YEAR</t>
  </si>
  <si>
    <t>Beneficiary Range</t>
  </si>
  <si>
    <t>Project Range</t>
  </si>
  <si>
    <t>Project Funding Cap</t>
  </si>
  <si>
    <t>Currency Conversions to CAD</t>
  </si>
  <si>
    <t>To be applied for</t>
  </si>
  <si>
    <t>EUR</t>
  </si>
  <si>
    <t>CPEN</t>
  </si>
  <si>
    <t>Eligible Competition Funding</t>
  </si>
  <si>
    <t>Eligible Project Funding</t>
  </si>
  <si>
    <t>GBP</t>
  </si>
  <si>
    <t>AUD</t>
  </si>
  <si>
    <t>HKD</t>
  </si>
  <si>
    <t>CNY</t>
  </si>
  <si>
    <t>COMM</t>
  </si>
  <si>
    <t>Gifts</t>
  </si>
  <si>
    <t>OTHER</t>
  </si>
  <si>
    <t xml:space="preserve">NET </t>
  </si>
  <si>
    <t>CIVL</t>
  </si>
  <si>
    <t>GEOE</t>
  </si>
  <si>
    <t>Masters</t>
  </si>
  <si>
    <t>CHBE</t>
  </si>
  <si>
    <t>ELEC</t>
  </si>
  <si>
    <t>MTRL</t>
  </si>
  <si>
    <t>SCIE</t>
  </si>
  <si>
    <t>PAF CATEGORIES</t>
  </si>
  <si>
    <t>days</t>
  </si>
  <si>
    <t>Representative</t>
  </si>
  <si>
    <t>Non-Representative</t>
  </si>
  <si>
    <t>Year Trip</t>
  </si>
  <si>
    <t>rep</t>
  </si>
  <si>
    <t>nonrep/year</t>
  </si>
  <si>
    <t>BC and WA</t>
  </si>
  <si>
    <t>Western Area</t>
  </si>
  <si>
    <t>North America</t>
  </si>
  <si>
    <t>International</t>
  </si>
  <si>
    <t>accom cap</t>
  </si>
  <si>
    <t>conf cap</t>
  </si>
  <si>
    <t>Quoted</t>
  </si>
  <si>
    <t>project cap</t>
  </si>
  <si>
    <t>competition cap</t>
  </si>
  <si>
    <t>small team</t>
  </si>
  <si>
    <t>SBME</t>
  </si>
  <si>
    <t>med team</t>
  </si>
  <si>
    <t>big team</t>
  </si>
  <si>
    <t>MINE</t>
  </si>
  <si>
    <t>MANU</t>
  </si>
  <si>
    <t>PhD</t>
  </si>
  <si>
    <t>SALA</t>
  </si>
  <si>
    <t>ARTS</t>
  </si>
  <si>
    <t>SCARP</t>
  </si>
  <si>
    <t>DENT</t>
  </si>
  <si>
    <t>EDUC</t>
  </si>
  <si>
    <t>FRST</t>
  </si>
  <si>
    <t>KIN</t>
  </si>
  <si>
    <t>JRNL</t>
  </si>
  <si>
    <t>LAIS</t>
  </si>
  <si>
    <t>LFS</t>
  </si>
  <si>
    <t>LAW</t>
  </si>
  <si>
    <t>MEDI</t>
  </si>
  <si>
    <t>MUSC</t>
  </si>
  <si>
    <t>NURS</t>
  </si>
  <si>
    <t>SPPH</t>
  </si>
  <si>
    <t>PHRM</t>
  </si>
  <si>
    <t>Project Name</t>
  </si>
  <si>
    <t>Has this project been previously funded by PAF?</t>
  </si>
  <si>
    <t>Did you collect the full amount of PAF funding for this previously funded project?</t>
  </si>
  <si>
    <t>Max Words</t>
  </si>
  <si>
    <t>Project Timeline</t>
  </si>
  <si>
    <t>Please briefly describe your project’s timeline. Note that PAF can only fund activities from September 1st – August 31st, but please do provide detail if your project will extend past that timeline.</t>
  </si>
  <si>
    <t>Past Milestones</t>
  </si>
  <si>
    <t>September</t>
  </si>
  <si>
    <t>October</t>
  </si>
  <si>
    <t>November</t>
  </si>
  <si>
    <t>December</t>
  </si>
  <si>
    <t>January</t>
  </si>
  <si>
    <t>February</t>
  </si>
  <si>
    <t>March</t>
  </si>
  <si>
    <t>April</t>
  </si>
  <si>
    <t>May</t>
  </si>
  <si>
    <t>June</t>
  </si>
  <si>
    <t>July</t>
  </si>
  <si>
    <t>August</t>
  </si>
  <si>
    <t>Design Teams</t>
  </si>
  <si>
    <t>Yes</t>
  </si>
  <si>
    <t>No</t>
  </si>
  <si>
    <t>Type of Application</t>
  </si>
  <si>
    <t>Department/Program</t>
  </si>
  <si>
    <t>If yes, please list the other applications (Application Title - Applicant's first and last name)</t>
  </si>
  <si>
    <t>Department</t>
  </si>
  <si>
    <t>Subcategory</t>
  </si>
  <si>
    <t>Category</t>
  </si>
  <si>
    <t xml:space="preserve">Total Eligible funds </t>
  </si>
  <si>
    <t xml:space="preserve">Requested  Project funds </t>
  </si>
  <si>
    <t xml:space="preserve">Requested Competition funds </t>
  </si>
  <si>
    <t xml:space="preserve">Total Requested funds </t>
  </si>
  <si>
    <t xml:space="preserve">Project </t>
  </si>
  <si>
    <t>Competition</t>
  </si>
  <si>
    <t>REFERENCE (Justify expense cost through online catalogue, quotes, previous expenditures, etc.)</t>
  </si>
  <si>
    <t>Net income must greater than or equal to net expenses</t>
  </si>
  <si>
    <t>NET INCOME</t>
  </si>
  <si>
    <t>AeroDesign</t>
  </si>
  <si>
    <t>Agro Bot</t>
  </si>
  <si>
    <t>Baja</t>
  </si>
  <si>
    <t>Biomedical Engineering Student Team (BEST)</t>
  </si>
  <si>
    <t>BIOMOD</t>
  </si>
  <si>
    <t>Chem-E-Car</t>
  </si>
  <si>
    <t>Concrete Canoe</t>
  </si>
  <si>
    <t>Concrete Toboggan</t>
  </si>
  <si>
    <t>Formula</t>
  </si>
  <si>
    <t>Formula Electric</t>
  </si>
  <si>
    <t>Mars Colony</t>
  </si>
  <si>
    <t>Open Robotics</t>
  </si>
  <si>
    <t>Orbit</t>
  </si>
  <si>
    <t>Rapid</t>
  </si>
  <si>
    <t>Rocket</t>
  </si>
  <si>
    <t>Sailbot</t>
  </si>
  <si>
    <t>Seismic</t>
  </si>
  <si>
    <t>Snowbots</t>
  </si>
  <si>
    <t>Solar</t>
  </si>
  <si>
    <t>Steel Bridge</t>
  </si>
  <si>
    <t>SubBots</t>
  </si>
  <si>
    <t>SUBC</t>
  </si>
  <si>
    <t>Supermileage</t>
  </si>
  <si>
    <t>Sustaingineering</t>
  </si>
  <si>
    <t>Third Quadrant Design</t>
  </si>
  <si>
    <t>Thunderbikes</t>
  </si>
  <si>
    <t>Thunderbots</t>
  </si>
  <si>
    <t>Unmanned Aircraft Systems (UAS)</t>
  </si>
  <si>
    <t>WasteNauts</t>
  </si>
  <si>
    <t>Others</t>
  </si>
  <si>
    <t>Grand Total</t>
  </si>
  <si>
    <t>Overall Budget</t>
  </si>
  <si>
    <t>Net Detailed Expense</t>
  </si>
  <si>
    <t>NET EXPENSE</t>
  </si>
  <si>
    <t>FIRST NAME</t>
  </si>
  <si>
    <t>LAST NAME</t>
  </si>
  <si>
    <t>ROLE (IF ANY)</t>
  </si>
  <si>
    <t>ACADEMIC YEAR</t>
  </si>
  <si>
    <t>Academic Years</t>
  </si>
  <si>
    <t>EMAIL</t>
  </si>
  <si>
    <t>Involvement with Project 1</t>
  </si>
  <si>
    <t>Involvement with Project 2</t>
  </si>
  <si>
    <t>Involvement with Project 3</t>
  </si>
  <si>
    <t>Involvement with Project 4</t>
  </si>
  <si>
    <t>other cap</t>
  </si>
  <si>
    <t>Food</t>
  </si>
  <si>
    <t>PAF ELIGIBLE</t>
  </si>
  <si>
    <t>Team Roster</t>
  </si>
  <si>
    <t>Project 1</t>
  </si>
  <si>
    <t>Project 2</t>
  </si>
  <si>
    <t>Project 3</t>
  </si>
  <si>
    <t>Project 4</t>
  </si>
  <si>
    <t>Project 5</t>
  </si>
  <si>
    <t>PD Opportunity 1</t>
  </si>
  <si>
    <t>PD Opportunity 2</t>
  </si>
  <si>
    <t>PD Opportunity 3</t>
  </si>
  <si>
    <t>Faculty Advisor</t>
  </si>
  <si>
    <t>Venue</t>
  </si>
  <si>
    <t>Rate</t>
  </si>
  <si>
    <t>CONTINGENCY</t>
  </si>
  <si>
    <t>Total Budget (Excluding Alcohol)</t>
  </si>
  <si>
    <t>Number of Speakers</t>
  </si>
  <si>
    <t>Guest Speakers</t>
  </si>
  <si>
    <t>If you are inviting speakers or guests, please provide a brief description of how many speakers, their areas of expertise, and the benefit they will provide attendees.</t>
  </si>
  <si>
    <t>General Information</t>
  </si>
  <si>
    <t>General Info</t>
  </si>
  <si>
    <t>*Conversion applies to all sheet</t>
  </si>
  <si>
    <t>PD Opportunity 4</t>
  </si>
  <si>
    <t>PD Opportunity 5</t>
  </si>
  <si>
    <t>Mandatory Sheets</t>
  </si>
  <si>
    <t>Sheet Completion</t>
  </si>
  <si>
    <t>What type of projects are you applying for?
*Maximum 5 for the entire PAF Cycle</t>
  </si>
  <si>
    <t>Involvement with Project 5</t>
  </si>
  <si>
    <t>% of PAF Eligibility</t>
  </si>
  <si>
    <t>75% Minimum</t>
  </si>
  <si>
    <t>Overall Eligibility</t>
  </si>
  <si>
    <t>Eligible Funding</t>
  </si>
  <si>
    <t>Requested Funding</t>
  </si>
  <si>
    <t>For questions or clarification, please contact the PAF Coordinator (paf@apsc.ubc.ca) after reviewing the PAF website (https://paf.engineering.ubc.ca).</t>
  </si>
  <si>
    <t>PAF Eligible</t>
  </si>
  <si>
    <t>Applicant's Name</t>
  </si>
  <si>
    <t>N/A</t>
  </si>
  <si>
    <t>Principal Applicant's Name
(First Last)</t>
  </si>
  <si>
    <t>Student Number</t>
  </si>
  <si>
    <t>Email</t>
  </si>
  <si>
    <t>Secondary Email</t>
  </si>
  <si>
    <t>Phone</t>
  </si>
  <si>
    <t>Primary Associated Group
(If design team choose from drop down, if not write group in cell below)</t>
  </si>
  <si>
    <t>Faculty Advisor Name
(First Last)</t>
  </si>
  <si>
    <t>Primary Associated Group
(If design team choose from drop down, if not choose 'Others' and write group in cell below)</t>
  </si>
  <si>
    <t>Other Faculty Advisor Name
(First Last)</t>
  </si>
  <si>
    <t>X</t>
  </si>
  <si>
    <t>Word Count</t>
  </si>
  <si>
    <t>Team Roster (PAF)</t>
  </si>
  <si>
    <r>
      <t xml:space="preserve">Project Summary
</t>
    </r>
    <r>
      <rPr>
        <sz val="11"/>
        <rFont val="Arial"/>
        <family val="2"/>
      </rPr>
      <t>Please describe the project and how it meets PAF’s long term goals of supporting professional development activities. Describe where and how you will conduct this project. Include your short- and long-term goals.</t>
    </r>
  </si>
  <si>
    <r>
      <t xml:space="preserve">Organizational Structure
</t>
    </r>
    <r>
      <rPr>
        <sz val="11"/>
        <rFont val="Arial"/>
        <family val="2"/>
      </rPr>
      <t>If parts of this project will be carried forward over a transition period, briefly outline your mechanisms for succession. Ensure to mention how your leadership structure (eg. subteams) contributes to this. </t>
    </r>
  </si>
  <si>
    <t>Project 1 Application</t>
  </si>
  <si>
    <r>
      <t xml:space="preserve">Impact on UBC Engineering Student Learning
</t>
    </r>
    <r>
      <rPr>
        <sz val="11"/>
        <rFont val="Arial"/>
        <family val="2"/>
      </rPr>
      <t xml:space="preserve">
What is the impact on student learning? How will this project contribute to or continue to ensure the development of the professional skills of engineering students? What are the direct, short-term, and long-term benefits?</t>
    </r>
  </si>
  <si>
    <t>Application Information</t>
  </si>
  <si>
    <t>Faculty Information</t>
  </si>
  <si>
    <t>PAF Funding Information</t>
  </si>
  <si>
    <t>Projected Engineering Attendees</t>
  </si>
  <si>
    <t>Projected Non-Engineering Attendees</t>
  </si>
  <si>
    <t>Project 2 Application</t>
  </si>
  <si>
    <t>Project 3 Application</t>
  </si>
  <si>
    <t>Project 4 Application</t>
  </si>
  <si>
    <t>Project 5 Application</t>
  </si>
  <si>
    <t>Sheets</t>
  </si>
  <si>
    <t>Select choice here</t>
  </si>
  <si>
    <r>
      <rPr>
        <b/>
        <sz val="11"/>
        <color rgb="FFFF0000"/>
        <rFont val="Arial"/>
        <family val="2"/>
      </rPr>
      <t>***</t>
    </r>
    <r>
      <rPr>
        <b/>
        <sz val="11"/>
        <rFont val="Arial"/>
        <family val="2"/>
      </rPr>
      <t>Reminders</t>
    </r>
    <r>
      <rPr>
        <b/>
        <sz val="11"/>
        <color rgb="FFFF0000"/>
        <rFont val="Arial"/>
        <family val="2"/>
      </rPr>
      <t>***</t>
    </r>
    <r>
      <rPr>
        <b/>
        <sz val="11"/>
        <rFont val="Arial"/>
        <family val="2"/>
      </rPr>
      <t xml:space="preserve">:
</t>
    </r>
    <r>
      <rPr>
        <sz val="11"/>
        <rFont val="Arial"/>
        <family val="2"/>
      </rPr>
      <t>Applicants are responsible for providing final reports on the progress of their application. 
All funding will be disbursed through the APSC Finance Office (finance@apsc.ubc.ca). 
Claims require itemized receipts and must be signed by the primary applicant.</t>
    </r>
  </si>
  <si>
    <t>Sum of TOTAL IN CAD</t>
  </si>
  <si>
    <t>Project</t>
  </si>
  <si>
    <t xml:space="preserve">Please don't copy and paste in this row. When you refresh the PivotTable these cells should update. </t>
  </si>
  <si>
    <t>Please don’t copy&amp;paste in this column.</t>
  </si>
  <si>
    <t xml:space="preserve">&lt;-Please only fill out cell B71. </t>
  </si>
  <si>
    <t xml:space="preserve">Please take out the examples listed below when submitting your form. But please DON'T get rid of the formulas while doing so. </t>
  </si>
  <si>
    <t xml:space="preserve">Please remove examples listed below when submitting your form. But please DO NOT get rid of the formulas  while doing so. </t>
  </si>
  <si>
    <t>If you can't refresh this PivotTable, please ensure you've selected a Category from the drop-down list when listing your expenses. To refresh, right click on the PivotTable and left-click "Refresh" option.</t>
  </si>
  <si>
    <t>You can refresh this PivotTable to update the numbers.</t>
  </si>
  <si>
    <t xml:space="preserve"> To refresh the above PivotTable, right-click on the PivotTable and choose the "Refresh" option.</t>
  </si>
  <si>
    <t xml:space="preserve"> If you need assistance filling out this form, please contact the PAF Coordinator(paf@apsc.ubc.ca) before submitting your application. </t>
  </si>
  <si>
    <r>
      <rPr>
        <b/>
        <sz val="11"/>
        <color rgb="FFFF0000"/>
        <rFont val="Arial"/>
        <family val="2"/>
      </rPr>
      <t>***</t>
    </r>
    <r>
      <rPr>
        <b/>
        <sz val="11"/>
        <color theme="1"/>
        <rFont val="Arial"/>
        <family val="2"/>
      </rPr>
      <t>Instructions</t>
    </r>
    <r>
      <rPr>
        <b/>
        <sz val="11"/>
        <color rgb="FFFF0000"/>
        <rFont val="Arial"/>
        <family val="2"/>
      </rPr>
      <t>***</t>
    </r>
    <r>
      <rPr>
        <b/>
        <sz val="11"/>
        <color theme="1"/>
        <rFont val="Arial"/>
        <family val="2"/>
      </rPr>
      <t xml:space="preserve">:
Step 1: Answer all questions applicable to your team in the blue colored answer cells. 
Step 2: Skip down to the income sources and detailed expenses at the bottom of the sheet and fill out  the blue colored cells. 
Step 3: Go back Refresh the PivotTable (marked in green) and make sure your there are no errors (cells marked as #REF) in your overall budget. 
We recommend having the PAF Handbook open while filling out your application. If you encounter any problems or have any questions or concerns, please contact the PAF Coordinator at paf@apsc.ubc.ca. </t>
    </r>
  </si>
  <si>
    <t xml:space="preserve">Please remove examples listed below when submitting your form. </t>
  </si>
  <si>
    <t xml:space="preserve">Please don't copy&amp;paste over columns F, M and N. </t>
  </si>
  <si>
    <t>Administration</t>
  </si>
  <si>
    <t>Has your organization submitted other applications in the 2020-2021 funding cycle?</t>
  </si>
  <si>
    <t xml:space="preserve">Bionics </t>
  </si>
  <si>
    <t>Smart City</t>
  </si>
  <si>
    <t>Launchpad</t>
  </si>
  <si>
    <t>This document has been
reviewed and signed by;</t>
  </si>
  <si>
    <t>2022-23</t>
  </si>
  <si>
    <t>2023-24</t>
  </si>
  <si>
    <t>New or Returning Member</t>
  </si>
  <si>
    <t>Space Access</t>
  </si>
  <si>
    <t>CHBE 104</t>
  </si>
  <si>
    <t>EDC 101</t>
  </si>
  <si>
    <t>EDC 102</t>
  </si>
  <si>
    <t>EDC 211</t>
  </si>
  <si>
    <t>EDC 213</t>
  </si>
  <si>
    <t>EDC 301</t>
  </si>
  <si>
    <t>EDC 303</t>
  </si>
  <si>
    <t>EDC 320</t>
  </si>
  <si>
    <t>LMRS</t>
  </si>
  <si>
    <t>HENN</t>
  </si>
  <si>
    <t>Team Training &amp; Access</t>
  </si>
  <si>
    <t>PAF Project Application 2022-23</t>
  </si>
  <si>
    <t>Expected Expenses</t>
  </si>
  <si>
    <t>Total:</t>
  </si>
  <si>
    <t>Notes</t>
  </si>
  <si>
    <t>First Name</t>
  </si>
  <si>
    <t>Last Name</t>
  </si>
  <si>
    <t>Program</t>
  </si>
  <si>
    <t>Academic Year</t>
  </si>
  <si>
    <t>Role (if any)</t>
  </si>
  <si>
    <t>CBE Training**</t>
  </si>
  <si>
    <t>Required for all student leaders and executives</t>
  </si>
  <si>
    <t>Captain</t>
  </si>
  <si>
    <t>Student Group Registration (SuperApp)</t>
  </si>
  <si>
    <t>Minimum 2 delegates</t>
  </si>
  <si>
    <t>Completing your PAF application</t>
  </si>
  <si>
    <t>Connecting with Industry – Framework and Best Practices</t>
  </si>
  <si>
    <t>optional</t>
  </si>
  <si>
    <t>Finances for APSC Student Groups</t>
  </si>
  <si>
    <t>Minimum 1 delegate</t>
  </si>
  <si>
    <t>Telling your story</t>
  </si>
  <si>
    <t>Design Team Safety and Risk Management</t>
  </si>
  <si>
    <t>Design Team Sponsorship &amp; Industry Relations</t>
  </si>
  <si>
    <t>**Note: If you have already completed the CBE Workshop through other roles, please still fill out the survey. You will not be required to redo the workshop.</t>
  </si>
  <si>
    <t>Jane</t>
  </si>
  <si>
    <t>Doe</t>
  </si>
  <si>
    <t>Has your organization submitted other applications in the 2022-2023 funding cycle?</t>
  </si>
  <si>
    <t>example</t>
  </si>
  <si>
    <t>Example</t>
  </si>
  <si>
    <t>Winter</t>
  </si>
  <si>
    <t>Fall</t>
  </si>
  <si>
    <t>Summer</t>
  </si>
  <si>
    <r>
      <t xml:space="preserve">Transition Planning
</t>
    </r>
    <r>
      <rPr>
        <sz val="11"/>
        <rFont val="Arial"/>
        <family val="2"/>
      </rPr>
      <t>If parts of this project will be carried forward over a transition period, briefly outline your mechanisms for succession. Ensure to mention how your leadership structure (eg. subteams) contributes to this. </t>
    </r>
  </si>
  <si>
    <r>
      <rPr>
        <b/>
        <sz val="11"/>
        <color theme="1"/>
        <rFont val="Arial"/>
        <family val="2"/>
      </rPr>
      <t>Project End Goals</t>
    </r>
    <r>
      <rPr>
        <sz val="11"/>
        <color theme="1"/>
        <rFont val="Arial"/>
        <family val="2"/>
      </rPr>
      <t xml:space="preserve">
If this project will be presented at a competition, provide details on the competition (name, location, goals, logistics). Provide a link to the competition website. If not, explain how the project contributes to your team's long-term learning goals. </t>
    </r>
  </si>
  <si>
    <r>
      <t xml:space="preserve">Project Summary &amp; Scope
</t>
    </r>
    <r>
      <rPr>
        <sz val="11"/>
        <rFont val="Arial"/>
        <family val="2"/>
      </rPr>
      <t>Describe the project and how it meets PAF’s long term goals of supporting professional development activities. Describe where and how you will conduct this project. Include your short- and long-term goals.</t>
    </r>
    <r>
      <rPr>
        <b/>
        <sz val="11"/>
        <rFont val="Arial"/>
        <family val="2"/>
      </rPr>
      <t xml:space="preserve"> </t>
    </r>
  </si>
  <si>
    <r>
      <t xml:space="preserve">Student Learning Impact
</t>
    </r>
    <r>
      <rPr>
        <sz val="11"/>
        <rFont val="Arial"/>
        <family val="2"/>
      </rPr>
      <t>What is the impact on student learning? How will this project contribute to or continue to ensure the development of the professional skills of engineering students? What are the direct, short-term, and long-term benefits?</t>
    </r>
  </si>
  <si>
    <r>
      <t xml:space="preserve">Capital Purchases
</t>
    </r>
    <r>
      <rPr>
        <sz val="11"/>
        <rFont val="Arial"/>
        <family val="2"/>
      </rPr>
      <t xml:space="preserve">Explain the need for a new piece of equipment and plans for its storage, safe usage, and maintenance. Indicate why this purchase cannot be funded through any other source, such as the EDTC referendum. </t>
    </r>
  </si>
  <si>
    <t>Risk Management</t>
  </si>
  <si>
    <r>
      <t xml:space="preserve">Project Risks
</t>
    </r>
    <r>
      <rPr>
        <sz val="11"/>
        <rFont val="Arial"/>
        <family val="2"/>
      </rPr>
      <t xml:space="preserve">Detail how your team plans to address any project risks, including but not limited to: transportation and procurement of construction resources, storage, active construction work and testing, access control and security, waste management. </t>
    </r>
  </si>
  <si>
    <r>
      <t xml:space="preserve">Financial Risk
</t>
    </r>
    <r>
      <rPr>
        <sz val="11"/>
        <rFont val="Arial"/>
        <family val="2"/>
      </rPr>
      <t>Address how your team plans to deal with the financial requiements for this project - will you be applying for funding from UBC? Are you receiving funds/in-kind services from sponsors? Does your team have a dedicated treasurer?</t>
    </r>
  </si>
  <si>
    <r>
      <t xml:space="preserve">Legal Risk
</t>
    </r>
    <r>
      <rPr>
        <sz val="11"/>
        <rFont val="Arial"/>
        <family val="2"/>
      </rPr>
      <t xml:space="preserve">Will your proposed activities require any new permissions or resources from APSC? Are you signing a contract of any sort or making a financial commitment with external parties? Does this project contain a non-disclosure agreement? </t>
    </r>
  </si>
  <si>
    <t>EDTSO</t>
  </si>
  <si>
    <t>EDI</t>
  </si>
  <si>
    <t>(continue adding years below if your project continues past the last listed year)</t>
  </si>
  <si>
    <t>Part 2 Example Answer Cell</t>
  </si>
  <si>
    <t>Part 1 Example Answer Cell</t>
  </si>
  <si>
    <t>John</t>
  </si>
  <si>
    <r>
      <rPr>
        <b/>
        <sz val="11"/>
        <color rgb="FFFF0000"/>
        <rFont val="Arial"/>
        <family val="2"/>
      </rPr>
      <t>***</t>
    </r>
    <r>
      <rPr>
        <b/>
        <sz val="11"/>
        <rFont val="Arial"/>
        <family val="2"/>
      </rPr>
      <t>Instructions</t>
    </r>
    <r>
      <rPr>
        <b/>
        <sz val="11"/>
        <color rgb="FFFF0000"/>
        <rFont val="Arial"/>
        <family val="2"/>
      </rPr>
      <t>***</t>
    </r>
    <r>
      <rPr>
        <b/>
        <sz val="11"/>
        <rFont val="Arial"/>
        <family val="2"/>
      </rPr>
      <t>:
Review the PAF website (https://paf.engineering.ubc.ca) for eligibility and further information before beginning this application.
Answer all questions applicable to your group in blue- or tan-colored cells. You do not need to edit any other cells.</t>
    </r>
  </si>
  <si>
    <t>New</t>
  </si>
  <si>
    <t>APSC Roster and Finance Records</t>
  </si>
  <si>
    <t>Finance: Previous Year</t>
  </si>
  <si>
    <r>
      <rPr>
        <b/>
        <sz val="11"/>
        <color rgb="FFFF0000"/>
        <rFont val="Arial"/>
        <family val="2"/>
      </rPr>
      <t>***</t>
    </r>
    <r>
      <rPr>
        <b/>
        <sz val="11"/>
        <color theme="1"/>
        <rFont val="Arial"/>
        <family val="2"/>
      </rPr>
      <t>Instructions</t>
    </r>
    <r>
      <rPr>
        <b/>
        <sz val="11"/>
        <color rgb="FFFF0000"/>
        <rFont val="Arial"/>
        <family val="2"/>
      </rPr>
      <t>***</t>
    </r>
    <r>
      <rPr>
        <b/>
        <sz val="11"/>
        <color theme="1"/>
        <rFont val="Arial"/>
        <family val="2"/>
      </rPr>
      <t>:
- Fill in the following tables for your group's finance for the previous year. (Both budget and income sources)</t>
    </r>
  </si>
  <si>
    <t>I confirm the current sheet "Finance(Previous Year)" is correctly completed</t>
  </si>
  <si>
    <t>Spending 2020-2021</t>
  </si>
  <si>
    <t>Income 2020-2021</t>
  </si>
  <si>
    <t>Expense Category</t>
  </si>
  <si>
    <t>Expense</t>
  </si>
  <si>
    <t>Amount</t>
  </si>
  <si>
    <t>Justification</t>
  </si>
  <si>
    <t>Link</t>
  </si>
  <si>
    <t>Income Category</t>
  </si>
  <si>
    <t>Source of Income</t>
  </si>
  <si>
    <t>Received (R) / Applied for (A)</t>
  </si>
  <si>
    <t>Budget: Current Year</t>
  </si>
  <si>
    <r>
      <rPr>
        <b/>
        <sz val="11"/>
        <color rgb="FFFF0000"/>
        <rFont val="Arial"/>
        <family val="2"/>
      </rPr>
      <t>***</t>
    </r>
    <r>
      <rPr>
        <b/>
        <sz val="11"/>
        <color theme="1"/>
        <rFont val="Arial"/>
        <family val="2"/>
      </rPr>
      <t>Instructions</t>
    </r>
    <r>
      <rPr>
        <b/>
        <sz val="11"/>
        <color rgb="FFFF0000"/>
        <rFont val="Arial"/>
        <family val="2"/>
      </rPr>
      <t>***</t>
    </r>
    <r>
      <rPr>
        <b/>
        <sz val="11"/>
        <color theme="1"/>
        <rFont val="Arial"/>
        <family val="2"/>
      </rPr>
      <t>:
- Fill in the following tables for your group's budget for the current year. (Both budget and income sources)</t>
    </r>
  </si>
  <si>
    <t>I confirm the current sheet "Budget(Current Year)" is correctly completed</t>
  </si>
  <si>
    <t>Budget 2021-2022</t>
  </si>
  <si>
    <t>Income 2021-2022</t>
  </si>
  <si>
    <t>SLS Modules</t>
  </si>
  <si>
    <t>Previous Year Budget</t>
  </si>
  <si>
    <t>Current Year Budget</t>
  </si>
  <si>
    <t>Number of Students</t>
  </si>
  <si>
    <t>% Representation</t>
  </si>
  <si>
    <t>Amount Requested</t>
  </si>
  <si>
    <t>ECE</t>
  </si>
  <si>
    <t>Team Demographics</t>
  </si>
  <si>
    <t>Number of students</t>
  </si>
  <si>
    <t>% distribution</t>
  </si>
  <si>
    <t>Total</t>
  </si>
  <si>
    <t>Degree</t>
  </si>
  <si>
    <t>5+</t>
  </si>
  <si>
    <t>Returning</t>
  </si>
  <si>
    <t>New/Returning Members</t>
  </si>
  <si>
    <t>Group Name</t>
  </si>
  <si>
    <t>Group Type</t>
  </si>
  <si>
    <t>Group Generic Email</t>
  </si>
  <si>
    <t>Design Team</t>
  </si>
  <si>
    <t>E-IDEAS Group</t>
  </si>
  <si>
    <t>Ex-Officio Club</t>
  </si>
  <si>
    <t>Department Club</t>
  </si>
  <si>
    <r>
      <t xml:space="preserve">Legal Risk
</t>
    </r>
    <r>
      <rPr>
        <sz val="11"/>
        <rFont val="Arial"/>
        <family val="2"/>
      </rPr>
      <t xml:space="preserve">Will your proposed activities require any new permissions or resources from APSC? Are you signing a contract of any sort or making a financial commitment with external parties? Note that NDAs cannot be signed for design teams - if this is required, contact Minoli or the EDTC. </t>
    </r>
  </si>
  <si>
    <t>Current Balance</t>
  </si>
  <si>
    <t>R</t>
  </si>
  <si>
    <t>Select Choice Here</t>
  </si>
  <si>
    <t>TESL Modules</t>
  </si>
  <si>
    <r>
      <rPr>
        <b/>
        <sz val="11"/>
        <color rgb="FFFF0000"/>
        <rFont val="Arial"/>
        <family val="2"/>
      </rPr>
      <t>***</t>
    </r>
    <r>
      <rPr>
        <b/>
        <sz val="11"/>
        <color theme="1"/>
        <rFont val="Arial"/>
        <family val="2"/>
      </rPr>
      <t>Instructions</t>
    </r>
    <r>
      <rPr>
        <b/>
        <sz val="11"/>
        <color rgb="FFFF0000"/>
        <rFont val="Arial"/>
        <family val="2"/>
      </rPr>
      <t>***</t>
    </r>
    <r>
      <rPr>
        <b/>
        <sz val="11"/>
        <color theme="1"/>
        <rFont val="Arial"/>
        <family val="2"/>
      </rPr>
      <t>:
- Fill in the information for your team representatives who have attended the following TESL sessions</t>
    </r>
  </si>
  <si>
    <r>
      <rPr>
        <b/>
        <sz val="11"/>
        <color theme="1"/>
        <rFont val="Arial"/>
        <family val="2"/>
      </rPr>
      <t>Departmental Funding</t>
    </r>
    <r>
      <rPr>
        <sz val="11"/>
        <color theme="1"/>
        <rFont val="Arial"/>
        <family val="2"/>
      </rPr>
      <t xml:space="preserve">
Fill out the table below for any departmental funding requests. In the ‘Proposed Use’ column, provide details on what your team will use this funding for (i.e. $500 toward travel expenses for Formula SAE 2022 competition). Your department will need to see detailed information here as a rationale for approving your funding request. This table is also included in The Super Application. </t>
    </r>
    <r>
      <rPr>
        <b/>
        <sz val="11"/>
        <color theme="1"/>
        <rFont val="Arial"/>
        <family val="2"/>
      </rPr>
      <t>Please fill out both with matching details.</t>
    </r>
  </si>
  <si>
    <r>
      <rPr>
        <b/>
        <sz val="11"/>
        <color rgb="FFFF0000"/>
        <rFont val="Arial"/>
        <family val="2"/>
      </rPr>
      <t>***</t>
    </r>
    <r>
      <rPr>
        <b/>
        <sz val="11"/>
        <color theme="1"/>
        <rFont val="Arial"/>
        <family val="2"/>
      </rPr>
      <t>Instructions</t>
    </r>
    <r>
      <rPr>
        <b/>
        <sz val="11"/>
        <color rgb="FFFF0000"/>
        <rFont val="Arial"/>
        <family val="2"/>
      </rPr>
      <t>***</t>
    </r>
    <r>
      <rPr>
        <b/>
        <sz val="11"/>
        <color theme="1"/>
        <rFont val="Arial"/>
        <family val="2"/>
      </rPr>
      <t xml:space="preserve">:
Step 1: Answer all questions applicable to your team in the blue and tan colored answer cells. 
Step 2: Skip down to the income sources and detailed expenses at the bottom of the sheet and fill out  the blue colored cells. 
Step 3: Go back Refresh the PivotTable (marked in green) and make sure your there are no errors (cells marked as #REF) in your overall budget. 
We recommend having the PAF Handbook open while filling out your application. If you encounter any problems or have any questions or concerns, please contact the PAF Coordinator at paf@apsc.ubc.ca. </t>
    </r>
  </si>
  <si>
    <t>Proposed Use</t>
  </si>
  <si>
    <t>Team Email</t>
  </si>
  <si>
    <t>Secondary Email (Personal or Alternate Team Email)</t>
  </si>
  <si>
    <r>
      <t xml:space="preserve">Project Summary &amp; Scope
</t>
    </r>
    <r>
      <rPr>
        <sz val="11"/>
        <rFont val="Arial"/>
        <family val="2"/>
      </rPr>
      <t xml:space="preserve">Describe the project and how it meets PAF’s long term goals of supporting professional development activities. Describe where and how you will conduct this project. Include your short- and long-term goals. Indicate the total period of the project cycle (start and end date, regardless of length). </t>
    </r>
  </si>
  <si>
    <r>
      <rPr>
        <b/>
        <sz val="11"/>
        <color theme="1"/>
        <rFont val="Arial"/>
        <family val="2"/>
      </rPr>
      <t>Project End Goals</t>
    </r>
    <r>
      <rPr>
        <sz val="11"/>
        <color theme="1"/>
        <rFont val="Arial"/>
        <family val="2"/>
      </rPr>
      <t xml:space="preserve">
If this project will be presented at a competition, provide details on the competition (name, location, goals, logistics). Provide a link to the competition website. </t>
    </r>
    <r>
      <rPr>
        <sz val="11"/>
        <rFont val="Arial"/>
        <family val="2"/>
      </rPr>
      <t xml:space="preserve">If this project has an internally set goal, please explain how the project contributes to your team's long-term learning goals. </t>
    </r>
  </si>
  <si>
    <r>
      <t xml:space="preserve">Capital Purchases
</t>
    </r>
    <r>
      <rPr>
        <sz val="11"/>
        <rFont val="Arial"/>
        <family val="2"/>
      </rPr>
      <t xml:space="preserve">Explain the need for a new piece of equipment and plans for its storage, safe usage, and maintenance. Indicate how this purchase will be funded, such as through the EDT referendum.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</si>
</sst>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 0;\-0;;@"/>
  </numFmts>
  <fonts count="54" x14ac:knownFonts="1">
    <font>
      <sz val="12"/>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font>
    <font>
      <sz val="12"/>
      <color rgb="FF006100"/>
      <name val="Calibri"/>
      <family val="2"/>
      <scheme val="minor"/>
    </font>
    <font>
      <sz val="12"/>
      <color theme="1"/>
      <name val="Arial"/>
      <family val="2"/>
    </font>
    <font>
      <sz val="8"/>
      <name val="Arial"/>
      <family val="2"/>
    </font>
    <font>
      <sz val="11"/>
      <color theme="1"/>
      <name val="Arial"/>
      <family val="2"/>
    </font>
    <font>
      <b/>
      <sz val="11"/>
      <color theme="1"/>
      <name val="Arial"/>
      <family val="2"/>
    </font>
    <font>
      <b/>
      <sz val="12"/>
      <color theme="1"/>
      <name val="Arial"/>
      <family val="2"/>
    </font>
    <font>
      <b/>
      <i/>
      <sz val="12"/>
      <color theme="1"/>
      <name val="Arial"/>
      <family val="2"/>
    </font>
    <font>
      <b/>
      <sz val="11"/>
      <color theme="0"/>
      <name val="Arial"/>
      <family val="2"/>
    </font>
    <font>
      <sz val="11"/>
      <color theme="0"/>
      <name val="Arial"/>
      <family val="2"/>
    </font>
    <font>
      <b/>
      <sz val="12"/>
      <color theme="0"/>
      <name val="Arial"/>
      <family val="2"/>
    </font>
    <font>
      <sz val="12"/>
      <color theme="1"/>
      <name val="Arial"/>
      <family val="2"/>
    </font>
    <font>
      <i/>
      <sz val="12"/>
      <color theme="1"/>
      <name val="Arial"/>
      <family val="2"/>
    </font>
    <font>
      <sz val="12"/>
      <color theme="1"/>
      <name val="Arial"/>
      <family val="2"/>
    </font>
    <font>
      <b/>
      <i/>
      <sz val="11"/>
      <color theme="1"/>
      <name val="Arial"/>
      <family val="2"/>
    </font>
    <font>
      <sz val="12"/>
      <color theme="0"/>
      <name val="Arial"/>
      <family val="2"/>
    </font>
    <font>
      <u/>
      <sz val="12"/>
      <color theme="10"/>
      <name val="Arial"/>
      <family val="2"/>
    </font>
    <font>
      <sz val="12"/>
      <color rgb="FF006100"/>
      <name val="Arial"/>
      <family val="2"/>
    </font>
    <font>
      <u/>
      <sz val="11"/>
      <color theme="1"/>
      <name val="Arial"/>
      <family val="2"/>
    </font>
    <font>
      <i/>
      <sz val="11"/>
      <color theme="1"/>
      <name val="Arial"/>
      <family val="2"/>
    </font>
    <font>
      <sz val="11"/>
      <name val="Arial"/>
      <family val="2"/>
    </font>
    <font>
      <u/>
      <sz val="11"/>
      <color theme="10"/>
      <name val="Arial"/>
      <family val="2"/>
    </font>
    <font>
      <u/>
      <sz val="11"/>
      <color rgb="FF000000"/>
      <name val="Arial"/>
      <family val="2"/>
    </font>
    <font>
      <sz val="11"/>
      <color rgb="FF000000"/>
      <name val="Arial"/>
      <family val="2"/>
    </font>
    <font>
      <u/>
      <sz val="11"/>
      <color rgb="FF0000FF"/>
      <name val="Arial"/>
      <family val="2"/>
    </font>
    <font>
      <b/>
      <sz val="20"/>
      <name val="Arial"/>
      <family val="2"/>
    </font>
    <font>
      <b/>
      <sz val="11"/>
      <name val="Arial"/>
      <family val="2"/>
    </font>
    <font>
      <b/>
      <sz val="11"/>
      <color rgb="FFFF0000"/>
      <name val="Arial"/>
      <family val="2"/>
    </font>
    <font>
      <b/>
      <sz val="20"/>
      <color theme="1"/>
      <name val="Arial"/>
      <family val="2"/>
    </font>
    <font>
      <b/>
      <sz val="12"/>
      <name val="Arial"/>
      <family val="2"/>
    </font>
    <font>
      <sz val="12"/>
      <name val="Arial"/>
      <family val="2"/>
    </font>
    <font>
      <i/>
      <u/>
      <sz val="12"/>
      <color theme="10"/>
      <name val="Arial"/>
      <family val="2"/>
    </font>
    <font>
      <sz val="12"/>
      <color theme="1"/>
      <name val="Arial"/>
      <family val="2"/>
    </font>
    <font>
      <b/>
      <sz val="10"/>
      <color theme="1"/>
      <name val="Arial"/>
      <family val="2"/>
    </font>
    <font>
      <sz val="12"/>
      <color theme="1"/>
      <name val="Arial"/>
      <family val="2"/>
    </font>
    <font>
      <sz val="22"/>
      <color theme="1"/>
      <name val="Arial"/>
      <family val="2"/>
    </font>
    <font>
      <i/>
      <sz val="11"/>
      <color rgb="FF000000"/>
      <name val="Arial"/>
      <family val="2"/>
    </font>
    <font>
      <sz val="11"/>
      <color rgb="FF000000"/>
      <name val="Arial"/>
      <family val="2"/>
    </font>
    <font>
      <sz val="9"/>
      <color indexed="81"/>
      <name val="Tahoma"/>
      <family val="2"/>
    </font>
    <font>
      <b/>
      <sz val="9"/>
      <color indexed="81"/>
      <name val="Tahoma"/>
      <family val="2"/>
    </font>
    <font>
      <b/>
      <sz val="11"/>
      <color rgb="FF000000"/>
      <name val="Arial"/>
      <family val="2"/>
    </font>
    <font>
      <sz val="11"/>
      <color rgb="FF000000"/>
      <name val="Whitney Book"/>
      <family val="3"/>
    </font>
    <font>
      <b/>
      <sz val="14"/>
      <color rgb="FF212121"/>
      <name val="Whitney Book"/>
      <family val="3"/>
    </font>
    <font>
      <b/>
      <u/>
      <sz val="12"/>
      <color theme="10"/>
      <name val="Arial"/>
      <family val="2"/>
    </font>
    <font>
      <sz val="20"/>
      <color theme="1"/>
      <name val="Arial"/>
      <family val="2"/>
    </font>
    <font>
      <b/>
      <sz val="14"/>
      <color theme="0"/>
      <name val="Arial"/>
      <family val="2"/>
    </font>
    <font>
      <sz val="12"/>
      <name val="Arial"/>
      <family val="2"/>
    </font>
    <font>
      <sz val="11"/>
      <name val="Arial"/>
      <family val="2"/>
    </font>
  </fonts>
  <fills count="17">
    <fill>
      <patternFill patternType="none"/>
    </fill>
    <fill>
      <patternFill patternType="gray125"/>
    </fill>
    <fill>
      <patternFill patternType="solid">
        <fgColor theme="7"/>
        <bgColor theme="7"/>
      </patternFill>
    </fill>
    <fill>
      <patternFill patternType="solid">
        <fgColor theme="1"/>
        <bgColor theme="1"/>
      </patternFill>
    </fill>
    <fill>
      <patternFill patternType="solid">
        <fgColor rgb="FFD9E2F3"/>
        <bgColor rgb="FFD9E2F3"/>
      </patternFill>
    </fill>
    <fill>
      <patternFill patternType="solid">
        <fgColor rgb="FFC6EFCE"/>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0"/>
        <bgColor theme="1"/>
      </patternFill>
    </fill>
    <fill>
      <patternFill patternType="solid">
        <fgColor theme="0"/>
        <bgColor theme="4"/>
      </patternFill>
    </fill>
    <fill>
      <patternFill patternType="solid">
        <fgColor rgb="FFFFFF00"/>
        <bgColor indexed="64"/>
      </patternFill>
    </fill>
    <fill>
      <patternFill patternType="solid">
        <fgColor rgb="FFDEEAF6"/>
        <bgColor rgb="FFDEEAF6"/>
      </patternFill>
    </fill>
    <fill>
      <patternFill patternType="solid">
        <fgColor theme="9" tint="0.39997558519241921"/>
        <bgColor indexed="64"/>
      </patternFill>
    </fill>
    <fill>
      <patternFill patternType="solid">
        <fgColor rgb="FFDAEEF3"/>
        <bgColor indexed="64"/>
      </patternFill>
    </fill>
    <fill>
      <patternFill patternType="solid">
        <fgColor rgb="FFDAEEF3"/>
        <bgColor rgb="FFDAEEF3"/>
      </patternFill>
    </fill>
    <fill>
      <patternFill patternType="solid">
        <fgColor theme="5" tint="0.59999389629810485"/>
        <bgColor indexed="64"/>
      </patternFill>
    </fill>
  </fills>
  <borders count="84">
    <border>
      <left/>
      <right/>
      <top/>
      <bottom/>
      <diagonal/>
    </border>
    <border>
      <left/>
      <right/>
      <top/>
      <bottom/>
      <diagonal/>
    </border>
    <border>
      <left/>
      <right/>
      <top/>
      <bottom/>
      <diagonal/>
    </border>
    <border>
      <left style="thin">
        <color theme="0"/>
      </left>
      <right/>
      <top/>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bottom style="thin">
        <color theme="0"/>
      </bottom>
      <diagonal/>
    </border>
    <border>
      <left style="thin">
        <color theme="1"/>
      </left>
      <right style="thin">
        <color theme="1"/>
      </right>
      <top style="thin">
        <color theme="1"/>
      </top>
      <bottom style="thin">
        <color theme="1"/>
      </bottom>
      <diagonal/>
    </border>
    <border>
      <left style="thin">
        <color theme="0"/>
      </left>
      <right/>
      <top/>
      <bottom style="thin">
        <color theme="0"/>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0"/>
      </left>
      <right/>
      <top/>
      <bottom style="thin">
        <color theme="1"/>
      </bottom>
      <diagonal/>
    </border>
    <border>
      <left/>
      <right/>
      <top/>
      <bottom style="thin">
        <color theme="1"/>
      </bottom>
      <diagonal/>
    </border>
    <border>
      <left/>
      <right/>
      <top style="thin">
        <color theme="1"/>
      </top>
      <bottom/>
      <diagonal/>
    </border>
    <border>
      <left/>
      <right style="thin">
        <color theme="1"/>
      </right>
      <top/>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2"/>
      </left>
      <right style="thin">
        <color theme="2"/>
      </right>
      <top style="thin">
        <color theme="2"/>
      </top>
      <bottom style="thin">
        <color theme="2"/>
      </bottom>
      <diagonal/>
    </border>
    <border>
      <left/>
      <right style="thin">
        <color theme="2"/>
      </right>
      <top/>
      <bottom/>
      <diagonal/>
    </border>
    <border>
      <left style="thin">
        <color theme="2"/>
      </left>
      <right style="thin">
        <color theme="2"/>
      </right>
      <top/>
      <bottom/>
      <diagonal/>
    </border>
    <border>
      <left style="thin">
        <color theme="2"/>
      </left>
      <right style="thin">
        <color theme="2"/>
      </right>
      <top style="thin">
        <color theme="2"/>
      </top>
      <bottom/>
      <diagonal/>
    </border>
    <border>
      <left style="thin">
        <color theme="2"/>
      </left>
      <right/>
      <top/>
      <bottom style="thin">
        <color theme="1"/>
      </bottom>
      <diagonal/>
    </border>
    <border>
      <left style="thin">
        <color theme="1"/>
      </left>
      <right/>
      <top/>
      <bottom/>
      <diagonal/>
    </border>
    <border>
      <left style="thin">
        <color theme="1"/>
      </left>
      <right/>
      <top/>
      <bottom style="thin">
        <color theme="1"/>
      </bottom>
      <diagonal/>
    </border>
    <border>
      <left style="thin">
        <color theme="0"/>
      </left>
      <right style="thin">
        <color theme="0"/>
      </right>
      <top style="thin">
        <color theme="1"/>
      </top>
      <bottom/>
      <diagonal/>
    </border>
    <border>
      <left style="thin">
        <color theme="0"/>
      </left>
      <right style="thin">
        <color theme="1"/>
      </right>
      <top style="thin">
        <color theme="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2"/>
      </right>
      <top/>
      <bottom style="thin">
        <color theme="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1"/>
      </top>
      <bottom style="thin">
        <color theme="1"/>
      </bottom>
      <diagonal/>
    </border>
    <border>
      <left/>
      <right style="thin">
        <color indexed="64"/>
      </right>
      <top/>
      <bottom/>
      <diagonal/>
    </border>
    <border>
      <left style="thin">
        <color indexed="64"/>
      </left>
      <right/>
      <top/>
      <bottom/>
      <diagonal/>
    </border>
    <border>
      <left style="thin">
        <color indexed="64"/>
      </left>
      <right/>
      <top style="thin">
        <color theme="1"/>
      </top>
      <bottom/>
      <diagonal/>
    </border>
    <border>
      <left style="thin">
        <color indexed="64"/>
      </left>
      <right/>
      <top/>
      <bottom style="thin">
        <color theme="1"/>
      </bottom>
      <diagonal/>
    </border>
    <border>
      <left style="thin">
        <color indexed="64"/>
      </left>
      <right/>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bottom style="thin">
        <color theme="0"/>
      </bottom>
      <diagonal/>
    </border>
    <border>
      <left/>
      <right style="thin">
        <color indexed="64"/>
      </right>
      <top style="thin">
        <color theme="1"/>
      </top>
      <bottom style="thin">
        <color indexed="64"/>
      </bottom>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theme="6" tint="0.59999389629810485"/>
      </left>
      <right style="thin">
        <color theme="6" tint="0.59999389629810485"/>
      </right>
      <top/>
      <bottom style="thin">
        <color theme="6" tint="0.59999389629810485"/>
      </bottom>
      <diagonal/>
    </border>
    <border>
      <left/>
      <right style="thin">
        <color theme="6" tint="0.39997558519241921"/>
      </right>
      <top/>
      <bottom/>
      <diagonal/>
    </border>
    <border>
      <left/>
      <right/>
      <top style="thin">
        <color theme="6" tint="0.39997558519241921"/>
      </top>
      <bottom/>
      <diagonal/>
    </border>
    <border>
      <left style="thin">
        <color theme="1"/>
      </left>
      <right style="thin">
        <color indexed="64"/>
      </right>
      <top style="thin">
        <color theme="1"/>
      </top>
      <bottom style="thin">
        <color theme="1"/>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indexed="64"/>
      </top>
      <bottom style="thin">
        <color indexed="64"/>
      </bottom>
      <diagonal/>
    </border>
    <border>
      <left/>
      <right style="thin">
        <color theme="1"/>
      </right>
      <top style="thin">
        <color theme="1"/>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theme="6" tint="0.39997558519241921"/>
      </bottom>
      <diagonal/>
    </border>
    <border>
      <left style="thin">
        <color rgb="FF00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left>
      <right style="thin">
        <color theme="0"/>
      </right>
      <top/>
      <bottom style="thin">
        <color rgb="FFFFFFFF"/>
      </bottom>
      <diagonal/>
    </border>
    <border>
      <left style="thin">
        <color indexed="64"/>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theme="1"/>
      </right>
      <top style="thin">
        <color theme="1"/>
      </top>
      <bottom/>
      <diagonal/>
    </border>
    <border>
      <left style="thin">
        <color indexed="64"/>
      </left>
      <right style="thin">
        <color theme="1"/>
      </right>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theme="1"/>
      </bottom>
      <diagonal/>
    </border>
    <border>
      <left style="thin">
        <color theme="1"/>
      </left>
      <right style="thin">
        <color indexed="64"/>
      </right>
      <top style="thin">
        <color theme="1"/>
      </top>
      <bottom/>
      <diagonal/>
    </border>
    <border>
      <left style="thin">
        <color theme="1"/>
      </left>
      <right style="thin">
        <color theme="1"/>
      </right>
      <top style="thin">
        <color indexed="64"/>
      </top>
      <bottom/>
      <diagonal/>
    </border>
    <border>
      <left style="thin">
        <color theme="2"/>
      </left>
      <right/>
      <top style="thin">
        <color theme="2"/>
      </top>
      <bottom style="thin">
        <color theme="2"/>
      </bottom>
      <diagonal/>
    </border>
  </borders>
  <cellStyleXfs count="62">
    <xf numFmtId="0" fontId="0" fillId="0" borderId="0"/>
    <xf numFmtId="44" fontId="17" fillId="0" borderId="0" applyFont="0" applyFill="0" applyBorder="0" applyAlignment="0" applyProtection="0"/>
    <xf numFmtId="9" fontId="19" fillId="0" borderId="0" applyFont="0" applyFill="0" applyBorder="0" applyAlignment="0" applyProtection="0"/>
    <xf numFmtId="0" fontId="22" fillId="0" borderId="0" applyNumberFormat="0" applyFill="0" applyBorder="0" applyAlignment="0" applyProtection="0"/>
    <xf numFmtId="0" fontId="5" fillId="0" borderId="2"/>
    <xf numFmtId="0" fontId="4" fillId="0" borderId="2"/>
    <xf numFmtId="0" fontId="38" fillId="0" borderId="2"/>
    <xf numFmtId="0" fontId="7" fillId="5" borderId="2" applyNumberFormat="0" applyBorder="0" applyAlignment="0" applyProtection="0"/>
    <xf numFmtId="44" fontId="8" fillId="0" borderId="2" applyFont="0" applyFill="0" applyBorder="0" applyAlignment="0" applyProtection="0"/>
    <xf numFmtId="9" fontId="8" fillId="0" borderId="2" applyFont="0" applyFill="0" applyBorder="0" applyAlignment="0" applyProtection="0"/>
    <xf numFmtId="0" fontId="22" fillId="0" borderId="2" applyNumberFormat="0" applyFill="0" applyBorder="0" applyAlignment="0" applyProtection="0"/>
    <xf numFmtId="0" fontId="3" fillId="0" borderId="2"/>
    <xf numFmtId="0" fontId="3" fillId="0" borderId="2"/>
    <xf numFmtId="0" fontId="38" fillId="0" borderId="2"/>
    <xf numFmtId="0" fontId="8" fillId="0" borderId="2"/>
    <xf numFmtId="0" fontId="8" fillId="0" borderId="2"/>
    <xf numFmtId="0" fontId="2" fillId="0" borderId="2"/>
    <xf numFmtId="0" fontId="2" fillId="0" borderId="2"/>
    <xf numFmtId="0" fontId="8" fillId="0" borderId="2"/>
    <xf numFmtId="0" fontId="2" fillId="0" borderId="2"/>
    <xf numFmtId="0" fontId="2" fillId="0" borderId="2"/>
    <xf numFmtId="0" fontId="8" fillId="0" borderId="2"/>
    <xf numFmtId="0" fontId="40" fillId="0" borderId="2"/>
    <xf numFmtId="0" fontId="1" fillId="0" borderId="2"/>
    <xf numFmtId="0" fontId="1" fillId="0" borderId="2"/>
    <xf numFmtId="0" fontId="1" fillId="0" borderId="2"/>
    <xf numFmtId="0" fontId="1" fillId="0" borderId="2"/>
    <xf numFmtId="43" fontId="8" fillId="0" borderId="2" applyFont="0" applyFill="0" applyBorder="0" applyAlignment="0" applyProtection="0"/>
    <xf numFmtId="0" fontId="1" fillId="0" borderId="2"/>
    <xf numFmtId="0" fontId="1" fillId="0" borderId="2"/>
    <xf numFmtId="0" fontId="1" fillId="0" borderId="2"/>
    <xf numFmtId="0" fontId="1" fillId="0" borderId="2"/>
    <xf numFmtId="0" fontId="40" fillId="0" borderId="2"/>
    <xf numFmtId="0" fontId="1" fillId="0" borderId="2"/>
    <xf numFmtId="0" fontId="1" fillId="0" borderId="2"/>
    <xf numFmtId="0" fontId="1" fillId="0" borderId="2"/>
    <xf numFmtId="0" fontId="1"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xf numFmtId="0" fontId="40" fillId="0" borderId="2"/>
  </cellStyleXfs>
  <cellXfs count="437">
    <xf numFmtId="0" fontId="0" fillId="0" borderId="0" xfId="0" applyFont="1" applyAlignment="1"/>
    <xf numFmtId="0" fontId="6" fillId="0" borderId="0" xfId="0" applyFont="1"/>
    <xf numFmtId="0" fontId="8" fillId="0" borderId="0" xfId="0" applyFont="1" applyAlignment="1"/>
    <xf numFmtId="0" fontId="12" fillId="0" borderId="0" xfId="0" applyFont="1" applyAlignment="1"/>
    <xf numFmtId="0" fontId="10" fillId="0" borderId="0" xfId="0" applyFont="1" applyAlignment="1"/>
    <xf numFmtId="0" fontId="11" fillId="0" borderId="0" xfId="0" applyFont="1"/>
    <xf numFmtId="0" fontId="11" fillId="0" borderId="0" xfId="0" applyFont="1" applyAlignment="1"/>
    <xf numFmtId="0" fontId="10" fillId="0" borderId="0" xfId="0" applyFont="1"/>
    <xf numFmtId="0" fontId="10" fillId="4" borderId="4" xfId="0" applyFont="1" applyFill="1" applyBorder="1"/>
    <xf numFmtId="0" fontId="11" fillId="4" borderId="2" xfId="0" applyFont="1" applyFill="1" applyBorder="1"/>
    <xf numFmtId="0" fontId="10" fillId="4" borderId="2" xfId="0" applyFont="1" applyFill="1" applyBorder="1"/>
    <xf numFmtId="0" fontId="10" fillId="0" borderId="0" xfId="0" applyFont="1" applyAlignment="1"/>
    <xf numFmtId="0" fontId="10" fillId="0" borderId="0" xfId="0" applyFont="1" applyAlignment="1"/>
    <xf numFmtId="0" fontId="21" fillId="6" borderId="17" xfId="0" applyFont="1" applyFill="1" applyBorder="1" applyAlignment="1"/>
    <xf numFmtId="0" fontId="10" fillId="0" borderId="0" xfId="0" applyFont="1" applyAlignment="1" applyProtection="1">
      <protection locked="0"/>
    </xf>
    <xf numFmtId="0" fontId="8" fillId="0" borderId="0" xfId="0" applyFont="1" applyAlignment="1" applyProtection="1">
      <protection locked="0"/>
    </xf>
    <xf numFmtId="44" fontId="10" fillId="0" borderId="0" xfId="0" applyNumberFormat="1" applyFont="1" applyAlignment="1" applyProtection="1">
      <protection locked="0"/>
    </xf>
    <xf numFmtId="0" fontId="10" fillId="0" borderId="0" xfId="0" applyFont="1" applyAlignment="1" applyProtection="1">
      <alignment wrapText="1"/>
      <protection locked="0"/>
    </xf>
    <xf numFmtId="0" fontId="10" fillId="0" borderId="0" xfId="0" applyFont="1" applyProtection="1">
      <protection locked="0"/>
    </xf>
    <xf numFmtId="44" fontId="10" fillId="0" borderId="0" xfId="1" applyFont="1" applyProtection="1">
      <protection locked="0"/>
    </xf>
    <xf numFmtId="44" fontId="10" fillId="0" borderId="0" xfId="0" applyNumberFormat="1" applyFont="1" applyProtection="1">
      <protection locked="0"/>
    </xf>
    <xf numFmtId="0" fontId="8" fillId="0" borderId="0" xfId="0" applyFont="1" applyProtection="1">
      <protection locked="0"/>
    </xf>
    <xf numFmtId="0" fontId="27" fillId="0" borderId="0" xfId="0" applyFont="1" applyProtection="1">
      <protection locked="0"/>
    </xf>
    <xf numFmtId="0" fontId="18" fillId="0" borderId="0" xfId="0" applyFont="1" applyProtection="1">
      <protection locked="0"/>
    </xf>
    <xf numFmtId="0" fontId="0" fillId="0" borderId="0" xfId="0" applyFont="1" applyAlignment="1" applyProtection="1">
      <protection locked="0"/>
    </xf>
    <xf numFmtId="0" fontId="24" fillId="0" borderId="0" xfId="0" applyFont="1" applyAlignment="1" applyProtection="1">
      <protection locked="0"/>
    </xf>
    <xf numFmtId="0" fontId="28" fillId="0" borderId="0" xfId="0" applyFont="1" applyAlignment="1" applyProtection="1">
      <protection locked="0"/>
    </xf>
    <xf numFmtId="0" fontId="29" fillId="0" borderId="0" xfId="0" applyFont="1" applyAlignment="1" applyProtection="1">
      <protection locked="0"/>
    </xf>
    <xf numFmtId="44" fontId="10" fillId="0" borderId="0" xfId="1" applyFont="1" applyAlignment="1" applyProtection="1">
      <protection locked="0"/>
    </xf>
    <xf numFmtId="0" fontId="30" fillId="0" borderId="0" xfId="0" applyFont="1" applyAlignment="1" applyProtection="1">
      <protection locked="0"/>
    </xf>
    <xf numFmtId="44" fontId="29" fillId="0" borderId="0" xfId="1" applyFont="1" applyAlignment="1" applyProtection="1">
      <protection locked="0"/>
    </xf>
    <xf numFmtId="0" fontId="10" fillId="0" borderId="0" xfId="0" applyFont="1" applyAlignment="1" applyProtection="1">
      <alignment horizontal="center" vertical="center"/>
    </xf>
    <xf numFmtId="0" fontId="8" fillId="0" borderId="0" xfId="0" applyFont="1" applyAlignment="1" applyProtection="1">
      <alignment horizontal="left" vertical="top"/>
    </xf>
    <xf numFmtId="0" fontId="8" fillId="0" borderId="0" xfId="0" applyFont="1" applyAlignment="1" applyProtection="1"/>
    <xf numFmtId="0" fontId="10" fillId="0" borderId="0" xfId="0" applyFont="1" applyAlignment="1" applyProtection="1"/>
    <xf numFmtId="164" fontId="16" fillId="3" borderId="18" xfId="0" applyNumberFormat="1" applyFont="1" applyFill="1" applyBorder="1" applyAlignment="1" applyProtection="1">
      <alignment horizontal="center" wrapText="1"/>
    </xf>
    <xf numFmtId="164" fontId="16" fillId="3" borderId="2" xfId="0" applyNumberFormat="1" applyFont="1" applyFill="1" applyBorder="1" applyAlignment="1" applyProtection="1">
      <alignment horizontal="center" wrapText="1"/>
    </xf>
    <xf numFmtId="0" fontId="8" fillId="0" borderId="0" xfId="0" applyFont="1" applyAlignment="1" applyProtection="1">
      <alignment horizontal="center" wrapText="1"/>
    </xf>
    <xf numFmtId="0" fontId="8" fillId="0" borderId="0" xfId="0" applyFont="1" applyAlignment="1" applyProtection="1">
      <alignment horizontal="center"/>
    </xf>
    <xf numFmtId="0" fontId="13" fillId="0" borderId="6" xfId="0" applyFont="1" applyFill="1" applyBorder="1" applyProtection="1"/>
    <xf numFmtId="44" fontId="8" fillId="0" borderId="6" xfId="1" applyFont="1" applyBorder="1" applyAlignment="1" applyProtection="1"/>
    <xf numFmtId="0" fontId="13" fillId="2" borderId="6" xfId="0" applyFont="1" applyFill="1" applyBorder="1" applyProtection="1"/>
    <xf numFmtId="0" fontId="25" fillId="0" borderId="0" xfId="0" applyFont="1" applyAlignment="1" applyProtection="1"/>
    <xf numFmtId="0" fontId="10" fillId="0" borderId="0" xfId="0" applyFont="1" applyAlignment="1" applyProtection="1">
      <alignment wrapText="1"/>
    </xf>
    <xf numFmtId="0" fontId="10" fillId="0" borderId="0" xfId="1" applyNumberFormat="1" applyFont="1" applyAlignment="1" applyProtection="1"/>
    <xf numFmtId="0" fontId="10" fillId="0" borderId="0" xfId="0" applyNumberFormat="1" applyFont="1" applyAlignment="1" applyProtection="1"/>
    <xf numFmtId="0" fontId="8" fillId="0" borderId="0" xfId="0" applyFont="1" applyAlignment="1" applyProtection="1">
      <alignment wrapText="1"/>
    </xf>
    <xf numFmtId="44" fontId="10" fillId="0" borderId="0" xfId="0" applyNumberFormat="1" applyFont="1" applyAlignment="1" applyProtection="1"/>
    <xf numFmtId="164" fontId="10" fillId="0" borderId="0" xfId="0" applyNumberFormat="1" applyFont="1" applyAlignment="1" applyProtection="1"/>
    <xf numFmtId="0" fontId="10" fillId="0" borderId="0" xfId="0" applyFont="1" applyFill="1" applyAlignment="1" applyProtection="1"/>
    <xf numFmtId="0" fontId="15" fillId="0" borderId="0" xfId="0" applyFont="1" applyFill="1" applyAlignment="1" applyProtection="1"/>
    <xf numFmtId="0" fontId="10" fillId="0" borderId="0" xfId="0" applyFont="1" applyAlignment="1" applyProtection="1">
      <alignment horizontal="left" vertical="top"/>
    </xf>
    <xf numFmtId="0" fontId="10" fillId="0" borderId="9" xfId="0" applyFont="1" applyBorder="1" applyAlignment="1" applyProtection="1">
      <alignment horizontal="center" vertical="center"/>
    </xf>
    <xf numFmtId="44" fontId="10" fillId="0" borderId="0" xfId="0" applyNumberFormat="1" applyFont="1" applyProtection="1"/>
    <xf numFmtId="164" fontId="10" fillId="0" borderId="0" xfId="0" applyNumberFormat="1" applyFont="1" applyAlignment="1" applyProtection="1">
      <protection locked="0"/>
    </xf>
    <xf numFmtId="0" fontId="25" fillId="0" borderId="0" xfId="0" applyFont="1" applyAlignment="1" applyProtection="1">
      <protection locked="0"/>
    </xf>
    <xf numFmtId="0" fontId="8" fillId="0" borderId="0" xfId="0" applyFont="1" applyAlignment="1" applyProtection="1">
      <alignment horizontal="center"/>
      <protection locked="0"/>
    </xf>
    <xf numFmtId="0" fontId="10" fillId="0" borderId="0" xfId="0" applyFont="1" applyAlignment="1" applyProtection="1">
      <alignment horizontal="center"/>
      <protection locked="0"/>
    </xf>
    <xf numFmtId="0" fontId="25" fillId="0" borderId="0" xfId="0" applyFont="1" applyProtection="1">
      <protection locked="0"/>
    </xf>
    <xf numFmtId="164" fontId="10" fillId="0" borderId="0" xfId="0" applyNumberFormat="1" applyFont="1" applyProtection="1">
      <protection locked="0"/>
    </xf>
    <xf numFmtId="164" fontId="29" fillId="0" borderId="0" xfId="0" applyNumberFormat="1" applyFont="1" applyAlignment="1" applyProtection="1">
      <protection locked="0"/>
    </xf>
    <xf numFmtId="0" fontId="16" fillId="3" borderId="2" xfId="0" applyFont="1" applyFill="1" applyBorder="1" applyAlignment="1" applyProtection="1">
      <alignment horizontal="center" wrapText="1"/>
    </xf>
    <xf numFmtId="0" fontId="10" fillId="0" borderId="0" xfId="0" applyFont="1" applyAlignment="1" applyProtection="1">
      <alignment horizontal="center"/>
    </xf>
    <xf numFmtId="44" fontId="8" fillId="0" borderId="6" xfId="0" applyNumberFormat="1" applyFont="1" applyFill="1" applyBorder="1" applyProtection="1"/>
    <xf numFmtId="0" fontId="10" fillId="0" borderId="6" xfId="0" applyFont="1" applyBorder="1" applyProtection="1"/>
    <xf numFmtId="0" fontId="20" fillId="0" borderId="6" xfId="0" applyFont="1" applyBorder="1" applyProtection="1"/>
    <xf numFmtId="0" fontId="16" fillId="3" borderId="18" xfId="0" applyFont="1" applyFill="1" applyBorder="1" applyAlignment="1" applyProtection="1">
      <alignment horizontal="center" wrapText="1"/>
    </xf>
    <xf numFmtId="0" fontId="16" fillId="3" borderId="19" xfId="0" applyFont="1" applyFill="1" applyBorder="1" applyAlignment="1" applyProtection="1">
      <alignment horizontal="center" wrapText="1"/>
    </xf>
    <xf numFmtId="164" fontId="16" fillId="3" borderId="18" xfId="0" applyNumberFormat="1" applyFont="1" applyFill="1" applyBorder="1" applyAlignment="1" applyProtection="1">
      <alignment horizontal="center"/>
    </xf>
    <xf numFmtId="164" fontId="16" fillId="3" borderId="2" xfId="0" applyNumberFormat="1" applyFont="1" applyFill="1" applyBorder="1" applyAlignment="1" applyProtection="1">
      <alignment horizontal="center"/>
    </xf>
    <xf numFmtId="164" fontId="8" fillId="0" borderId="6" xfId="0" applyNumberFormat="1" applyFont="1" applyBorder="1" applyAlignment="1" applyProtection="1"/>
    <xf numFmtId="44" fontId="12" fillId="2" borderId="6" xfId="0" applyNumberFormat="1" applyFont="1" applyFill="1" applyBorder="1" applyProtection="1"/>
    <xf numFmtId="164" fontId="10" fillId="0" borderId="0" xfId="0" applyNumberFormat="1" applyFont="1" applyProtection="1"/>
    <xf numFmtId="0" fontId="10" fillId="0" borderId="2" xfId="0" applyFont="1" applyBorder="1" applyAlignment="1" applyProtection="1">
      <protection locked="0"/>
    </xf>
    <xf numFmtId="0" fontId="10" fillId="0" borderId="2" xfId="0" applyFont="1" applyBorder="1" applyProtection="1">
      <protection locked="0"/>
    </xf>
    <xf numFmtId="0" fontId="11" fillId="0" borderId="2" xfId="0" applyFont="1" applyBorder="1" applyAlignment="1" applyProtection="1">
      <protection locked="0"/>
    </xf>
    <xf numFmtId="0" fontId="11" fillId="0" borderId="2" xfId="0" applyFont="1" applyBorder="1" applyAlignment="1" applyProtection="1">
      <alignment horizontal="left" vertical="top"/>
      <protection locked="0"/>
    </xf>
    <xf numFmtId="0" fontId="10" fillId="0" borderId="0" xfId="0" applyFont="1" applyAlignment="1">
      <alignment horizontal="left"/>
    </xf>
    <xf numFmtId="9" fontId="25" fillId="0" borderId="0" xfId="2" applyFont="1" applyAlignment="1" applyProtection="1"/>
    <xf numFmtId="0" fontId="10" fillId="0" borderId="13" xfId="0" applyFont="1" applyBorder="1" applyAlignment="1" applyProtection="1">
      <protection locked="0"/>
    </xf>
    <xf numFmtId="0" fontId="15" fillId="6" borderId="13" xfId="0" applyFont="1" applyFill="1" applyBorder="1" applyAlignment="1" applyProtection="1"/>
    <xf numFmtId="0" fontId="15" fillId="6" borderId="24" xfId="0" applyFont="1" applyFill="1" applyBorder="1" applyAlignment="1" applyProtection="1">
      <alignment horizontal="center"/>
    </xf>
    <xf numFmtId="0" fontId="15" fillId="6" borderId="25" xfId="0" applyFont="1" applyFill="1" applyBorder="1" applyAlignment="1" applyProtection="1">
      <alignment horizontal="center"/>
    </xf>
    <xf numFmtId="0" fontId="13" fillId="0" borderId="6" xfId="0" applyFont="1" applyBorder="1" applyProtection="1"/>
    <xf numFmtId="0" fontId="13" fillId="0" borderId="16" xfId="0" applyFont="1" applyBorder="1" applyProtection="1"/>
    <xf numFmtId="0" fontId="13" fillId="0" borderId="15" xfId="0" applyFont="1" applyBorder="1" applyProtection="1"/>
    <xf numFmtId="0" fontId="10" fillId="0" borderId="2" xfId="0" applyFont="1" applyBorder="1" applyAlignment="1" applyProtection="1"/>
    <xf numFmtId="0" fontId="13" fillId="0" borderId="23" xfId="0" applyFont="1" applyBorder="1" applyProtection="1"/>
    <xf numFmtId="0" fontId="13" fillId="0" borderId="9" xfId="0" applyFont="1" applyBorder="1" applyProtection="1"/>
    <xf numFmtId="0" fontId="13" fillId="0" borderId="2" xfId="0" applyFont="1" applyBorder="1" applyProtection="1">
      <protection locked="0"/>
    </xf>
    <xf numFmtId="0" fontId="8" fillId="0" borderId="2" xfId="0" applyFont="1" applyBorder="1" applyAlignment="1" applyProtection="1">
      <protection locked="0"/>
    </xf>
    <xf numFmtId="164" fontId="13" fillId="0" borderId="6" xfId="0" applyNumberFormat="1" applyFont="1" applyBorder="1" applyProtection="1"/>
    <xf numFmtId="0" fontId="15" fillId="6" borderId="13" xfId="0" applyFont="1" applyFill="1" applyBorder="1" applyAlignment="1" applyProtection="1">
      <alignment horizontal="center" vertical="top"/>
    </xf>
    <xf numFmtId="0" fontId="26" fillId="7" borderId="16" xfId="0" applyFont="1" applyFill="1" applyBorder="1" applyAlignment="1">
      <alignment horizontal="center" vertical="center"/>
    </xf>
    <xf numFmtId="0" fontId="26" fillId="7" borderId="6" xfId="0" applyFont="1" applyFill="1" applyBorder="1" applyAlignment="1">
      <alignment horizontal="center" vertical="center"/>
    </xf>
    <xf numFmtId="165" fontId="26" fillId="7" borderId="6" xfId="0" applyNumberFormat="1" applyFont="1" applyFill="1" applyBorder="1" applyAlignment="1">
      <alignment horizontal="center" vertical="center"/>
    </xf>
    <xf numFmtId="0" fontId="10" fillId="8" borderId="16" xfId="0" applyFont="1" applyFill="1" applyBorder="1" applyAlignment="1" applyProtection="1">
      <protection locked="0"/>
    </xf>
    <xf numFmtId="0" fontId="10" fillId="0" borderId="35" xfId="0" applyFont="1" applyBorder="1" applyAlignment="1" applyProtection="1">
      <protection locked="0"/>
    </xf>
    <xf numFmtId="0" fontId="10" fillId="0" borderId="36" xfId="0" applyFont="1" applyBorder="1" applyAlignment="1" applyProtection="1">
      <protection locked="0"/>
    </xf>
    <xf numFmtId="0" fontId="10" fillId="8" borderId="35" xfId="0" applyFont="1" applyFill="1" applyBorder="1" applyProtection="1">
      <protection locked="0"/>
    </xf>
    <xf numFmtId="0" fontId="10" fillId="8" borderId="35" xfId="0" applyFont="1" applyFill="1" applyBorder="1" applyAlignment="1" applyProtection="1">
      <protection locked="0"/>
    </xf>
    <xf numFmtId="0" fontId="15" fillId="6" borderId="38" xfId="0" applyFont="1" applyFill="1" applyBorder="1" applyProtection="1"/>
    <xf numFmtId="0" fontId="10" fillId="6" borderId="35" xfId="0" applyFont="1" applyFill="1" applyBorder="1" applyProtection="1">
      <protection locked="0"/>
    </xf>
    <xf numFmtId="0" fontId="10" fillId="6" borderId="35" xfId="0" applyFont="1" applyFill="1" applyBorder="1" applyAlignment="1" applyProtection="1">
      <protection locked="0"/>
    </xf>
    <xf numFmtId="0" fontId="14" fillId="6" borderId="5" xfId="0" applyFont="1" applyFill="1" applyBorder="1" applyAlignment="1" applyProtection="1">
      <alignment horizontal="left" vertical="top"/>
    </xf>
    <xf numFmtId="0" fontId="14" fillId="6" borderId="5" xfId="0" applyFont="1" applyFill="1" applyBorder="1" applyAlignment="1" applyProtection="1">
      <alignment horizontal="left" vertical="top" wrapText="1"/>
    </xf>
    <xf numFmtId="0" fontId="14" fillId="6" borderId="41" xfId="0" applyFont="1" applyFill="1" applyBorder="1" applyAlignment="1" applyProtection="1">
      <alignment horizontal="left" vertical="top"/>
    </xf>
    <xf numFmtId="0" fontId="14" fillId="6" borderId="7" xfId="0" applyFont="1" applyFill="1" applyBorder="1" applyAlignment="1" applyProtection="1">
      <alignment horizontal="left" vertical="top"/>
    </xf>
    <xf numFmtId="0" fontId="10" fillId="0" borderId="35" xfId="0" applyFont="1" applyBorder="1" applyAlignment="1"/>
    <xf numFmtId="0" fontId="15" fillId="6" borderId="32" xfId="0" applyFont="1" applyFill="1" applyBorder="1" applyAlignment="1" applyProtection="1">
      <alignment horizontal="center"/>
    </xf>
    <xf numFmtId="0" fontId="26" fillId="7" borderId="32" xfId="0" applyFont="1" applyFill="1" applyBorder="1" applyAlignment="1" applyProtection="1">
      <alignment horizontal="center" vertical="center"/>
    </xf>
    <xf numFmtId="0" fontId="15" fillId="6" borderId="42" xfId="0" applyFont="1" applyFill="1" applyBorder="1" applyAlignment="1" applyProtection="1"/>
    <xf numFmtId="0" fontId="10" fillId="0" borderId="32" xfId="0" applyFont="1" applyBorder="1" applyAlignment="1" applyProtection="1">
      <alignment horizontal="center" vertical="center"/>
    </xf>
    <xf numFmtId="164" fontId="16" fillId="3" borderId="32" xfId="0" applyNumberFormat="1" applyFont="1" applyFill="1" applyBorder="1" applyAlignment="1" applyProtection="1">
      <alignment horizontal="center" wrapText="1"/>
    </xf>
    <xf numFmtId="0" fontId="8" fillId="0" borderId="32" xfId="0" applyFont="1" applyBorder="1" applyAlignment="1" applyProtection="1">
      <alignment horizontal="center" wrapText="1"/>
    </xf>
    <xf numFmtId="0" fontId="16" fillId="3" borderId="32" xfId="0" applyFont="1" applyFill="1" applyBorder="1" applyAlignment="1" applyProtection="1">
      <alignment horizontal="center" vertical="center" wrapText="1"/>
    </xf>
    <xf numFmtId="164" fontId="16" fillId="3" borderId="32" xfId="0" applyNumberFormat="1" applyFont="1" applyFill="1" applyBorder="1" applyAlignment="1" applyProtection="1">
      <alignment horizontal="center" vertical="center" wrapText="1"/>
    </xf>
    <xf numFmtId="164" fontId="16" fillId="3" borderId="32" xfId="0" applyNumberFormat="1" applyFont="1" applyFill="1" applyBorder="1" applyAlignment="1" applyProtection="1">
      <alignment horizontal="center" vertical="center"/>
    </xf>
    <xf numFmtId="0" fontId="8" fillId="0" borderId="32" xfId="0" applyFont="1" applyBorder="1" applyAlignment="1" applyProtection="1">
      <alignment horizontal="center"/>
    </xf>
    <xf numFmtId="44" fontId="36" fillId="10" borderId="32" xfId="1" applyFont="1" applyFill="1" applyBorder="1" applyAlignment="1" applyProtection="1">
      <alignment horizontal="center" wrapText="1"/>
    </xf>
    <xf numFmtId="44" fontId="36" fillId="10" borderId="32" xfId="0" applyNumberFormat="1" applyFont="1" applyFill="1" applyBorder="1" applyAlignment="1" applyProtection="1">
      <alignment horizontal="center" wrapText="1"/>
    </xf>
    <xf numFmtId="44" fontId="23" fillId="7" borderId="32" xfId="1" applyFont="1" applyFill="1" applyBorder="1" applyAlignment="1" applyProtection="1">
      <alignment horizontal="center" wrapText="1"/>
    </xf>
    <xf numFmtId="0" fontId="10" fillId="8" borderId="33" xfId="0" applyFont="1" applyFill="1" applyBorder="1" applyAlignment="1" applyProtection="1">
      <alignment horizontal="left" vertical="top"/>
      <protection locked="0"/>
    </xf>
    <xf numFmtId="0" fontId="10" fillId="8" borderId="16" xfId="0" applyFont="1" applyFill="1" applyBorder="1" applyAlignment="1" applyProtection="1">
      <alignment horizontal="left" vertical="top"/>
      <protection locked="0"/>
    </xf>
    <xf numFmtId="0" fontId="26" fillId="7" borderId="32" xfId="0" applyFont="1" applyFill="1" applyBorder="1" applyAlignment="1" applyProtection="1"/>
    <xf numFmtId="0" fontId="22" fillId="8" borderId="16" xfId="3" applyFill="1" applyBorder="1" applyAlignment="1" applyProtection="1">
      <alignment horizontal="left" vertical="top"/>
      <protection locked="0"/>
    </xf>
    <xf numFmtId="0" fontId="16" fillId="6" borderId="32" xfId="0" applyFont="1" applyFill="1" applyBorder="1" applyAlignment="1" applyProtection="1">
      <alignment wrapText="1"/>
    </xf>
    <xf numFmtId="44" fontId="8" fillId="0" borderId="9" xfId="1" applyFont="1" applyFill="1" applyBorder="1" applyAlignment="1" applyProtection="1"/>
    <xf numFmtId="0" fontId="10" fillId="8" borderId="37" xfId="0" applyFont="1" applyFill="1" applyBorder="1" applyAlignment="1" applyProtection="1">
      <protection locked="0"/>
    </xf>
    <xf numFmtId="0" fontId="32" fillId="0" borderId="2" xfId="5" applyFont="1" applyFill="1" applyBorder="1" applyAlignment="1" applyProtection="1">
      <alignment vertical="top" wrapText="1"/>
    </xf>
    <xf numFmtId="0" fontId="32" fillId="7" borderId="30" xfId="0" applyFont="1" applyFill="1" applyBorder="1" applyAlignment="1" applyProtection="1">
      <alignment horizontal="left" vertical="top" wrapText="1"/>
    </xf>
    <xf numFmtId="0" fontId="10" fillId="8" borderId="32" xfId="0" applyFont="1" applyFill="1" applyBorder="1" applyAlignment="1" applyProtection="1">
      <alignment horizontal="left" vertical="top"/>
      <protection locked="0"/>
    </xf>
    <xf numFmtId="0" fontId="26" fillId="7" borderId="6" xfId="0" applyFont="1" applyFill="1" applyBorder="1" applyAlignment="1" applyProtection="1">
      <alignment horizontal="center" vertical="top"/>
    </xf>
    <xf numFmtId="0" fontId="26" fillId="7" borderId="16" xfId="0" applyFont="1" applyFill="1" applyBorder="1" applyAlignment="1">
      <alignment horizontal="center"/>
    </xf>
    <xf numFmtId="0" fontId="16" fillId="3" borderId="2" xfId="0" applyFont="1" applyFill="1" applyBorder="1" applyAlignment="1" applyProtection="1">
      <alignment horizontal="center" wrapText="1"/>
    </xf>
    <xf numFmtId="0" fontId="10" fillId="0" borderId="39" xfId="0" applyFont="1" applyBorder="1" applyAlignment="1" applyProtection="1">
      <alignment horizontal="center" vertical="center"/>
    </xf>
    <xf numFmtId="0" fontId="10" fillId="8" borderId="27" xfId="0" applyFont="1" applyFill="1" applyBorder="1" applyAlignment="1" applyProtection="1">
      <alignment horizontal="left" vertical="top"/>
      <protection locked="0"/>
    </xf>
    <xf numFmtId="0" fontId="13" fillId="0" borderId="43" xfId="0" applyFont="1" applyFill="1" applyBorder="1" applyProtection="1"/>
    <xf numFmtId="0" fontId="13" fillId="0" borderId="44" xfId="0" applyFont="1" applyFill="1" applyBorder="1" applyProtection="1"/>
    <xf numFmtId="0" fontId="13" fillId="0" borderId="44" xfId="0" applyFont="1" applyBorder="1" applyAlignment="1" applyProtection="1"/>
    <xf numFmtId="0" fontId="13" fillId="2" borderId="45" xfId="0" applyFont="1" applyFill="1" applyBorder="1" applyProtection="1"/>
    <xf numFmtId="44" fontId="12" fillId="0" borderId="46" xfId="1" applyFont="1" applyFill="1" applyBorder="1" applyAlignment="1" applyProtection="1"/>
    <xf numFmtId="44" fontId="10" fillId="0" borderId="2" xfId="1" applyFont="1" applyBorder="1" applyProtection="1">
      <protection locked="0"/>
    </xf>
    <xf numFmtId="0" fontId="13" fillId="0" borderId="10" xfId="0" applyNumberFormat="1" applyFont="1" applyBorder="1" applyProtection="1">
      <protection locked="0"/>
    </xf>
    <xf numFmtId="0" fontId="10" fillId="0" borderId="2" xfId="0" applyFont="1" applyBorder="1" applyAlignment="1"/>
    <xf numFmtId="0" fontId="10" fillId="0" borderId="49" xfId="0" applyFont="1" applyBorder="1" applyAlignment="1"/>
    <xf numFmtId="0" fontId="10" fillId="0" borderId="2" xfId="0" applyFont="1" applyBorder="1" applyAlignment="1">
      <alignment vertical="top"/>
    </xf>
    <xf numFmtId="0" fontId="10" fillId="0" borderId="2" xfId="0" applyFont="1" applyFill="1" applyBorder="1" applyAlignment="1">
      <alignment vertical="top" wrapText="1"/>
    </xf>
    <xf numFmtId="0" fontId="10" fillId="0" borderId="16" xfId="0" applyFont="1" applyBorder="1" applyAlignment="1" applyProtection="1">
      <alignment horizontal="center" vertical="top" wrapText="1"/>
    </xf>
    <xf numFmtId="0" fontId="10" fillId="0" borderId="5" xfId="0" applyFont="1" applyBorder="1" applyAlignment="1"/>
    <xf numFmtId="0" fontId="10" fillId="0" borderId="7" xfId="0" applyFont="1" applyBorder="1" applyAlignment="1"/>
    <xf numFmtId="0" fontId="26" fillId="0" borderId="2" xfId="5" applyFont="1" applyFill="1" applyBorder="1" applyAlignment="1" applyProtection="1">
      <alignment vertical="top"/>
    </xf>
    <xf numFmtId="0" fontId="13" fillId="0" borderId="10" xfId="0" applyFont="1" applyBorder="1" applyProtection="1">
      <protection locked="0"/>
    </xf>
    <xf numFmtId="0" fontId="13" fillId="0" borderId="10" xfId="1" applyNumberFormat="1" applyFont="1" applyBorder="1" applyProtection="1">
      <protection locked="0"/>
    </xf>
    <xf numFmtId="0" fontId="10" fillId="8" borderId="52" xfId="0" applyFont="1" applyFill="1" applyBorder="1" applyAlignment="1" applyProtection="1">
      <protection locked="0"/>
    </xf>
    <xf numFmtId="0" fontId="32" fillId="0" borderId="32" xfId="0" applyFont="1" applyFill="1" applyBorder="1" applyAlignment="1" applyProtection="1">
      <alignment horizontal="left" vertical="top" wrapText="1"/>
    </xf>
    <xf numFmtId="0" fontId="16" fillId="6" borderId="8" xfId="0" applyFont="1" applyFill="1" applyBorder="1" applyAlignment="1" applyProtection="1">
      <alignment wrapText="1"/>
    </xf>
    <xf numFmtId="0" fontId="32" fillId="0" borderId="32" xfId="0" applyFont="1" applyFill="1" applyBorder="1" applyAlignment="1" applyProtection="1">
      <alignment vertical="top" wrapText="1"/>
    </xf>
    <xf numFmtId="0" fontId="14" fillId="6" borderId="8" xfId="0" applyFont="1" applyFill="1" applyBorder="1" applyAlignment="1" applyProtection="1">
      <alignment wrapText="1"/>
    </xf>
    <xf numFmtId="0" fontId="26" fillId="0" borderId="32" xfId="0" applyFont="1" applyFill="1" applyBorder="1" applyAlignment="1" applyProtection="1">
      <alignment horizontal="left" vertical="top" wrapText="1"/>
    </xf>
    <xf numFmtId="0" fontId="26" fillId="0" borderId="32" xfId="0" applyFont="1" applyFill="1" applyBorder="1" applyAlignment="1" applyProtection="1">
      <alignment vertical="top" wrapText="1"/>
    </xf>
    <xf numFmtId="0" fontId="10" fillId="8" borderId="6" xfId="0" applyFont="1" applyFill="1" applyBorder="1" applyAlignment="1" applyProtection="1">
      <alignment horizontal="left" vertical="top"/>
      <protection locked="0"/>
    </xf>
    <xf numFmtId="0" fontId="10" fillId="8" borderId="16" xfId="0" applyFont="1" applyFill="1" applyBorder="1" applyAlignment="1" applyProtection="1">
      <alignment horizontal="left" vertical="top" wrapText="1"/>
      <protection locked="0"/>
    </xf>
    <xf numFmtId="0" fontId="20" fillId="8" borderId="6" xfId="0" applyFont="1" applyFill="1" applyBorder="1" applyProtection="1"/>
    <xf numFmtId="0" fontId="36" fillId="0" borderId="0" xfId="0" applyFont="1" applyFill="1" applyAlignment="1" applyProtection="1">
      <alignment horizontal="center" wrapText="1"/>
    </xf>
    <xf numFmtId="44" fontId="36" fillId="0" borderId="32" xfId="0" applyNumberFormat="1" applyFont="1" applyFill="1" applyBorder="1" applyAlignment="1" applyProtection="1">
      <alignment horizontal="center" wrapText="1"/>
    </xf>
    <xf numFmtId="44" fontId="36" fillId="0" borderId="32" xfId="1" applyFont="1" applyFill="1" applyBorder="1" applyAlignment="1" applyProtection="1">
      <alignment horizontal="center" wrapText="1"/>
    </xf>
    <xf numFmtId="0" fontId="36" fillId="0" borderId="32" xfId="0" applyFont="1" applyFill="1" applyBorder="1" applyAlignment="1" applyProtection="1">
      <alignment horizontal="center" wrapText="1"/>
    </xf>
    <xf numFmtId="44" fontId="35" fillId="0" borderId="32" xfId="0" applyNumberFormat="1" applyFont="1" applyFill="1" applyBorder="1" applyAlignment="1" applyProtection="1">
      <alignment horizontal="center" wrapText="1"/>
    </xf>
    <xf numFmtId="0" fontId="32" fillId="0" borderId="30" xfId="5" applyFont="1" applyFill="1" applyBorder="1" applyAlignment="1" applyProtection="1">
      <alignment vertical="top" wrapText="1"/>
    </xf>
    <xf numFmtId="0" fontId="32" fillId="0" borderId="30" xfId="5"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xf>
    <xf numFmtId="0" fontId="32" fillId="8" borderId="31" xfId="5" applyFont="1" applyFill="1" applyBorder="1" applyAlignment="1" applyProtection="1">
      <alignment horizontal="center" vertical="center"/>
      <protection locked="0"/>
    </xf>
    <xf numFmtId="0" fontId="14" fillId="6" borderId="48" xfId="5" applyFont="1" applyFill="1" applyBorder="1" applyAlignment="1" applyProtection="1">
      <alignment vertical="top" wrapText="1"/>
    </xf>
    <xf numFmtId="0" fontId="34" fillId="7" borderId="2" xfId="0" applyFont="1" applyFill="1" applyBorder="1" applyAlignment="1" applyProtection="1">
      <alignment vertical="top" wrapText="1"/>
    </xf>
    <xf numFmtId="0" fontId="32" fillId="0" borderId="2" xfId="0" applyFont="1" applyFill="1" applyBorder="1" applyAlignment="1" applyProtection="1">
      <alignment horizontal="left" vertical="top" wrapText="1"/>
    </xf>
    <xf numFmtId="0" fontId="10" fillId="6" borderId="0" xfId="0" applyFont="1" applyFill="1" applyAlignment="1" applyProtection="1">
      <alignment horizontal="left" vertical="top"/>
    </xf>
    <xf numFmtId="0" fontId="10" fillId="6" borderId="0" xfId="0" applyFont="1" applyFill="1" applyAlignment="1" applyProtection="1">
      <alignment horizontal="center" vertical="center"/>
    </xf>
    <xf numFmtId="0" fontId="15" fillId="6" borderId="0" xfId="0" applyFont="1" applyFill="1" applyAlignment="1" applyProtection="1">
      <alignment horizontal="left" vertical="top"/>
    </xf>
    <xf numFmtId="0" fontId="15" fillId="6" borderId="0" xfId="0" applyFont="1" applyFill="1" applyAlignment="1" applyProtection="1">
      <alignment horizontal="center" vertical="center"/>
    </xf>
    <xf numFmtId="0" fontId="16" fillId="6" borderId="0" xfId="0" applyFont="1" applyFill="1" applyAlignment="1" applyProtection="1"/>
    <xf numFmtId="0" fontId="14" fillId="6" borderId="2" xfId="5" applyFont="1" applyFill="1" applyBorder="1" applyAlignment="1" applyProtection="1">
      <alignment vertical="top" wrapText="1"/>
    </xf>
    <xf numFmtId="0" fontId="14" fillId="6" borderId="29" xfId="5" applyFont="1" applyFill="1" applyBorder="1" applyAlignment="1" applyProtection="1">
      <alignment horizontal="center" vertical="center"/>
      <protection locked="0"/>
    </xf>
    <xf numFmtId="0" fontId="15" fillId="6" borderId="29" xfId="0" applyFont="1" applyFill="1" applyBorder="1" applyAlignment="1" applyProtection="1">
      <alignment horizontal="center" vertical="center"/>
    </xf>
    <xf numFmtId="0" fontId="16" fillId="6" borderId="0" xfId="0" applyFont="1" applyFill="1" applyAlignment="1" applyProtection="1">
      <alignment horizontal="left" vertical="top"/>
    </xf>
    <xf numFmtId="0" fontId="10" fillId="0" borderId="0" xfId="0" applyFont="1" applyFill="1" applyAlignment="1" applyProtection="1">
      <alignment wrapText="1"/>
      <protection locked="0"/>
    </xf>
    <xf numFmtId="0" fontId="10" fillId="0" borderId="0" xfId="0" applyFont="1" applyFill="1" applyAlignment="1" applyProtection="1">
      <protection locked="0"/>
    </xf>
    <xf numFmtId="0" fontId="13" fillId="0" borderId="31" xfId="0" applyFont="1" applyBorder="1" applyProtection="1"/>
    <xf numFmtId="0" fontId="13" fillId="0" borderId="14" xfId="0" applyFont="1" applyBorder="1" applyProtection="1"/>
    <xf numFmtId="0" fontId="13" fillId="0" borderId="22" xfId="0" applyFont="1" applyBorder="1" applyProtection="1"/>
    <xf numFmtId="0" fontId="13" fillId="0" borderId="26" xfId="0" applyFont="1" applyBorder="1" applyProtection="1"/>
    <xf numFmtId="0" fontId="29" fillId="0" borderId="2" xfId="0" applyFont="1" applyBorder="1" applyAlignment="1" applyProtection="1">
      <protection locked="0"/>
    </xf>
    <xf numFmtId="0" fontId="13" fillId="0" borderId="14" xfId="0" applyFont="1" applyBorder="1" applyProtection="1">
      <protection locked="0"/>
    </xf>
    <xf numFmtId="0" fontId="13" fillId="0" borderId="22" xfId="0" applyFont="1" applyBorder="1" applyProtection="1">
      <protection locked="0"/>
    </xf>
    <xf numFmtId="0" fontId="32" fillId="8" borderId="32" xfId="5" applyFont="1" applyFill="1" applyBorder="1" applyAlignment="1" applyProtection="1">
      <alignment horizontal="center" vertical="center"/>
      <protection locked="0"/>
    </xf>
    <xf numFmtId="0" fontId="34" fillId="7" borderId="22" xfId="0" applyFont="1" applyFill="1" applyBorder="1" applyAlignment="1" applyProtection="1">
      <alignment vertical="top" wrapText="1"/>
    </xf>
    <xf numFmtId="0" fontId="10" fillId="0" borderId="47" xfId="0" applyFont="1" applyBorder="1" applyAlignment="1" applyProtection="1">
      <alignment horizontal="center" vertical="center"/>
    </xf>
    <xf numFmtId="0" fontId="10" fillId="8" borderId="53" xfId="0" applyFont="1" applyFill="1" applyBorder="1" applyAlignment="1" applyProtection="1">
      <alignment horizontal="left" vertical="top"/>
      <protection locked="0"/>
    </xf>
    <xf numFmtId="0" fontId="32" fillId="7" borderId="39" xfId="0" applyFont="1" applyFill="1" applyBorder="1" applyAlignment="1" applyProtection="1">
      <alignment horizontal="left" vertical="top" wrapText="1"/>
    </xf>
    <xf numFmtId="0" fontId="32" fillId="0" borderId="10" xfId="0" applyFont="1" applyFill="1" applyBorder="1" applyAlignment="1" applyProtection="1">
      <alignment horizontal="left" vertical="top" wrapText="1"/>
    </xf>
    <xf numFmtId="0" fontId="32" fillId="0" borderId="54" xfId="0" applyFont="1" applyFill="1" applyBorder="1" applyAlignment="1" applyProtection="1">
      <alignment horizontal="left" vertical="top" wrapText="1"/>
    </xf>
    <xf numFmtId="0" fontId="26" fillId="0" borderId="32" xfId="0" applyFont="1" applyFill="1" applyBorder="1" applyAlignment="1" applyProtection="1">
      <alignment horizontal="center" vertical="center"/>
    </xf>
    <xf numFmtId="0" fontId="15" fillId="6" borderId="32" xfId="0" applyFont="1" applyFill="1" applyBorder="1" applyAlignment="1" applyProtection="1"/>
    <xf numFmtId="0" fontId="26" fillId="7" borderId="21" xfId="0" applyFont="1" applyFill="1" applyBorder="1" applyAlignment="1" applyProtection="1">
      <alignment horizontal="center" vertical="center"/>
    </xf>
    <xf numFmtId="0" fontId="15" fillId="6" borderId="32" xfId="0" applyFont="1" applyFill="1" applyBorder="1" applyAlignment="1" applyProtection="1">
      <alignment horizontal="center" vertical="top"/>
    </xf>
    <xf numFmtId="0" fontId="20" fillId="0" borderId="6" xfId="0" applyFont="1" applyBorder="1" applyAlignment="1" applyProtection="1">
      <alignment horizontal="left"/>
    </xf>
    <xf numFmtId="0" fontId="16" fillId="3" borderId="3" xfId="0" applyFont="1" applyFill="1" applyBorder="1" applyAlignment="1" applyProtection="1">
      <alignment horizontal="left"/>
    </xf>
    <xf numFmtId="0" fontId="16" fillId="3" borderId="2" xfId="0" applyFont="1" applyFill="1" applyBorder="1" applyAlignment="1" applyProtection="1">
      <alignment horizontal="center" wrapText="1"/>
    </xf>
    <xf numFmtId="0" fontId="26" fillId="7" borderId="55" xfId="0" applyFont="1" applyFill="1" applyBorder="1" applyAlignment="1">
      <alignment horizontal="center"/>
    </xf>
    <xf numFmtId="0" fontId="26" fillId="7" borderId="32" xfId="0" applyFont="1" applyFill="1" applyBorder="1" applyAlignment="1">
      <alignment horizontal="center"/>
    </xf>
    <xf numFmtId="0" fontId="21" fillId="6" borderId="32" xfId="0" applyFont="1" applyFill="1" applyBorder="1" applyAlignment="1">
      <alignment horizontal="center" vertical="center"/>
    </xf>
    <xf numFmtId="0" fontId="14" fillId="6" borderId="17" xfId="0" applyFont="1" applyFill="1" applyBorder="1" applyAlignment="1"/>
    <xf numFmtId="0" fontId="16" fillId="6" borderId="20" xfId="0" applyFont="1" applyFill="1" applyBorder="1" applyAlignment="1">
      <alignment horizontal="center"/>
    </xf>
    <xf numFmtId="164" fontId="21" fillId="3" borderId="1" xfId="0" applyNumberFormat="1" applyFont="1" applyFill="1" applyBorder="1" applyAlignment="1" applyProtection="1">
      <alignment horizontal="left" vertical="top" wrapText="1"/>
    </xf>
    <xf numFmtId="0" fontId="21" fillId="6" borderId="21" xfId="0" applyFont="1" applyFill="1" applyBorder="1" applyAlignment="1" applyProtection="1">
      <alignment horizontal="left" vertical="top"/>
    </xf>
    <xf numFmtId="0" fontId="25" fillId="8" borderId="35" xfId="0" applyFont="1" applyFill="1" applyBorder="1" applyProtection="1">
      <protection locked="0"/>
    </xf>
    <xf numFmtId="0" fontId="25" fillId="8" borderId="35" xfId="0" applyFont="1" applyFill="1" applyBorder="1" applyAlignment="1" applyProtection="1">
      <protection locked="0"/>
    </xf>
    <xf numFmtId="0" fontId="10" fillId="8" borderId="35" xfId="0" applyNumberFormat="1" applyFont="1" applyFill="1" applyBorder="1" applyAlignment="1" applyProtection="1">
      <alignment horizontal="right"/>
      <protection locked="0"/>
    </xf>
    <xf numFmtId="0" fontId="10" fillId="8" borderId="35" xfId="0" applyNumberFormat="1" applyFont="1" applyFill="1" applyBorder="1" applyAlignment="1" applyProtection="1">
      <protection locked="0"/>
    </xf>
    <xf numFmtId="0" fontId="10" fillId="8" borderId="35" xfId="0" applyFont="1" applyFill="1" applyBorder="1" applyAlignment="1" applyProtection="1">
      <alignment horizontal="right"/>
      <protection locked="0"/>
    </xf>
    <xf numFmtId="0" fontId="0" fillId="0" borderId="0" xfId="0" applyFont="1" applyAlignment="1">
      <alignment horizontal="left"/>
    </xf>
    <xf numFmtId="164" fontId="0" fillId="0" borderId="0" xfId="0" applyNumberFormat="1" applyFont="1" applyAlignment="1"/>
    <xf numFmtId="0" fontId="0" fillId="0" borderId="0" xfId="0" applyNumberFormat="1" applyFont="1" applyAlignment="1"/>
    <xf numFmtId="0" fontId="0" fillId="0" borderId="0" xfId="0" applyFont="1" applyAlignment="1">
      <alignment horizontal="left" indent="1"/>
    </xf>
    <xf numFmtId="0" fontId="13" fillId="0" borderId="6" xfId="0" applyNumberFormat="1" applyFont="1" applyBorder="1" applyProtection="1"/>
    <xf numFmtId="0" fontId="12" fillId="11" borderId="0" xfId="0" applyFont="1" applyFill="1" applyAlignment="1"/>
    <xf numFmtId="0" fontId="11" fillId="0" borderId="2" xfId="0" applyFont="1" applyFill="1" applyBorder="1" applyAlignment="1" applyProtection="1">
      <protection locked="0"/>
    </xf>
    <xf numFmtId="0" fontId="11" fillId="11" borderId="0" xfId="0" applyFont="1" applyFill="1" applyAlignment="1" applyProtection="1">
      <alignment horizontal="center"/>
      <protection locked="0"/>
    </xf>
    <xf numFmtId="44" fontId="8" fillId="0" borderId="6" xfId="1" applyNumberFormat="1" applyFont="1" applyBorder="1" applyAlignment="1" applyProtection="1"/>
    <xf numFmtId="0" fontId="39" fillId="11" borderId="35" xfId="0" applyFont="1" applyFill="1" applyBorder="1" applyAlignment="1">
      <alignment vertical="top" wrapText="1"/>
    </xf>
    <xf numFmtId="0" fontId="39" fillId="11" borderId="0" xfId="0" applyFont="1" applyFill="1" applyAlignment="1" applyProtection="1">
      <alignment wrapText="1"/>
      <protection locked="0"/>
    </xf>
    <xf numFmtId="44" fontId="25" fillId="0" borderId="2" xfId="1" applyNumberFormat="1" applyFont="1" applyFill="1" applyBorder="1" applyProtection="1"/>
    <xf numFmtId="0" fontId="0" fillId="0" borderId="0" xfId="0" applyFont="1" applyFill="1" applyAlignment="1"/>
    <xf numFmtId="44" fontId="25" fillId="0" borderId="0" xfId="0" applyNumberFormat="1" applyFont="1" applyFill="1" applyProtection="1"/>
    <xf numFmtId="0" fontId="25" fillId="12" borderId="60" xfId="14" applyFont="1" applyFill="1" applyBorder="1" applyAlignment="1"/>
    <xf numFmtId="0" fontId="25" fillId="12" borderId="60" xfId="14" applyFont="1" applyFill="1" applyBorder="1"/>
    <xf numFmtId="0" fontId="10" fillId="12" borderId="60" xfId="14" applyFont="1" applyFill="1" applyBorder="1" applyAlignment="1"/>
    <xf numFmtId="0" fontId="10" fillId="12" borderId="60" xfId="14" applyFont="1" applyFill="1" applyBorder="1"/>
    <xf numFmtId="0" fontId="32" fillId="7" borderId="32" xfId="0" applyFont="1" applyFill="1" applyBorder="1" applyAlignment="1" applyProtection="1">
      <alignment horizontal="left" vertical="top" wrapText="1"/>
    </xf>
    <xf numFmtId="0" fontId="12" fillId="11" borderId="2" xfId="53" applyFont="1" applyFill="1" applyAlignment="1">
      <alignment wrapText="1"/>
    </xf>
    <xf numFmtId="0" fontId="12" fillId="11" borderId="2" xfId="61" applyFont="1" applyFill="1" applyAlignment="1">
      <alignment wrapText="1"/>
    </xf>
    <xf numFmtId="0" fontId="0" fillId="13" borderId="0" xfId="0" applyFont="1" applyFill="1" applyAlignment="1">
      <alignment horizontal="center"/>
    </xf>
    <xf numFmtId="0" fontId="0" fillId="13" borderId="0" xfId="0" applyFont="1" applyFill="1" applyAlignment="1">
      <alignment horizontal="left"/>
    </xf>
    <xf numFmtId="164" fontId="0" fillId="13" borderId="0" xfId="0" applyNumberFormat="1" applyFont="1" applyFill="1" applyAlignment="1"/>
    <xf numFmtId="0" fontId="10" fillId="7" borderId="61" xfId="0" applyFont="1" applyFill="1" applyBorder="1" applyAlignment="1"/>
    <xf numFmtId="0" fontId="10" fillId="7" borderId="62" xfId="0" applyFont="1" applyFill="1" applyBorder="1" applyAlignment="1"/>
    <xf numFmtId="0" fontId="10" fillId="7" borderId="63" xfId="0" applyFont="1" applyFill="1" applyBorder="1" applyAlignment="1"/>
    <xf numFmtId="0" fontId="10" fillId="7" borderId="64" xfId="0" applyFont="1" applyFill="1" applyBorder="1" applyAlignment="1"/>
    <xf numFmtId="0" fontId="10" fillId="7" borderId="2" xfId="0" applyFont="1" applyFill="1" applyBorder="1" applyAlignment="1"/>
    <xf numFmtId="0" fontId="10" fillId="7" borderId="65" xfId="0" applyFont="1" applyFill="1" applyBorder="1" applyAlignment="1"/>
    <xf numFmtId="0" fontId="10" fillId="7" borderId="67" xfId="0" applyFont="1" applyFill="1" applyBorder="1" applyAlignment="1"/>
    <xf numFmtId="0" fontId="10" fillId="7" borderId="68" xfId="0" applyFont="1" applyFill="1" applyBorder="1" applyAlignment="1"/>
    <xf numFmtId="0" fontId="24" fillId="7" borderId="66" xfId="0" applyFont="1" applyFill="1" applyBorder="1" applyAlignment="1"/>
    <xf numFmtId="0" fontId="42" fillId="12" borderId="26" xfId="14" applyFont="1" applyFill="1" applyBorder="1" applyProtection="1">
      <protection locked="0"/>
    </xf>
    <xf numFmtId="0" fontId="43" fillId="12" borderId="26" xfId="14" applyFont="1" applyFill="1" applyBorder="1" applyAlignment="1" applyProtection="1">
      <protection locked="0"/>
    </xf>
    <xf numFmtId="0" fontId="43" fillId="8" borderId="26" xfId="0" applyFont="1" applyFill="1" applyBorder="1" applyProtection="1">
      <protection locked="0"/>
    </xf>
    <xf numFmtId="0" fontId="43" fillId="8" borderId="35" xfId="0" applyFont="1" applyFill="1" applyBorder="1" applyProtection="1">
      <protection locked="0"/>
    </xf>
    <xf numFmtId="0" fontId="43" fillId="12" borderId="26" xfId="14" applyFont="1" applyFill="1" applyBorder="1" applyProtection="1">
      <protection locked="0"/>
    </xf>
    <xf numFmtId="0" fontId="43" fillId="8" borderId="26" xfId="0" applyFont="1" applyFill="1" applyBorder="1" applyAlignment="1" applyProtection="1">
      <protection locked="0"/>
    </xf>
    <xf numFmtId="0" fontId="43" fillId="8" borderId="35" xfId="0" applyFont="1" applyFill="1" applyBorder="1" applyAlignment="1" applyProtection="1">
      <protection locked="0"/>
    </xf>
    <xf numFmtId="0" fontId="26" fillId="0" borderId="0" xfId="0" applyFont="1" applyFill="1" applyAlignment="1" applyProtection="1">
      <alignment horizontal="right"/>
    </xf>
    <xf numFmtId="0" fontId="0" fillId="0" borderId="0" xfId="0"/>
    <xf numFmtId="0" fontId="32" fillId="0" borderId="2" xfId="0" applyFont="1" applyFill="1" applyBorder="1" applyAlignment="1" applyProtection="1">
      <alignment vertical="top" wrapText="1"/>
    </xf>
    <xf numFmtId="0" fontId="32" fillId="14" borderId="29" xfId="0" applyFont="1" applyFill="1" applyBorder="1" applyAlignment="1" applyProtection="1">
      <alignment vertical="top"/>
      <protection locked="0"/>
    </xf>
    <xf numFmtId="0" fontId="28" fillId="0" borderId="4" xfId="0" applyFont="1" applyBorder="1" applyAlignment="1">
      <alignment horizontal="center" vertical="center"/>
    </xf>
    <xf numFmtId="0" fontId="46" fillId="15" borderId="74" xfId="0" applyFont="1" applyFill="1" applyBorder="1"/>
    <xf numFmtId="0" fontId="10" fillId="0" borderId="32" xfId="0" applyFont="1" applyFill="1" applyBorder="1" applyAlignment="1" applyProtection="1">
      <alignment horizontal="center"/>
    </xf>
    <xf numFmtId="0" fontId="29" fillId="0" borderId="0" xfId="0" applyFont="1" applyAlignment="1">
      <alignment wrapText="1"/>
    </xf>
    <xf numFmtId="0" fontId="47" fillId="0" borderId="0" xfId="0" applyFont="1"/>
    <xf numFmtId="0" fontId="48" fillId="0" borderId="0" xfId="0" applyFont="1"/>
    <xf numFmtId="0" fontId="32" fillId="7" borderId="32" xfId="0" applyFont="1" applyFill="1" applyBorder="1" applyAlignment="1" applyProtection="1">
      <alignment horizontal="left" vertical="top" wrapText="1"/>
    </xf>
    <xf numFmtId="0" fontId="10" fillId="0" borderId="27" xfId="0" applyFont="1" applyBorder="1" applyAlignment="1" applyProtection="1">
      <alignment horizontal="center" vertical="center"/>
    </xf>
    <xf numFmtId="0" fontId="32" fillId="0" borderId="32" xfId="0" applyFont="1" applyFill="1" applyBorder="1" applyAlignment="1" applyProtection="1">
      <alignment horizontal="left" vertical="top" wrapText="1"/>
    </xf>
    <xf numFmtId="0" fontId="49" fillId="0" borderId="0" xfId="3" applyFont="1" applyAlignment="1" applyProtection="1"/>
    <xf numFmtId="0" fontId="15" fillId="6" borderId="32" xfId="0" applyFont="1" applyFill="1" applyBorder="1" applyAlignment="1" applyProtection="1">
      <alignment horizontal="right"/>
    </xf>
    <xf numFmtId="0" fontId="14" fillId="6" borderId="72" xfId="0" applyFont="1" applyFill="1" applyBorder="1" applyAlignment="1" applyProtection="1">
      <alignment horizontal="left" vertical="top"/>
    </xf>
    <xf numFmtId="0" fontId="14" fillId="6" borderId="72" xfId="0" applyFont="1" applyFill="1" applyBorder="1" applyAlignment="1" applyProtection="1">
      <alignment horizontal="left" vertical="top" wrapText="1"/>
    </xf>
    <xf numFmtId="0" fontId="29" fillId="0" borderId="26" xfId="0" applyFont="1" applyBorder="1" applyAlignment="1" applyProtection="1">
      <protection locked="0"/>
    </xf>
    <xf numFmtId="9" fontId="42" fillId="0" borderId="26" xfId="2" applyFont="1" applyBorder="1" applyAlignment="1" applyProtection="1">
      <protection locked="0"/>
    </xf>
    <xf numFmtId="44" fontId="10" fillId="16" borderId="32" xfId="1" applyFont="1" applyFill="1" applyBorder="1" applyAlignment="1" applyProtection="1"/>
    <xf numFmtId="0" fontId="10" fillId="16" borderId="33" xfId="0" applyFont="1" applyFill="1" applyBorder="1" applyAlignment="1" applyProtection="1">
      <alignment vertical="top"/>
      <protection locked="0"/>
    </xf>
    <xf numFmtId="0" fontId="25" fillId="16" borderId="2" xfId="0" applyFont="1" applyFill="1" applyBorder="1" applyProtection="1">
      <protection locked="0"/>
    </xf>
    <xf numFmtId="44" fontId="25" fillId="16" borderId="2" xfId="0" applyNumberFormat="1" applyFont="1" applyFill="1" applyBorder="1" applyAlignment="1" applyProtection="1">
      <protection locked="0"/>
    </xf>
    <xf numFmtId="0" fontId="25" fillId="16" borderId="2" xfId="14" applyFont="1" applyFill="1" applyBorder="1" applyAlignment="1" applyProtection="1">
      <protection locked="0"/>
    </xf>
    <xf numFmtId="0" fontId="10" fillId="16" borderId="2" xfId="14" applyFont="1" applyFill="1" applyBorder="1" applyAlignment="1" applyProtection="1">
      <alignment wrapText="1"/>
      <protection locked="0"/>
    </xf>
    <xf numFmtId="44" fontId="10" fillId="16" borderId="2" xfId="8" applyFont="1" applyFill="1" applyBorder="1" applyAlignment="1" applyProtection="1">
      <protection locked="0"/>
    </xf>
    <xf numFmtId="0" fontId="10" fillId="16" borderId="2" xfId="14" applyFont="1" applyFill="1" applyBorder="1" applyProtection="1">
      <protection locked="0"/>
    </xf>
    <xf numFmtId="0" fontId="10" fillId="16" borderId="2" xfId="14" applyFont="1" applyFill="1" applyBorder="1" applyAlignment="1" applyProtection="1">
      <protection locked="0"/>
    </xf>
    <xf numFmtId="0" fontId="10" fillId="16" borderId="2" xfId="0" applyFont="1" applyFill="1" applyBorder="1" applyAlignment="1" applyProtection="1">
      <alignment wrapText="1"/>
      <protection locked="0"/>
    </xf>
    <xf numFmtId="44" fontId="10" fillId="16" borderId="2" xfId="0" applyNumberFormat="1" applyFont="1" applyFill="1" applyBorder="1" applyAlignment="1" applyProtection="1">
      <protection locked="0"/>
    </xf>
    <xf numFmtId="0" fontId="10" fillId="16" borderId="2" xfId="0" applyFont="1" applyFill="1" applyBorder="1" applyProtection="1">
      <protection locked="0"/>
    </xf>
    <xf numFmtId="0" fontId="10" fillId="16" borderId="2" xfId="0" applyFont="1" applyFill="1" applyBorder="1" applyAlignment="1" applyProtection="1">
      <protection locked="0"/>
    </xf>
    <xf numFmtId="0" fontId="8" fillId="16" borderId="2" xfId="0" applyFont="1" applyFill="1" applyBorder="1" applyAlignment="1" applyProtection="1">
      <alignment wrapText="1"/>
      <protection locked="0"/>
    </xf>
    <xf numFmtId="0" fontId="25" fillId="16" borderId="2" xfId="0" applyFont="1" applyFill="1" applyBorder="1" applyAlignment="1" applyProtection="1">
      <protection locked="0"/>
    </xf>
    <xf numFmtId="44" fontId="25" fillId="16" borderId="2" xfId="1" applyFont="1" applyFill="1" applyBorder="1" applyAlignment="1" applyProtection="1">
      <protection locked="0"/>
    </xf>
    <xf numFmtId="0" fontId="8" fillId="16" borderId="2" xfId="0" applyFont="1" applyFill="1" applyBorder="1" applyAlignment="1"/>
    <xf numFmtId="0" fontId="0" fillId="16" borderId="2" xfId="0" applyFont="1" applyFill="1" applyBorder="1" applyAlignment="1"/>
    <xf numFmtId="44" fontId="0" fillId="16" borderId="2" xfId="0" applyNumberFormat="1" applyFont="1" applyFill="1" applyBorder="1" applyAlignment="1"/>
    <xf numFmtId="44" fontId="25" fillId="16" borderId="2" xfId="0" applyNumberFormat="1" applyFont="1" applyFill="1" applyBorder="1" applyProtection="1">
      <protection locked="0"/>
    </xf>
    <xf numFmtId="44" fontId="25" fillId="16" borderId="2" xfId="1" applyNumberFormat="1" applyFont="1" applyFill="1" applyBorder="1" applyProtection="1">
      <protection locked="0"/>
    </xf>
    <xf numFmtId="0" fontId="10" fillId="16" borderId="26" xfId="0" applyFont="1" applyFill="1" applyBorder="1" applyAlignment="1" applyProtection="1">
      <protection locked="0"/>
    </xf>
    <xf numFmtId="44" fontId="10" fillId="16" borderId="26" xfId="0" applyNumberFormat="1" applyFont="1" applyFill="1" applyBorder="1" applyAlignment="1" applyProtection="1">
      <protection locked="0"/>
    </xf>
    <xf numFmtId="0" fontId="37" fillId="16" borderId="2" xfId="3" applyFont="1" applyFill="1" applyBorder="1" applyProtection="1">
      <protection locked="0"/>
    </xf>
    <xf numFmtId="0" fontId="10" fillId="16" borderId="33" xfId="0" applyFont="1" applyFill="1" applyBorder="1" applyAlignment="1" applyProtection="1">
      <alignment horizontal="left" vertical="top"/>
      <protection locked="0"/>
    </xf>
    <xf numFmtId="0" fontId="10" fillId="16" borderId="16" xfId="0" applyFont="1" applyFill="1" applyBorder="1" applyAlignment="1" applyProtection="1">
      <alignment horizontal="left" vertical="top"/>
      <protection locked="0"/>
    </xf>
    <xf numFmtId="0" fontId="10" fillId="16" borderId="16" xfId="0" applyFont="1" applyFill="1" applyBorder="1" applyAlignment="1" applyProtection="1">
      <alignment horizontal="center" vertical="top" wrapText="1"/>
      <protection locked="0"/>
    </xf>
    <xf numFmtId="0" fontId="10" fillId="16" borderId="16" xfId="0" applyFont="1" applyFill="1" applyBorder="1" applyAlignment="1" applyProtection="1">
      <alignment vertical="top" wrapText="1"/>
      <protection locked="0"/>
    </xf>
    <xf numFmtId="0" fontId="10" fillId="16" borderId="6" xfId="0" applyFont="1" applyFill="1" applyBorder="1" applyProtection="1">
      <protection locked="0"/>
    </xf>
    <xf numFmtId="0" fontId="10" fillId="16" borderId="6" xfId="0" applyFont="1" applyFill="1" applyBorder="1" applyAlignment="1" applyProtection="1">
      <protection locked="0"/>
    </xf>
    <xf numFmtId="0" fontId="25" fillId="16" borderId="0" xfId="0" applyFont="1" applyFill="1" applyProtection="1">
      <protection locked="0"/>
    </xf>
    <xf numFmtId="44" fontId="25" fillId="16" borderId="0" xfId="0" applyNumberFormat="1" applyFont="1" applyFill="1" applyAlignment="1" applyProtection="1">
      <protection locked="0"/>
    </xf>
    <xf numFmtId="0" fontId="10" fillId="16" borderId="0" xfId="0" applyFont="1" applyFill="1" applyAlignment="1" applyProtection="1">
      <protection locked="0"/>
    </xf>
    <xf numFmtId="44" fontId="10" fillId="16" borderId="0" xfId="0" applyNumberFormat="1" applyFont="1" applyFill="1" applyAlignment="1" applyProtection="1">
      <protection locked="0"/>
    </xf>
    <xf numFmtId="0" fontId="8" fillId="16" borderId="0" xfId="0" applyFont="1" applyFill="1" applyAlignment="1" applyProtection="1">
      <protection locked="0"/>
    </xf>
    <xf numFmtId="0" fontId="10" fillId="16" borderId="0" xfId="0" applyFont="1" applyFill="1" applyAlignment="1" applyProtection="1">
      <alignment wrapText="1"/>
      <protection locked="0"/>
    </xf>
    <xf numFmtId="0" fontId="8" fillId="16" borderId="0" xfId="0" applyFont="1" applyFill="1" applyAlignment="1" applyProtection="1">
      <alignment wrapText="1"/>
      <protection locked="0"/>
    </xf>
    <xf numFmtId="0" fontId="25" fillId="16" borderId="0" xfId="0" applyFont="1" applyFill="1" applyAlignment="1" applyProtection="1">
      <protection locked="0"/>
    </xf>
    <xf numFmtId="44" fontId="25" fillId="16" borderId="0" xfId="0" applyNumberFormat="1" applyFont="1" applyFill="1" applyProtection="1">
      <protection locked="0"/>
    </xf>
    <xf numFmtId="0" fontId="18" fillId="16" borderId="0" xfId="0" applyFont="1" applyFill="1" applyAlignment="1" applyProtection="1">
      <protection locked="0"/>
    </xf>
    <xf numFmtId="44" fontId="10" fillId="16" borderId="0" xfId="0" applyNumberFormat="1" applyFont="1" applyFill="1" applyProtection="1">
      <protection locked="0"/>
    </xf>
    <xf numFmtId="0" fontId="10" fillId="16" borderId="0" xfId="0" applyFont="1" applyFill="1" applyProtection="1">
      <protection locked="0"/>
    </xf>
    <xf numFmtId="0" fontId="29" fillId="16" borderId="0" xfId="0" applyFont="1" applyFill="1" applyAlignment="1" applyProtection="1">
      <protection locked="0"/>
    </xf>
    <xf numFmtId="0" fontId="15" fillId="0" borderId="0" xfId="0" applyFont="1" applyAlignment="1" applyProtection="1"/>
    <xf numFmtId="0" fontId="50" fillId="0" borderId="0" xfId="0" applyFont="1" applyFill="1" applyProtection="1"/>
    <xf numFmtId="0" fontId="10" fillId="0" borderId="0" xfId="0" applyFont="1" applyFill="1" applyProtection="1"/>
    <xf numFmtId="44" fontId="11" fillId="14" borderId="32" xfId="1" applyFont="1" applyFill="1" applyBorder="1" applyProtection="1">
      <protection locked="0"/>
    </xf>
    <xf numFmtId="0" fontId="52" fillId="13" borderId="0" xfId="0" applyFont="1" applyFill="1" applyAlignment="1" applyProtection="1">
      <alignment horizontal="center"/>
    </xf>
    <xf numFmtId="44" fontId="52" fillId="13" borderId="0" xfId="0" applyNumberFormat="1" applyFont="1" applyFill="1" applyAlignment="1" applyProtection="1"/>
    <xf numFmtId="0" fontId="52" fillId="13" borderId="0" xfId="0" applyFont="1" applyFill="1" applyAlignment="1" applyProtection="1">
      <alignment horizontal="left"/>
    </xf>
    <xf numFmtId="0" fontId="53" fillId="13" borderId="0" xfId="0" applyFont="1" applyFill="1" applyAlignment="1" applyProtection="1"/>
    <xf numFmtId="0" fontId="53" fillId="13" borderId="0" xfId="0" applyFont="1" applyFill="1" applyAlignment="1" applyProtection="1">
      <alignment horizontal="left"/>
    </xf>
    <xf numFmtId="0" fontId="53" fillId="13" borderId="0" xfId="0" applyNumberFormat="1" applyFont="1" applyFill="1" applyAlignment="1" applyProtection="1"/>
    <xf numFmtId="0" fontId="10" fillId="0" borderId="32" xfId="0" applyFont="1" applyFill="1" applyBorder="1" applyAlignment="1" applyProtection="1">
      <alignment horizontal="right"/>
    </xf>
    <xf numFmtId="0" fontId="10" fillId="0" borderId="2" xfId="0" applyFont="1" applyBorder="1" applyAlignment="1">
      <alignment vertical="center" wrapText="1"/>
    </xf>
    <xf numFmtId="0" fontId="0" fillId="0" borderId="2" xfId="0" applyFont="1" applyBorder="1" applyAlignment="1"/>
    <xf numFmtId="0" fontId="11" fillId="0" borderId="0" xfId="0" applyFont="1" applyAlignment="1" applyProtection="1">
      <protection locked="0"/>
    </xf>
    <xf numFmtId="9" fontId="10" fillId="0" borderId="0" xfId="2" applyFont="1" applyAlignment="1" applyProtection="1"/>
    <xf numFmtId="0" fontId="10" fillId="0" borderId="0" xfId="0" applyFont="1" applyAlignment="1" applyProtection="1">
      <alignment horizontal="right"/>
      <protection locked="0"/>
    </xf>
    <xf numFmtId="0" fontId="21" fillId="6" borderId="83" xfId="0" applyFont="1" applyFill="1" applyBorder="1" applyAlignment="1"/>
    <xf numFmtId="0" fontId="10" fillId="16" borderId="12" xfId="0" applyFont="1" applyFill="1" applyBorder="1" applyAlignment="1" applyProtection="1">
      <alignment horizontal="left" vertical="top"/>
      <protection locked="0"/>
    </xf>
    <xf numFmtId="0" fontId="11" fillId="16" borderId="32" xfId="0" applyFont="1" applyFill="1" applyBorder="1" applyProtection="1">
      <protection locked="0"/>
    </xf>
    <xf numFmtId="0" fontId="11" fillId="16" borderId="32" xfId="1" applyNumberFormat="1" applyFont="1" applyFill="1" applyBorder="1" applyProtection="1">
      <protection locked="0"/>
    </xf>
    <xf numFmtId="44" fontId="11" fillId="16" borderId="32" xfId="1" applyFont="1" applyFill="1" applyBorder="1" applyProtection="1">
      <protection locked="0"/>
    </xf>
    <xf numFmtId="0" fontId="32" fillId="16" borderId="29" xfId="0" applyFont="1" applyFill="1" applyBorder="1" applyAlignment="1" applyProtection="1">
      <alignment vertical="top"/>
      <protection locked="0"/>
    </xf>
    <xf numFmtId="0" fontId="32" fillId="16" borderId="32" xfId="0" applyFont="1" applyFill="1" applyBorder="1" applyAlignment="1" applyProtection="1">
      <alignment vertical="top"/>
      <protection locked="0"/>
    </xf>
    <xf numFmtId="0" fontId="10" fillId="0" borderId="0" xfId="0" applyFont="1" applyAlignment="1">
      <alignment horizontal="left" vertical="top"/>
    </xf>
    <xf numFmtId="0" fontId="31" fillId="0" borderId="2" xfId="0" applyFont="1" applyBorder="1" applyAlignment="1">
      <alignment horizontal="center" vertical="center"/>
    </xf>
    <xf numFmtId="0" fontId="31" fillId="0" borderId="50" xfId="0" applyFont="1" applyBorder="1" applyAlignment="1">
      <alignment horizontal="center" vertical="center"/>
    </xf>
    <xf numFmtId="0" fontId="32" fillId="0" borderId="2" xfId="5" applyFont="1" applyFill="1" applyBorder="1" applyAlignment="1" applyProtection="1">
      <alignment horizontal="left" vertical="top" wrapText="1"/>
    </xf>
    <xf numFmtId="0" fontId="26" fillId="8" borderId="51" xfId="5" applyFont="1" applyFill="1" applyBorder="1" applyAlignment="1" applyProtection="1">
      <alignment horizontal="center" vertical="center"/>
    </xf>
    <xf numFmtId="0" fontId="26" fillId="8" borderId="2" xfId="5" applyFont="1" applyFill="1" applyBorder="1" applyAlignment="1" applyProtection="1">
      <alignment horizontal="center" vertical="center"/>
    </xf>
    <xf numFmtId="0" fontId="32" fillId="0" borderId="59" xfId="5" applyFont="1" applyFill="1" applyBorder="1" applyAlignment="1" applyProtection="1">
      <alignment horizontal="left" vertical="top" wrapText="1"/>
    </xf>
    <xf numFmtId="0" fontId="21" fillId="6" borderId="69"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21" fillId="6" borderId="71"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26" xfId="0" applyFont="1" applyFill="1" applyBorder="1" applyAlignment="1">
      <alignment horizontal="center" vertical="center" wrapText="1"/>
    </xf>
    <xf numFmtId="0" fontId="21" fillId="6" borderId="27" xfId="0" applyFont="1" applyFill="1" applyBorder="1" applyAlignment="1">
      <alignment horizontal="center" vertical="center" wrapText="1"/>
    </xf>
    <xf numFmtId="0" fontId="26" fillId="16" borderId="2" xfId="5" applyFont="1" applyFill="1" applyBorder="1" applyAlignment="1" applyProtection="1">
      <alignment horizontal="center" vertical="center"/>
    </xf>
    <xf numFmtId="0" fontId="10" fillId="8" borderId="32" xfId="0" applyFont="1" applyFill="1" applyBorder="1" applyAlignment="1" applyProtection="1">
      <alignment horizontal="center"/>
      <protection locked="0"/>
    </xf>
    <xf numFmtId="0" fontId="12" fillId="11" borderId="0" xfId="0" applyFont="1" applyFill="1" applyAlignment="1">
      <alignment horizontal="center"/>
    </xf>
    <xf numFmtId="0" fontId="31" fillId="9" borderId="2" xfId="0" applyFont="1" applyFill="1" applyBorder="1" applyAlignment="1" applyProtection="1">
      <alignment horizontal="center" vertical="center" wrapText="1"/>
    </xf>
    <xf numFmtId="0" fontId="31" fillId="9" borderId="29" xfId="0" applyFont="1" applyFill="1" applyBorder="1" applyAlignment="1" applyProtection="1">
      <alignment horizontal="center" vertical="center" wrapText="1"/>
    </xf>
    <xf numFmtId="0" fontId="11" fillId="11" borderId="34" xfId="0" applyFont="1" applyFill="1" applyBorder="1" applyAlignment="1">
      <alignment horizontal="center" wrapText="1"/>
    </xf>
    <xf numFmtId="0" fontId="11" fillId="11" borderId="47" xfId="0" applyFont="1" applyFill="1" applyBorder="1" applyAlignment="1">
      <alignment horizontal="center" wrapText="1"/>
    </xf>
    <xf numFmtId="0" fontId="21" fillId="6" borderId="2" xfId="0" applyFont="1" applyFill="1" applyBorder="1" applyAlignment="1" applyProtection="1">
      <alignment wrapText="1"/>
    </xf>
    <xf numFmtId="0" fontId="21" fillId="6" borderId="29" xfId="0" applyFont="1" applyFill="1" applyBorder="1" applyAlignment="1" applyProtection="1">
      <alignment wrapText="1"/>
    </xf>
    <xf numFmtId="0" fontId="26" fillId="0" borderId="2" xfId="0" applyFont="1" applyFill="1" applyBorder="1" applyAlignment="1" applyProtection="1">
      <alignment wrapText="1"/>
    </xf>
    <xf numFmtId="0" fontId="10" fillId="0" borderId="82"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9" xfId="0" applyFont="1" applyBorder="1" applyAlignment="1" applyProtection="1">
      <alignment horizontal="center" vertical="center"/>
    </xf>
    <xf numFmtId="0" fontId="15" fillId="6" borderId="2" xfId="0" applyFont="1" applyFill="1" applyBorder="1" applyAlignment="1" applyProtection="1">
      <alignment horizontal="center" wrapText="1"/>
    </xf>
    <xf numFmtId="0" fontId="16" fillId="6" borderId="2" xfId="0" applyFont="1" applyFill="1" applyBorder="1" applyAlignment="1" applyProtection="1">
      <alignment wrapText="1"/>
    </xf>
    <xf numFmtId="0" fontId="16" fillId="6" borderId="29" xfId="0" applyFont="1" applyFill="1" applyBorder="1" applyAlignment="1" applyProtection="1">
      <alignment wrapText="1"/>
    </xf>
    <xf numFmtId="0" fontId="26" fillId="7" borderId="31" xfId="0" applyFont="1" applyFill="1" applyBorder="1" applyAlignment="1" applyProtection="1">
      <alignment horizontal="center" vertical="center"/>
    </xf>
    <xf numFmtId="0" fontId="26" fillId="7" borderId="26" xfId="0" applyFont="1" applyFill="1" applyBorder="1" applyAlignment="1" applyProtection="1">
      <alignment horizontal="center" vertical="center"/>
    </xf>
    <xf numFmtId="0" fontId="26" fillId="7" borderId="27" xfId="0" applyFont="1" applyFill="1" applyBorder="1" applyAlignment="1" applyProtection="1">
      <alignment horizontal="center" vertical="center"/>
    </xf>
    <xf numFmtId="0" fontId="10" fillId="0" borderId="81" xfId="0" applyFont="1" applyBorder="1" applyAlignment="1" applyProtection="1">
      <alignment horizontal="center" vertical="center"/>
    </xf>
    <xf numFmtId="0" fontId="10" fillId="0" borderId="79" xfId="0" applyFont="1" applyBorder="1" applyAlignment="1" applyProtection="1">
      <alignment horizontal="center" vertical="center"/>
    </xf>
    <xf numFmtId="0" fontId="10" fillId="0" borderId="80" xfId="0" applyFont="1" applyBorder="1" applyAlignment="1" applyProtection="1">
      <alignment horizontal="center" vertical="center"/>
    </xf>
    <xf numFmtId="0" fontId="32" fillId="7" borderId="31" xfId="0" applyFont="1" applyFill="1" applyBorder="1" applyAlignment="1" applyProtection="1">
      <alignment horizontal="left" vertical="top" wrapText="1"/>
    </xf>
    <xf numFmtId="0" fontId="32" fillId="7" borderId="26" xfId="0" applyFont="1" applyFill="1" applyBorder="1" applyAlignment="1" applyProtection="1">
      <alignment horizontal="left" vertical="top" wrapText="1"/>
    </xf>
    <xf numFmtId="0" fontId="32" fillId="7" borderId="27" xfId="0" applyFont="1" applyFill="1" applyBorder="1" applyAlignment="1" applyProtection="1">
      <alignment horizontal="left" vertical="top" wrapText="1"/>
    </xf>
    <xf numFmtId="0" fontId="10" fillId="8" borderId="76" xfId="0" applyFont="1" applyFill="1" applyBorder="1" applyAlignment="1" applyProtection="1">
      <alignment horizontal="left" vertical="top" wrapText="1"/>
      <protection locked="0"/>
    </xf>
    <xf numFmtId="0" fontId="10" fillId="8" borderId="77" xfId="0" applyFont="1" applyFill="1" applyBorder="1" applyAlignment="1" applyProtection="1">
      <alignment horizontal="left" vertical="top" wrapText="1"/>
      <protection locked="0"/>
    </xf>
    <xf numFmtId="0" fontId="10" fillId="8" borderId="43" xfId="0" applyFont="1" applyFill="1" applyBorder="1" applyAlignment="1" applyProtection="1">
      <alignment horizontal="left" vertical="top" wrapText="1"/>
      <protection locked="0"/>
    </xf>
    <xf numFmtId="0" fontId="10" fillId="0" borderId="78" xfId="0" applyFont="1" applyBorder="1" applyAlignment="1" applyProtection="1">
      <alignment horizontal="center" vertical="center"/>
    </xf>
    <xf numFmtId="0" fontId="16" fillId="3" borderId="27" xfId="0" applyFont="1" applyFill="1" applyBorder="1" applyAlignment="1" applyProtection="1">
      <alignment horizontal="center" wrapText="1"/>
    </xf>
    <xf numFmtId="0" fontId="16" fillId="3" borderId="3" xfId="0" applyFont="1" applyFill="1" applyBorder="1" applyAlignment="1" applyProtection="1">
      <alignment horizontal="left" wrapText="1"/>
    </xf>
    <xf numFmtId="0" fontId="16" fillId="3" borderId="2" xfId="0" applyFont="1" applyFill="1" applyBorder="1" applyAlignment="1" applyProtection="1">
      <alignment horizontal="left" wrapText="1"/>
    </xf>
    <xf numFmtId="0" fontId="10" fillId="8" borderId="76" xfId="0" applyFont="1" applyFill="1" applyBorder="1" applyAlignment="1" applyProtection="1">
      <alignment horizontal="center" vertical="top" wrapText="1"/>
      <protection locked="0"/>
    </xf>
    <xf numFmtId="0" fontId="10" fillId="8" borderId="77" xfId="0" applyFont="1" applyFill="1" applyBorder="1" applyAlignment="1" applyProtection="1">
      <alignment horizontal="center" vertical="top" wrapText="1"/>
      <protection locked="0"/>
    </xf>
    <xf numFmtId="0" fontId="10" fillId="8" borderId="43" xfId="0" applyFont="1" applyFill="1" applyBorder="1" applyAlignment="1" applyProtection="1">
      <alignment horizontal="center" vertical="top" wrapText="1"/>
      <protection locked="0"/>
    </xf>
    <xf numFmtId="0" fontId="10" fillId="8" borderId="55" xfId="0" applyFont="1" applyFill="1" applyBorder="1" applyAlignment="1" applyProtection="1">
      <alignment horizontal="center" vertical="top" wrapText="1"/>
      <protection locked="0"/>
    </xf>
    <xf numFmtId="0" fontId="10" fillId="8" borderId="14" xfId="0" applyFont="1" applyFill="1" applyBorder="1" applyAlignment="1" applyProtection="1">
      <alignment horizontal="center" vertical="top" wrapText="1"/>
      <protection locked="0"/>
    </xf>
    <xf numFmtId="0" fontId="10" fillId="8" borderId="15" xfId="0" applyFont="1" applyFill="1" applyBorder="1" applyAlignment="1" applyProtection="1">
      <alignment horizontal="center" vertical="top" wrapText="1"/>
      <protection locked="0"/>
    </xf>
    <xf numFmtId="0" fontId="34" fillId="7" borderId="40" xfId="0" applyFont="1" applyFill="1" applyBorder="1" applyAlignment="1" applyProtection="1">
      <alignment horizontal="center" vertical="top" wrapText="1"/>
    </xf>
    <xf numFmtId="0" fontId="34" fillId="7" borderId="30" xfId="0" applyFont="1" applyFill="1" applyBorder="1" applyAlignment="1" applyProtection="1">
      <alignment horizontal="center" vertical="top" wrapText="1"/>
    </xf>
    <xf numFmtId="0" fontId="34" fillId="7" borderId="39" xfId="0" applyFont="1" applyFill="1" applyBorder="1" applyAlignment="1" applyProtection="1">
      <alignment horizontal="center" vertical="top" wrapText="1"/>
    </xf>
    <xf numFmtId="0" fontId="11" fillId="11" borderId="48" xfId="22" applyFont="1" applyFill="1" applyBorder="1" applyAlignment="1" applyProtection="1">
      <alignment horizontal="left" vertical="top" wrapText="1"/>
    </xf>
    <xf numFmtId="0" fontId="11" fillId="11" borderId="56" xfId="22" applyFont="1" applyFill="1" applyBorder="1" applyAlignment="1" applyProtection="1">
      <alignment horizontal="left" vertical="top" wrapText="1"/>
    </xf>
    <xf numFmtId="0" fontId="11" fillId="11" borderId="57" xfId="22" applyFont="1" applyFill="1" applyBorder="1" applyAlignment="1" applyProtection="1">
      <alignment horizontal="left" vertical="top" wrapText="1"/>
    </xf>
    <xf numFmtId="0" fontId="11" fillId="11" borderId="58" xfId="22" applyFont="1" applyFill="1" applyBorder="1" applyAlignment="1" applyProtection="1">
      <alignment horizontal="left" vertical="top" wrapText="1"/>
    </xf>
    <xf numFmtId="0" fontId="11" fillId="11" borderId="29" xfId="22" applyFont="1" applyFill="1" applyBorder="1" applyAlignment="1" applyProtection="1">
      <alignment horizontal="left" vertical="top" wrapText="1"/>
    </xf>
    <xf numFmtId="0" fontId="11" fillId="11" borderId="47" xfId="22" applyFont="1" applyFill="1" applyBorder="1" applyAlignment="1" applyProtection="1">
      <alignment horizontal="left" vertical="top" wrapText="1"/>
    </xf>
    <xf numFmtId="0" fontId="10" fillId="0" borderId="31"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27" xfId="0" applyFont="1" applyBorder="1" applyAlignment="1" applyProtection="1">
      <alignment horizontal="center" vertical="center"/>
    </xf>
    <xf numFmtId="0" fontId="41" fillId="0" borderId="34" xfId="0" applyFont="1" applyFill="1" applyBorder="1" applyAlignment="1" applyProtection="1">
      <alignment horizontal="center" vertical="center"/>
    </xf>
    <xf numFmtId="0" fontId="26" fillId="7" borderId="31" xfId="0" applyFont="1" applyFill="1" applyBorder="1" applyAlignment="1" applyProtection="1"/>
    <xf numFmtId="0" fontId="26" fillId="7" borderId="26" xfId="0" applyFont="1" applyFill="1" applyBorder="1" applyAlignment="1" applyProtection="1"/>
    <xf numFmtId="0" fontId="26" fillId="7" borderId="27" xfId="0" applyFont="1" applyFill="1" applyBorder="1" applyAlignment="1" applyProtection="1"/>
    <xf numFmtId="0" fontId="32" fillId="7" borderId="32" xfId="0" applyFont="1" applyFill="1" applyBorder="1" applyAlignment="1" applyProtection="1">
      <alignment horizontal="left" vertical="top" wrapText="1"/>
    </xf>
    <xf numFmtId="0" fontId="10" fillId="16" borderId="76" xfId="0" applyFont="1" applyFill="1" applyBorder="1" applyAlignment="1" applyProtection="1">
      <alignment horizontal="left" vertical="top"/>
      <protection locked="0"/>
    </xf>
    <xf numFmtId="0" fontId="10" fillId="16" borderId="77" xfId="0" applyFont="1" applyFill="1" applyBorder="1" applyAlignment="1" applyProtection="1">
      <alignment horizontal="left" vertical="top"/>
      <protection locked="0"/>
    </xf>
    <xf numFmtId="0" fontId="10" fillId="16" borderId="43" xfId="0" applyFont="1" applyFill="1" applyBorder="1" applyAlignment="1" applyProtection="1">
      <alignment horizontal="left" vertical="top"/>
      <protection locked="0"/>
    </xf>
    <xf numFmtId="0" fontId="32" fillId="0" borderId="32" xfId="0" applyFont="1" applyFill="1" applyBorder="1" applyAlignment="1" applyProtection="1">
      <alignment horizontal="left" vertical="top" wrapText="1"/>
    </xf>
    <xf numFmtId="0" fontId="16" fillId="3" borderId="12" xfId="0" applyFont="1" applyFill="1" applyBorder="1" applyAlignment="1" applyProtection="1">
      <alignment horizontal="center" wrapText="1"/>
    </xf>
    <xf numFmtId="0" fontId="16" fillId="3" borderId="28" xfId="0" applyFont="1" applyFill="1" applyBorder="1" applyAlignment="1" applyProtection="1">
      <alignment horizontal="center" wrapText="1"/>
    </xf>
    <xf numFmtId="0" fontId="14" fillId="3" borderId="11"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1" fillId="11" borderId="48" xfId="45" applyFont="1" applyFill="1" applyBorder="1" applyAlignment="1" applyProtection="1">
      <alignment horizontal="left" vertical="top" wrapText="1"/>
    </xf>
    <xf numFmtId="0" fontId="11" fillId="11" borderId="56" xfId="45" applyFont="1" applyFill="1" applyBorder="1" applyAlignment="1" applyProtection="1">
      <alignment horizontal="left" vertical="top" wrapText="1"/>
    </xf>
    <xf numFmtId="0" fontId="11" fillId="11" borderId="57" xfId="45" applyFont="1" applyFill="1" applyBorder="1" applyAlignment="1" applyProtection="1">
      <alignment horizontal="left" vertical="top" wrapText="1"/>
    </xf>
    <xf numFmtId="0" fontId="11" fillId="11" borderId="58" xfId="45" applyFont="1" applyFill="1" applyBorder="1" applyAlignment="1" applyProtection="1">
      <alignment horizontal="left" vertical="top" wrapText="1"/>
    </xf>
    <xf numFmtId="0" fontId="11" fillId="11" borderId="29" xfId="45" applyFont="1" applyFill="1" applyBorder="1" applyAlignment="1" applyProtection="1">
      <alignment horizontal="left" vertical="top" wrapText="1"/>
    </xf>
    <xf numFmtId="0" fontId="11" fillId="11" borderId="47" xfId="45" applyFont="1" applyFill="1" applyBorder="1" applyAlignment="1" applyProtection="1">
      <alignment horizontal="left" vertical="top" wrapText="1"/>
    </xf>
    <xf numFmtId="0" fontId="34" fillId="0" borderId="0" xfId="0" applyFont="1" applyFill="1" applyAlignment="1" applyProtection="1">
      <alignment horizontal="center" vertical="center"/>
    </xf>
    <xf numFmtId="0" fontId="11" fillId="0" borderId="0" xfId="0" applyFont="1" applyFill="1" applyAlignment="1" applyProtection="1">
      <alignment horizontal="left" vertical="top" wrapText="1"/>
    </xf>
    <xf numFmtId="0" fontId="11" fillId="0" borderId="0" xfId="0" applyFont="1" applyFill="1" applyAlignment="1" applyProtection="1">
      <alignment horizontal="left" vertical="top"/>
    </xf>
    <xf numFmtId="0" fontId="10" fillId="0" borderId="31" xfId="0" applyFont="1" applyFill="1" applyBorder="1" applyAlignment="1" applyProtection="1">
      <alignment horizontal="center"/>
    </xf>
    <xf numFmtId="0" fontId="10" fillId="0" borderId="27" xfId="0" applyFont="1" applyFill="1" applyBorder="1" applyAlignment="1" applyProtection="1">
      <alignment horizontal="center"/>
    </xf>
    <xf numFmtId="0" fontId="29" fillId="0" borderId="73" xfId="0" applyFont="1" applyBorder="1" applyAlignment="1">
      <alignment horizontal="center" wrapText="1"/>
    </xf>
    <xf numFmtId="0" fontId="29" fillId="0" borderId="75" xfId="0" applyFont="1" applyBorder="1" applyAlignment="1">
      <alignment horizontal="center" wrapText="1"/>
    </xf>
    <xf numFmtId="0" fontId="51" fillId="6" borderId="32" xfId="0" applyFont="1" applyFill="1" applyBorder="1" applyAlignment="1" applyProtection="1">
      <alignment horizontal="center"/>
    </xf>
    <xf numFmtId="0" fontId="15" fillId="6" borderId="32" xfId="0" applyFont="1" applyFill="1" applyBorder="1" applyAlignment="1" applyProtection="1">
      <alignment horizontal="center"/>
    </xf>
    <xf numFmtId="0" fontId="10" fillId="0" borderId="32" xfId="0" applyFont="1" applyBorder="1" applyAlignment="1">
      <alignment horizontal="center" vertical="center" wrapText="1"/>
    </xf>
  </cellXfs>
  <cellStyles count="62">
    <cellStyle name="Comma 2" xfId="27" xr:uid="{00000000-0005-0000-0000-000001000000}"/>
    <cellStyle name="Currency" xfId="1" builtinId="4"/>
    <cellStyle name="Currency 2" xfId="8" xr:uid="{00000000-0005-0000-0000-000003000000}"/>
    <cellStyle name="Good 2" xfId="7" xr:uid="{00000000-0005-0000-0000-000004000000}"/>
    <cellStyle name="Hyperlink" xfId="3" builtinId="8"/>
    <cellStyle name="Hyperlink 2" xfId="10" xr:uid="{00000000-0005-0000-0000-000006000000}"/>
    <cellStyle name="Normal" xfId="0" builtinId="0"/>
    <cellStyle name="Normal 10" xfId="39" xr:uid="{00000000-0005-0000-0000-000008000000}"/>
    <cellStyle name="Normal 11" xfId="40" xr:uid="{00000000-0005-0000-0000-000009000000}"/>
    <cellStyle name="Normal 12" xfId="41" xr:uid="{00000000-0005-0000-0000-00000A000000}"/>
    <cellStyle name="Normal 13" xfId="42" xr:uid="{00000000-0005-0000-0000-00000B000000}"/>
    <cellStyle name="Normal 14" xfId="22" xr:uid="{00000000-0005-0000-0000-00000C000000}"/>
    <cellStyle name="Normal 15" xfId="43" xr:uid="{00000000-0005-0000-0000-00000D000000}"/>
    <cellStyle name="Normal 16" xfId="14" xr:uid="{00000000-0005-0000-0000-00000E000000}"/>
    <cellStyle name="Normal 17" xfId="44" xr:uid="{00000000-0005-0000-0000-00000F000000}"/>
    <cellStyle name="Normal 18" xfId="46" xr:uid="{00000000-0005-0000-0000-000010000000}"/>
    <cellStyle name="Normal 19" xfId="47" xr:uid="{00000000-0005-0000-0000-000011000000}"/>
    <cellStyle name="Normal 2" xfId="4" xr:uid="{00000000-0005-0000-0000-000012000000}"/>
    <cellStyle name="Normal 2 2" xfId="11" xr:uid="{00000000-0005-0000-0000-000013000000}"/>
    <cellStyle name="Normal 2 2 2" xfId="19" xr:uid="{00000000-0005-0000-0000-000014000000}"/>
    <cellStyle name="Normal 2 2 2 2" xfId="30" xr:uid="{00000000-0005-0000-0000-000015000000}"/>
    <cellStyle name="Normal 2 2 3" xfId="35" xr:uid="{00000000-0005-0000-0000-000016000000}"/>
    <cellStyle name="Normal 2 2 4" xfId="25" xr:uid="{00000000-0005-0000-0000-000017000000}"/>
    <cellStyle name="Normal 2 3" xfId="16" xr:uid="{00000000-0005-0000-0000-000018000000}"/>
    <cellStyle name="Normal 2 3 2" xfId="28" xr:uid="{00000000-0005-0000-0000-000019000000}"/>
    <cellStyle name="Normal 2 4" xfId="33" xr:uid="{00000000-0005-0000-0000-00001A000000}"/>
    <cellStyle name="Normal 2 5" xfId="23" xr:uid="{00000000-0005-0000-0000-00001B000000}"/>
    <cellStyle name="Normal 20" xfId="45" xr:uid="{00000000-0005-0000-0000-00001C000000}"/>
    <cellStyle name="Normal 21" xfId="49" xr:uid="{00000000-0005-0000-0000-00001D000000}"/>
    <cellStyle name="Normal 22" xfId="50" xr:uid="{00000000-0005-0000-0000-00001E000000}"/>
    <cellStyle name="Normal 23" xfId="48" xr:uid="{00000000-0005-0000-0000-00001F000000}"/>
    <cellStyle name="Normal 24" xfId="54" xr:uid="{00000000-0005-0000-0000-000020000000}"/>
    <cellStyle name="Normal 25" xfId="53" xr:uid="{00000000-0005-0000-0000-000021000000}"/>
    <cellStyle name="Normal 26" xfId="56" xr:uid="{00000000-0005-0000-0000-000022000000}"/>
    <cellStyle name="Normal 27" xfId="51" xr:uid="{00000000-0005-0000-0000-000023000000}"/>
    <cellStyle name="Normal 28" xfId="59" xr:uid="{00000000-0005-0000-0000-000024000000}"/>
    <cellStyle name="Normal 29" xfId="55" xr:uid="{00000000-0005-0000-0000-000025000000}"/>
    <cellStyle name="Normal 3" xfId="5" xr:uid="{00000000-0005-0000-0000-000026000000}"/>
    <cellStyle name="Normal 3 2" xfId="12" xr:uid="{00000000-0005-0000-0000-000027000000}"/>
    <cellStyle name="Normal 3 2 2" xfId="20" xr:uid="{00000000-0005-0000-0000-000028000000}"/>
    <cellStyle name="Normal 3 2 2 2" xfId="31" xr:uid="{00000000-0005-0000-0000-000029000000}"/>
    <cellStyle name="Normal 3 2 3" xfId="36" xr:uid="{00000000-0005-0000-0000-00002A000000}"/>
    <cellStyle name="Normal 3 2 4" xfId="26" xr:uid="{00000000-0005-0000-0000-00002B000000}"/>
    <cellStyle name="Normal 3 3" xfId="17" xr:uid="{00000000-0005-0000-0000-00002C000000}"/>
    <cellStyle name="Normal 3 3 2" xfId="29" xr:uid="{00000000-0005-0000-0000-00002D000000}"/>
    <cellStyle name="Normal 3 4" xfId="34" xr:uid="{00000000-0005-0000-0000-00002E000000}"/>
    <cellStyle name="Normal 3 5" xfId="24" xr:uid="{00000000-0005-0000-0000-00002F000000}"/>
    <cellStyle name="Normal 30" xfId="61" xr:uid="{00000000-0005-0000-0000-000030000000}"/>
    <cellStyle name="Normal 31" xfId="52" xr:uid="{00000000-0005-0000-0000-000031000000}"/>
    <cellStyle name="Normal 32" xfId="60" xr:uid="{00000000-0005-0000-0000-000032000000}"/>
    <cellStyle name="Normal 33" xfId="58" xr:uid="{00000000-0005-0000-0000-000033000000}"/>
    <cellStyle name="Normal 34" xfId="57" xr:uid="{00000000-0005-0000-0000-000034000000}"/>
    <cellStyle name="Normal 4" xfId="6" xr:uid="{00000000-0005-0000-0000-000035000000}"/>
    <cellStyle name="Normal 4 2" xfId="18" xr:uid="{00000000-0005-0000-0000-000036000000}"/>
    <cellStyle name="Normal 5" xfId="13" xr:uid="{00000000-0005-0000-0000-000037000000}"/>
    <cellStyle name="Normal 5 2" xfId="21" xr:uid="{00000000-0005-0000-0000-000038000000}"/>
    <cellStyle name="Normal 6" xfId="15" xr:uid="{00000000-0005-0000-0000-000039000000}"/>
    <cellStyle name="Normal 7" xfId="32" xr:uid="{00000000-0005-0000-0000-00003A000000}"/>
    <cellStyle name="Normal 8" xfId="37" xr:uid="{00000000-0005-0000-0000-00003B000000}"/>
    <cellStyle name="Normal 9" xfId="38" xr:uid="{00000000-0005-0000-0000-00003C000000}"/>
    <cellStyle name="Percent" xfId="2" builtinId="5"/>
    <cellStyle name="Percent 2" xfId="9" xr:uid="{00000000-0005-0000-0000-00003E000000}"/>
  </cellStyles>
  <dxfs count="1102">
    <dxf>
      <font>
        <color rgb="FFDEEAF6"/>
      </font>
      <fill>
        <patternFill patternType="solid">
          <fgColor rgb="FF1E4E79"/>
          <bgColor rgb="FF1E4E79"/>
        </patternFill>
      </fill>
    </dxf>
    <dxf>
      <font>
        <color rgb="FFFBE4D5"/>
      </font>
      <fill>
        <patternFill patternType="solid">
          <fgColor rgb="FFC55A11"/>
          <bgColor rgb="FFC55A11"/>
        </patternFill>
      </fill>
    </dxf>
    <dxf>
      <font>
        <color rgb="FF9C5700"/>
      </font>
      <fill>
        <patternFill patternType="solid">
          <fgColor rgb="FFFFEB9C"/>
          <bgColor rgb="FFFFEB9C"/>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rgb="FF9C0006"/>
      </font>
      <fill>
        <patternFill>
          <bgColor rgb="FFFFC7CE"/>
        </patternFill>
      </fill>
    </dxf>
    <dxf>
      <font>
        <color rgb="FF006100"/>
      </font>
      <fill>
        <patternFill>
          <bgColor rgb="FFC6EFCE"/>
        </patternFill>
      </fill>
    </dxf>
    <dxf>
      <font>
        <color auto="1"/>
      </font>
      <fill>
        <patternFill>
          <bgColor theme="8" tint="0.39994506668294322"/>
        </patternFill>
      </fill>
    </dxf>
    <dxf>
      <font>
        <color auto="1"/>
      </font>
      <fill>
        <patternFill>
          <bgColor theme="8" tint="0.39994506668294322"/>
        </patternFill>
      </fill>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theme="9" tint="-0.499984740745262"/>
      </font>
      <border>
        <vertical/>
        <horizontal/>
      </border>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bgColor rgb="FFC6EF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9C0006"/>
      </font>
      <fill>
        <patternFill patternType="solid">
          <fgColor rgb="FFFFC7CE"/>
          <bgColor rgb="FFFFC7CE"/>
        </patternFill>
      </fill>
    </dxf>
    <dxf>
      <font>
        <color rgb="FF006100"/>
      </font>
      <fill>
        <patternFill patternType="none">
          <fgColor indexed="64"/>
          <bgColor auto="1"/>
        </patternFill>
      </fill>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theme="9" tint="-0.499984740745262"/>
      </font>
      <border>
        <vertical/>
        <horizontal/>
      </border>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bgColor rgb="FFC6EF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9C0006"/>
      </font>
      <fill>
        <patternFill patternType="solid">
          <fgColor rgb="FFFFC7CE"/>
          <bgColor rgb="FFFFC7CE"/>
        </patternFill>
      </fill>
    </dxf>
    <dxf>
      <font>
        <color rgb="FF006100"/>
      </font>
      <fill>
        <patternFill patternType="none">
          <fgColor indexed="64"/>
          <bgColor auto="1"/>
        </patternFill>
      </fill>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theme="9" tint="-0.499984740745262"/>
      </font>
      <border>
        <vertical/>
        <horizontal/>
      </border>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bgColor rgb="FFC6EF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9C0006"/>
      </font>
      <fill>
        <patternFill patternType="solid">
          <fgColor rgb="FFFFC7CE"/>
          <bgColor rgb="FFFFC7CE"/>
        </patternFill>
      </fill>
    </dxf>
    <dxf>
      <font>
        <color rgb="FF006100"/>
      </font>
      <fill>
        <patternFill patternType="none">
          <fgColor indexed="64"/>
          <bgColor auto="1"/>
        </patternFill>
      </fill>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theme="9" tint="-0.499984740745262"/>
      </font>
      <border>
        <vertical/>
        <horizontal/>
      </border>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bgColor rgb="FFC6EF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9C0006"/>
      </font>
      <fill>
        <patternFill patternType="solid">
          <fgColor rgb="FFFFC7CE"/>
          <bgColor rgb="FFFFC7CE"/>
        </patternFill>
      </fill>
    </dxf>
    <dxf>
      <font>
        <color rgb="FF006100"/>
      </font>
      <fill>
        <patternFill patternType="none">
          <fgColor indexed="64"/>
          <bgColor auto="1"/>
        </patternFill>
      </fill>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theme="9" tint="-0.499984740745262"/>
      </font>
      <border>
        <vertical/>
        <horizontal/>
      </border>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bgColor rgb="FFC6EF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006100"/>
      </font>
      <fill>
        <patternFill patternType="none">
          <bgColor auto="1"/>
        </patternFill>
      </fill>
    </dxf>
    <dxf>
      <font>
        <color rgb="FF9C0006"/>
      </font>
      <fill>
        <patternFill>
          <bgColor rgb="FFFFC7CE"/>
        </patternFill>
      </fill>
    </dxf>
    <dxf>
      <font>
        <color rgb="FF9C0006"/>
      </font>
      <fill>
        <patternFill patternType="solid">
          <fgColor rgb="FFFFC7CE"/>
          <bgColor rgb="FFFFC7CE"/>
        </patternFill>
      </fill>
    </dxf>
    <dxf>
      <font>
        <color rgb="FF006100"/>
      </font>
      <fill>
        <patternFill patternType="none">
          <fgColor indexed="64"/>
          <bgColor auto="1"/>
        </patternFill>
      </fill>
    </dxf>
    <dxf>
      <font>
        <color rgb="FFDEEAF6"/>
      </font>
      <fill>
        <patternFill patternType="solid">
          <fgColor rgb="FF1E4E79"/>
          <bgColor rgb="FF1E4E79"/>
        </patternFill>
      </fill>
    </dxf>
    <dxf>
      <font>
        <color rgb="FFFBE4D5"/>
      </font>
      <fill>
        <patternFill patternType="solid">
          <fgColor rgb="FFC55A11"/>
          <bgColor rgb="FFC55A11"/>
        </patternFill>
      </fill>
    </dxf>
    <dxf>
      <font>
        <color rgb="FF9C5700"/>
      </font>
      <fill>
        <patternFill patternType="solid">
          <fgColor rgb="FFFFEB9C"/>
          <bgColor rgb="FFFFEB9C"/>
        </patternFill>
      </fill>
    </dxf>
    <dxf>
      <font>
        <color rgb="FFDEEAF6"/>
      </font>
      <fill>
        <patternFill patternType="solid">
          <fgColor rgb="FF1E4E79"/>
          <bgColor rgb="FF1E4E79"/>
        </patternFill>
      </fill>
    </dxf>
    <dxf>
      <font>
        <color rgb="FFFBE4D5"/>
      </font>
      <fill>
        <patternFill patternType="solid">
          <fgColor rgb="FFC55A11"/>
          <bgColor rgb="FFC55A11"/>
        </patternFill>
      </fill>
    </dxf>
    <dxf>
      <font>
        <color rgb="FF9C5700"/>
      </font>
      <fill>
        <patternFill patternType="solid">
          <fgColor rgb="FFFFEB9C"/>
          <bgColor rgb="FFFFEB9C"/>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theme="9" tint="-0.499984740745262"/>
      </font>
      <border>
        <vertical/>
        <horizontal/>
      </border>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fgColor indexed="64"/>
          <bgColor auto="1"/>
        </patternFill>
      </fill>
    </dxf>
    <dxf>
      <font>
        <color rgb="FF006100"/>
      </font>
      <fill>
        <patternFill patternType="none">
          <fgColor indexed="64"/>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theme="9" tint="-0.499984740745262"/>
      </font>
      <border>
        <vertical/>
        <horizontal/>
      </border>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fgColor indexed="64"/>
          <bgColor auto="1"/>
        </patternFill>
      </fill>
    </dxf>
    <dxf>
      <font>
        <color rgb="FF006100"/>
      </font>
      <fill>
        <patternFill patternType="none">
          <fgColor indexed="64"/>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theme="9" tint="-0.499984740745262"/>
      </font>
      <border>
        <vertical/>
        <horizontal/>
      </border>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fgColor indexed="64"/>
          <bgColor auto="1"/>
        </patternFill>
      </fill>
    </dxf>
    <dxf>
      <font>
        <color rgb="FF006100"/>
      </font>
      <fill>
        <patternFill patternType="none">
          <fgColor indexed="64"/>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theme="9" tint="-0.499984740745262"/>
      </font>
      <border>
        <vertical/>
        <horizontal/>
      </border>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fgColor indexed="64"/>
          <bgColor auto="1"/>
        </patternFill>
      </fill>
    </dxf>
    <dxf>
      <font>
        <color rgb="FF006100"/>
      </font>
      <fill>
        <patternFill patternType="none">
          <fgColor indexed="64"/>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theme="9" tint="-0.499984740745262"/>
      </font>
      <border>
        <vertical/>
        <horizontal/>
      </border>
    </dxf>
    <dxf>
      <font>
        <color rgb="FF9C0006"/>
      </font>
      <fill>
        <patternFill patternType="none">
          <bgColor auto="1"/>
        </patternFill>
      </fill>
    </dxf>
    <dxf>
      <font>
        <color rgb="FF006100"/>
      </font>
      <fill>
        <patternFill patternType="none">
          <bgColor auto="1"/>
        </patternFill>
      </fill>
    </dxf>
    <dxf>
      <font>
        <color rgb="FF006100"/>
      </font>
      <fill>
        <patternFill patternType="none">
          <bgColor auto="1"/>
        </patternFill>
      </fill>
    </dxf>
    <dxf>
      <font>
        <color rgb="FF9C0006"/>
      </font>
      <fill>
        <patternFill>
          <bgColor rgb="FFFFC7CE"/>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9C0006"/>
      </font>
      <fill>
        <patternFill patternType="none">
          <bgColor auto="1"/>
        </patternFill>
      </fill>
    </dxf>
    <dxf>
      <font>
        <color rgb="FF006100"/>
      </font>
      <fill>
        <patternFill patternType="none">
          <bgColor auto="1"/>
        </patternFill>
      </fill>
    </dxf>
    <dxf>
      <font>
        <color rgb="FF9C0006"/>
      </font>
      <fill>
        <patternFill patternType="none">
          <fgColor indexed="64"/>
          <bgColor auto="1"/>
        </patternFill>
      </fill>
    </dxf>
    <dxf>
      <font>
        <color rgb="FF006100"/>
      </font>
      <fill>
        <patternFill patternType="none">
          <fgColor indexed="64"/>
          <bgColor auto="1"/>
        </patternFill>
      </fill>
    </dxf>
    <dxf>
      <font>
        <color auto="1"/>
      </font>
      <fill>
        <patternFill>
          <bgColor theme="8" tint="0.39994506668294322"/>
        </patternFill>
      </fill>
    </dxf>
    <dxf>
      <font>
        <color auto="1"/>
      </font>
      <fill>
        <patternFill>
          <bgColor theme="8" tint="0.39994506668294322"/>
        </patternFill>
      </fill>
    </dxf>
    <dxf>
      <font>
        <color rgb="FF9C0006"/>
      </font>
      <fill>
        <patternFill>
          <bgColor rgb="FFFFC7CE"/>
        </patternFill>
      </fill>
    </dxf>
    <dxf>
      <font>
        <color auto="1"/>
      </font>
      <fill>
        <patternFill>
          <bgColor theme="8" tint="0.39994506668294322"/>
        </patternFill>
      </fill>
    </dxf>
    <dxf>
      <font>
        <color rgb="FF9C0006"/>
      </font>
      <fill>
        <patternFill>
          <bgColor rgb="FFFFC7CE"/>
        </patternFill>
      </fill>
    </dxf>
    <dxf>
      <font>
        <color auto="1"/>
      </font>
      <fill>
        <patternFill>
          <bgColor theme="8" tint="0.39994506668294322"/>
        </patternFill>
      </fill>
    </dxf>
    <dxf>
      <font>
        <color rgb="FF9C0006"/>
      </font>
      <fill>
        <patternFill>
          <bgColor rgb="FFFFC7CE"/>
        </patternFill>
      </fill>
    </dxf>
    <dxf>
      <font>
        <color rgb="FF006100"/>
      </font>
      <fill>
        <patternFill>
          <bgColor rgb="FFC6EFCE"/>
        </patternFill>
      </fill>
    </dxf>
    <dxf>
      <font>
        <color auto="1"/>
      </font>
      <fill>
        <patternFill>
          <bgColor theme="8" tint="0.39994506668294322"/>
        </patternFill>
      </fill>
    </dxf>
    <dxf>
      <font>
        <color auto="1"/>
      </font>
      <fill>
        <patternFill>
          <bgColor theme="8" tint="0.39994506668294322"/>
        </patternFill>
      </fill>
    </dxf>
    <dxf>
      <font>
        <color rgb="FF006100"/>
      </font>
    </dxf>
    <dxf>
      <font>
        <color rgb="FF9C0006"/>
      </font>
    </dxf>
    <dxf>
      <font>
        <color rgb="FF006100"/>
      </font>
    </dxf>
    <dxf>
      <font>
        <color rgb="FF9C0006"/>
      </font>
    </dxf>
    <dxf>
      <font>
        <color rgb="FF006100"/>
      </font>
    </dxf>
    <dxf>
      <font>
        <color rgb="FF9C0006"/>
      </font>
    </dxf>
    <dxf>
      <font>
        <strike val="0"/>
        <outline val="0"/>
        <shadow val="0"/>
        <u val="none"/>
        <vertAlign val="baseline"/>
        <sz val="11"/>
        <color rgb="FF000000"/>
        <name val="Arial"/>
        <scheme val="none"/>
      </font>
      <border diagonalUp="0" diagonalDown="0">
        <left style="thin">
          <color indexed="64"/>
        </left>
        <vertical/>
      </border>
      <protection locked="0" hidden="0"/>
    </dxf>
    <dxf>
      <font>
        <strike val="0"/>
        <outline val="0"/>
        <shadow val="0"/>
        <u val="none"/>
        <vertAlign val="baseline"/>
        <sz val="11"/>
        <color rgb="FF000000"/>
        <name val="Arial"/>
        <scheme val="none"/>
      </font>
      <border diagonalUp="0" diagonalDown="0">
        <left style="thin">
          <color indexed="64"/>
        </left>
        <vertical/>
      </border>
      <protection locked="0" hidden="0"/>
    </dxf>
    <dxf>
      <font>
        <strike val="0"/>
        <outline val="0"/>
        <shadow val="0"/>
        <u val="none"/>
        <vertAlign val="baseline"/>
        <sz val="11"/>
        <color rgb="FF000000"/>
        <name val="Arial"/>
        <scheme val="none"/>
      </font>
      <border diagonalUp="0" diagonalDown="0">
        <left style="thin">
          <color indexed="64"/>
        </left>
        <vertical/>
      </border>
      <protection locked="0" hidden="0"/>
    </dxf>
    <dxf>
      <font>
        <strike val="0"/>
        <outline val="0"/>
        <shadow val="0"/>
        <u val="none"/>
        <vertAlign val="baseline"/>
        <sz val="11"/>
        <color rgb="FF000000"/>
        <name val="Arial"/>
        <scheme val="none"/>
      </font>
      <border diagonalUp="0" diagonalDown="0">
        <left style="thin">
          <color indexed="64"/>
        </left>
        <vertical/>
      </border>
      <protection locked="0" hidden="0"/>
    </dxf>
    <dxf>
      <font>
        <strike val="0"/>
        <outline val="0"/>
        <shadow val="0"/>
        <u val="none"/>
        <vertAlign val="baseline"/>
        <sz val="11"/>
        <color rgb="FF000000"/>
        <name val="Arial"/>
        <scheme val="none"/>
      </font>
      <border diagonalUp="0" diagonalDown="0">
        <left style="thin">
          <color indexed="64"/>
        </left>
        <vertical/>
      </border>
      <protection locked="0" hidden="0"/>
    </dxf>
    <dxf>
      <font>
        <strike val="0"/>
        <outline val="0"/>
        <shadow val="0"/>
        <u val="none"/>
        <vertAlign val="baseline"/>
        <sz val="11"/>
        <color rgb="FF000000"/>
        <name val="Arial"/>
        <scheme val="none"/>
      </font>
      <border diagonalUp="0" diagonalDown="0">
        <left style="thin">
          <color indexed="64"/>
        </left>
        <vertical/>
      </border>
      <protection locked="0" hidden="0"/>
    </dxf>
    <dxf>
      <font>
        <strike val="0"/>
        <outline val="0"/>
        <shadow val="0"/>
        <u val="none"/>
        <vertAlign val="baseline"/>
        <sz val="11"/>
        <color theme="0"/>
        <name val="Arial"/>
        <family val="2"/>
        <scheme val="none"/>
      </font>
      <fill>
        <patternFill patternType="solid">
          <fgColor indexed="64"/>
          <bgColor theme="8" tint="0.79998168889431442"/>
        </patternFill>
      </fill>
      <alignment horizontal="general" vertical="bottom" textRotation="0" wrapText="0" indent="0" justifyLastLine="0" shrinkToFit="0" readingOrder="0"/>
      <border diagonalUp="0" diagonalDown="0">
        <left style="thin">
          <color indexed="64"/>
        </left>
        <right/>
        <top/>
        <bottom/>
        <vertical/>
        <horizontal/>
      </border>
      <protection locked="0" hidden="0"/>
    </dxf>
    <dxf>
      <font>
        <strike val="0"/>
        <outline val="0"/>
        <shadow val="0"/>
        <u val="none"/>
        <vertAlign val="baseline"/>
        <sz val="11"/>
        <color theme="1"/>
        <name val="Arial"/>
        <scheme val="none"/>
      </font>
      <border diagonalUp="0" diagonalDown="0">
        <left style="thin">
          <color indexed="64"/>
        </left>
        <right style="thin">
          <color theme="0"/>
        </righ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numFmt numFmtId="0" formatCode="General"/>
      <border diagonalUp="0" diagonalDown="0">
        <left style="thin">
          <color indexed="64"/>
        </left>
        <right style="thin">
          <color indexed="64"/>
        </right>
        <top/>
        <bottom/>
        <vertical/>
        <horizontal/>
      </border>
      <protection locked="0" hidden="0"/>
    </dxf>
    <dxf>
      <font>
        <strike val="0"/>
        <outline val="0"/>
        <shadow val="0"/>
        <u val="none"/>
        <vertAlign val="baseline"/>
        <sz val="11"/>
        <color rgb="FF000000"/>
        <name val="Arial"/>
        <scheme val="none"/>
      </font>
      <protection locked="0" hidden="0"/>
    </dxf>
    <dxf>
      <border>
        <bottom style="thin">
          <color rgb="FFFFFFFF"/>
        </bottom>
      </border>
    </dxf>
    <dxf>
      <font>
        <b/>
        <i val="0"/>
        <strike val="0"/>
        <condense val="0"/>
        <extend val="0"/>
        <outline val="0"/>
        <shadow val="0"/>
        <u val="none"/>
        <vertAlign val="baseline"/>
        <sz val="11"/>
        <color theme="0"/>
        <name val="Arial"/>
        <scheme val="none"/>
      </font>
      <fill>
        <patternFill patternType="solid">
          <fgColor indexed="64"/>
          <bgColor theme="1"/>
        </patternFill>
      </fill>
      <alignment horizontal="left" vertical="top" textRotation="0" indent="0" justifyLastLine="0" shrinkToFit="0" readingOrder="0"/>
      <border diagonalUp="0" diagonalDown="0">
        <left style="thin">
          <color theme="0"/>
        </left>
        <right style="thin">
          <color theme="0"/>
        </right>
        <top/>
        <bottom/>
        <vertical style="thin">
          <color theme="0"/>
        </vertical>
        <horizontal style="thin">
          <color theme="0"/>
        </horizontal>
      </border>
      <protection locked="1"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protection locked="0" hidden="0"/>
    </dxf>
    <dxf>
      <border outline="0">
        <bottom style="thin">
          <color rgb="FF000000"/>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1" indent="0" justifyLastLine="0" shrinkToFit="0" readingOrder="0"/>
      <protection locked="0" hidden="0"/>
    </dxf>
    <dxf>
      <border outline="0">
        <top style="thin">
          <color rgb="FF000000"/>
        </top>
      </border>
    </dxf>
    <dxf>
      <fill>
        <patternFill patternType="solid">
          <fgColor rgb="FF000000"/>
          <bgColor rgb="FFF8CBAD"/>
        </patternFill>
      </fill>
    </dxf>
    <dxf>
      <border outline="0">
        <bottom style="thin">
          <color rgb="FF000000"/>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1" hidden="0"/>
    </dxf>
    <dxf>
      <font>
        <color auto="1"/>
      </font>
    </dxf>
    <dxf>
      <font>
        <color auto="1"/>
      </font>
    </dxf>
    <dxf>
      <fill>
        <patternFill>
          <bgColor theme="9" tint="0.39997558519241921"/>
        </patternFill>
      </fill>
    </dxf>
    <dxf>
      <fill>
        <patternFill>
          <bgColor theme="9" tint="0.39997558519241921"/>
        </patternFill>
      </fill>
    </dxf>
    <dxf>
      <font>
        <color auto="1"/>
      </font>
    </dxf>
    <dxf>
      <font>
        <color auto="1"/>
      </font>
    </dxf>
    <dxf>
      <font>
        <color auto="1"/>
      </font>
    </dxf>
    <dxf>
      <fill>
        <patternFill>
          <bgColor theme="9" tint="0.39997558519241921"/>
        </patternFill>
      </fill>
    </dxf>
    <dxf>
      <fill>
        <patternFill>
          <bgColor theme="9" tint="0.39997558519241921"/>
        </patternFill>
      </fill>
    </dxf>
    <dxf>
      <fill>
        <patternFill>
          <bgColor theme="9" tint="0.39997558519241921"/>
        </patternFill>
      </fill>
    </dxf>
    <dxf>
      <alignment wrapText="0"/>
    </dxf>
    <dxf>
      <protection locked="1"/>
    </dxf>
    <dxf>
      <protection locked="1"/>
    </dxf>
    <dxf>
      <protection locked="1"/>
    </dxf>
    <dxf>
      <protection locked="1"/>
    </dxf>
    <dxf>
      <protection locked="0"/>
    </dxf>
    <dxf>
      <protection locked="0"/>
    </dxf>
    <dxf>
      <alignment horizontal="center"/>
    </dxf>
    <dxf>
      <alignment horizontal="center"/>
    </dxf>
    <dxf>
      <alignment vertical="bottom"/>
    </dxf>
    <dxf>
      <alignment vertical="bottom"/>
    </dxf>
    <dxf>
      <font>
        <name val="Arial"/>
      </font>
    </dxf>
    <dxf>
      <font>
        <name val="Arial"/>
      </font>
    </dxf>
    <dxf>
      <font>
        <name val="Arial"/>
      </font>
    </dxf>
    <dxf>
      <font>
        <name val="Arial"/>
      </font>
    </dxf>
    <dxf>
      <font>
        <name val="Arial"/>
      </font>
    </dxf>
    <dxf>
      <fill>
        <patternFill patternType="solid">
          <bgColor rgb="FFFFC000"/>
        </patternFill>
      </fill>
    </dxf>
    <dxf>
      <fill>
        <patternFill patternType="solid">
          <bgColor rgb="FFFFC000"/>
        </patternFill>
      </fill>
    </dxf>
    <dxf>
      <font>
        <color theme="0"/>
      </font>
    </dxf>
    <dxf>
      <font>
        <color theme="0"/>
      </font>
    </dxf>
    <dxf>
      <fill>
        <patternFill patternType="solid">
          <bgColor theme="1"/>
        </patternFill>
      </fill>
    </dxf>
    <dxf>
      <fill>
        <patternFill patternType="solid">
          <bgColor theme="1"/>
        </patternFill>
      </fill>
    </dxf>
    <dxf>
      <numFmt numFmtId="34" formatCode="_(&quot;$&quot;* #,##0.00_);_(&quot;$&quot;* \(#,##0.00\);_(&quot;$&quot;* &quot;-&quot;??_);_(@_)"/>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protection locked="0" hidden="0"/>
    </dxf>
    <dxf>
      <border outline="0">
        <bottom style="thin">
          <color rgb="FF000000"/>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1" indent="0" justifyLastLine="0" shrinkToFit="0" readingOrder="0"/>
      <protection locked="0" hidden="0"/>
    </dxf>
    <dxf>
      <border outline="0">
        <top style="thin">
          <color rgb="FF000000"/>
        </top>
      </border>
    </dxf>
    <dxf>
      <fill>
        <patternFill patternType="solid">
          <fgColor rgb="FF000000"/>
          <bgColor rgb="FFF8CBAD"/>
        </patternFill>
      </fill>
    </dxf>
    <dxf>
      <border outline="0">
        <bottom style="thin">
          <color rgb="FF000000"/>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1" hidden="0"/>
    </dxf>
    <dxf>
      <font>
        <color auto="1"/>
      </font>
    </dxf>
    <dxf>
      <font>
        <color auto="1"/>
      </font>
    </dxf>
    <dxf>
      <fill>
        <patternFill>
          <bgColor theme="9" tint="0.39997558519241921"/>
        </patternFill>
      </fill>
    </dxf>
    <dxf>
      <fill>
        <patternFill>
          <bgColor theme="9" tint="0.39997558519241921"/>
        </patternFill>
      </fill>
    </dxf>
    <dxf>
      <font>
        <color auto="1"/>
      </font>
    </dxf>
    <dxf>
      <font>
        <color auto="1"/>
      </font>
    </dxf>
    <dxf>
      <font>
        <color auto="1"/>
      </font>
    </dxf>
    <dxf>
      <fill>
        <patternFill>
          <bgColor theme="9" tint="0.39997558519241921"/>
        </patternFill>
      </fill>
    </dxf>
    <dxf>
      <fill>
        <patternFill>
          <bgColor theme="9" tint="0.39997558519241921"/>
        </patternFill>
      </fill>
    </dxf>
    <dxf>
      <fill>
        <patternFill>
          <bgColor theme="9" tint="0.39997558519241921"/>
        </patternFill>
      </fill>
    </dxf>
    <dxf>
      <alignment wrapText="0"/>
    </dxf>
    <dxf>
      <protection locked="1"/>
    </dxf>
    <dxf>
      <protection locked="1"/>
    </dxf>
    <dxf>
      <protection locked="1"/>
    </dxf>
    <dxf>
      <protection locked="1"/>
    </dxf>
    <dxf>
      <protection locked="0"/>
    </dxf>
    <dxf>
      <protection locked="0"/>
    </dxf>
    <dxf>
      <alignment horizontal="center"/>
    </dxf>
    <dxf>
      <alignment horizontal="center"/>
    </dxf>
    <dxf>
      <alignment vertical="bottom"/>
    </dxf>
    <dxf>
      <alignment vertical="bottom"/>
    </dxf>
    <dxf>
      <font>
        <name val="Arial"/>
      </font>
    </dxf>
    <dxf>
      <font>
        <name val="Arial"/>
      </font>
    </dxf>
    <dxf>
      <font>
        <name val="Arial"/>
      </font>
    </dxf>
    <dxf>
      <font>
        <name val="Arial"/>
      </font>
    </dxf>
    <dxf>
      <font>
        <name val="Arial"/>
      </font>
    </dxf>
    <dxf>
      <fill>
        <patternFill patternType="solid">
          <bgColor rgb="FFFFC000"/>
        </patternFill>
      </fill>
    </dxf>
    <dxf>
      <fill>
        <patternFill patternType="solid">
          <bgColor rgb="FFFFC000"/>
        </patternFill>
      </fill>
    </dxf>
    <dxf>
      <font>
        <color theme="0"/>
      </font>
    </dxf>
    <dxf>
      <font>
        <color theme="0"/>
      </font>
    </dxf>
    <dxf>
      <fill>
        <patternFill patternType="solid">
          <bgColor theme="1"/>
        </patternFill>
      </fill>
    </dxf>
    <dxf>
      <fill>
        <patternFill patternType="solid">
          <bgColor theme="1"/>
        </patternFill>
      </fill>
    </dxf>
    <dxf>
      <numFmt numFmtId="34" formatCode="_(&quot;$&quot;* #,##0.00_);_(&quot;$&quot;* \(#,##0.00\);_(&quot;$&quot;* &quot;-&quot;??_);_(@_)"/>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protection locked="0" hidden="0"/>
    </dxf>
    <dxf>
      <border outline="0">
        <bottom style="thin">
          <color rgb="FF000000"/>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1" indent="0" justifyLastLine="0" shrinkToFit="0" readingOrder="0"/>
      <protection locked="0" hidden="0"/>
    </dxf>
    <dxf>
      <border outline="0">
        <top style="thin">
          <color rgb="FF000000"/>
        </top>
      </border>
    </dxf>
    <dxf>
      <fill>
        <patternFill patternType="solid">
          <fgColor rgb="FF000000"/>
          <bgColor rgb="FFF8CBAD"/>
        </patternFill>
      </fill>
    </dxf>
    <dxf>
      <border outline="0">
        <bottom style="thin">
          <color rgb="FF000000"/>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1" hidden="0"/>
    </dxf>
    <dxf>
      <font>
        <color auto="1"/>
      </font>
    </dxf>
    <dxf>
      <font>
        <color auto="1"/>
      </font>
    </dxf>
    <dxf>
      <fill>
        <patternFill>
          <bgColor theme="9" tint="0.39997558519241921"/>
        </patternFill>
      </fill>
    </dxf>
    <dxf>
      <fill>
        <patternFill>
          <bgColor theme="9" tint="0.39997558519241921"/>
        </patternFill>
      </fill>
    </dxf>
    <dxf>
      <font>
        <color auto="1"/>
      </font>
    </dxf>
    <dxf>
      <font>
        <color auto="1"/>
      </font>
    </dxf>
    <dxf>
      <font>
        <color auto="1"/>
      </font>
    </dxf>
    <dxf>
      <fill>
        <patternFill>
          <bgColor theme="9" tint="0.39997558519241921"/>
        </patternFill>
      </fill>
    </dxf>
    <dxf>
      <fill>
        <patternFill>
          <bgColor theme="9" tint="0.39997558519241921"/>
        </patternFill>
      </fill>
    </dxf>
    <dxf>
      <fill>
        <patternFill>
          <bgColor theme="9" tint="0.39997558519241921"/>
        </patternFill>
      </fill>
    </dxf>
    <dxf>
      <alignment wrapText="0"/>
    </dxf>
    <dxf>
      <protection locked="1"/>
    </dxf>
    <dxf>
      <protection locked="1"/>
    </dxf>
    <dxf>
      <protection locked="1"/>
    </dxf>
    <dxf>
      <protection locked="1"/>
    </dxf>
    <dxf>
      <protection locked="0"/>
    </dxf>
    <dxf>
      <protection locked="0"/>
    </dxf>
    <dxf>
      <alignment horizontal="center"/>
    </dxf>
    <dxf>
      <alignment horizontal="center"/>
    </dxf>
    <dxf>
      <alignment vertical="bottom"/>
    </dxf>
    <dxf>
      <alignment vertical="bottom"/>
    </dxf>
    <dxf>
      <font>
        <name val="Arial"/>
      </font>
    </dxf>
    <dxf>
      <font>
        <name val="Arial"/>
      </font>
    </dxf>
    <dxf>
      <font>
        <name val="Arial"/>
      </font>
    </dxf>
    <dxf>
      <font>
        <name val="Arial"/>
      </font>
    </dxf>
    <dxf>
      <font>
        <name val="Arial"/>
      </font>
    </dxf>
    <dxf>
      <fill>
        <patternFill patternType="solid">
          <bgColor rgb="FFFFC000"/>
        </patternFill>
      </fill>
    </dxf>
    <dxf>
      <fill>
        <patternFill patternType="solid">
          <bgColor rgb="FFFFC000"/>
        </patternFill>
      </fill>
    </dxf>
    <dxf>
      <font>
        <color theme="0"/>
      </font>
    </dxf>
    <dxf>
      <font>
        <color theme="0"/>
      </font>
    </dxf>
    <dxf>
      <fill>
        <patternFill patternType="solid">
          <bgColor theme="1"/>
        </patternFill>
      </fill>
    </dxf>
    <dxf>
      <fill>
        <patternFill patternType="solid">
          <bgColor theme="1"/>
        </patternFill>
      </fill>
    </dxf>
    <dxf>
      <numFmt numFmtId="34" formatCode="_(&quot;$&quot;* #,##0.00_);_(&quot;$&quot;* \(#,##0.00\);_(&quot;$&quot;* &quot;-&quot;??_);_(@_)"/>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rgb="FF000000"/>
        <name val="Arial"/>
        <scheme val="none"/>
      </font>
      <alignment horizontal="general" vertical="bottom" textRotation="0" wrapText="0" indent="0" justifyLastLine="0" shrinkToFit="0" readingOrder="0"/>
      <protection locked="0" hidden="0"/>
    </dxf>
    <dxf>
      <border outline="0">
        <bottom style="thin">
          <color rgb="FF000000"/>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1" indent="0" justifyLastLine="0" shrinkToFit="0" readingOrder="0"/>
      <protection locked="0" hidden="0"/>
    </dxf>
    <dxf>
      <border outline="0">
        <top style="thin">
          <color rgb="FF000000"/>
        </top>
      </border>
    </dxf>
    <dxf>
      <fill>
        <patternFill patternType="solid">
          <fgColor rgb="FF000000"/>
          <bgColor rgb="FFF8CBAD"/>
        </patternFill>
      </fill>
    </dxf>
    <dxf>
      <border outline="0">
        <bottom style="thin">
          <color rgb="FF000000"/>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1" hidden="0"/>
    </dxf>
    <dxf>
      <font>
        <color auto="1"/>
      </font>
    </dxf>
    <dxf>
      <font>
        <color auto="1"/>
      </font>
    </dxf>
    <dxf>
      <fill>
        <patternFill>
          <bgColor theme="9" tint="0.39997558519241921"/>
        </patternFill>
      </fill>
    </dxf>
    <dxf>
      <fill>
        <patternFill>
          <bgColor theme="9" tint="0.39997558519241921"/>
        </patternFill>
      </fill>
    </dxf>
    <dxf>
      <font>
        <color auto="1"/>
      </font>
    </dxf>
    <dxf>
      <font>
        <color auto="1"/>
      </font>
    </dxf>
    <dxf>
      <font>
        <color auto="1"/>
      </font>
    </dxf>
    <dxf>
      <fill>
        <patternFill>
          <bgColor theme="9" tint="0.39997558519241921"/>
        </patternFill>
      </fill>
    </dxf>
    <dxf>
      <fill>
        <patternFill>
          <bgColor theme="9" tint="0.39997558519241921"/>
        </patternFill>
      </fill>
    </dxf>
    <dxf>
      <fill>
        <patternFill>
          <bgColor theme="9" tint="0.39997558519241921"/>
        </patternFill>
      </fill>
    </dxf>
    <dxf>
      <alignment wrapText="0"/>
    </dxf>
    <dxf>
      <protection locked="1"/>
    </dxf>
    <dxf>
      <protection locked="1"/>
    </dxf>
    <dxf>
      <protection locked="1"/>
    </dxf>
    <dxf>
      <protection locked="1"/>
    </dxf>
    <dxf>
      <protection locked="0"/>
    </dxf>
    <dxf>
      <protection locked="0"/>
    </dxf>
    <dxf>
      <alignment horizontal="center"/>
    </dxf>
    <dxf>
      <alignment horizontal="center"/>
    </dxf>
    <dxf>
      <alignment vertical="bottom"/>
    </dxf>
    <dxf>
      <alignment vertical="bottom"/>
    </dxf>
    <dxf>
      <font>
        <name val="Arial"/>
      </font>
    </dxf>
    <dxf>
      <font>
        <name val="Arial"/>
      </font>
    </dxf>
    <dxf>
      <font>
        <name val="Arial"/>
      </font>
    </dxf>
    <dxf>
      <font>
        <name val="Arial"/>
      </font>
    </dxf>
    <dxf>
      <font>
        <name val="Arial"/>
      </font>
    </dxf>
    <dxf>
      <fill>
        <patternFill patternType="solid">
          <bgColor rgb="FFFFC000"/>
        </patternFill>
      </fill>
    </dxf>
    <dxf>
      <fill>
        <patternFill patternType="solid">
          <bgColor rgb="FFFFC000"/>
        </patternFill>
      </fill>
    </dxf>
    <dxf>
      <font>
        <color theme="0"/>
      </font>
    </dxf>
    <dxf>
      <font>
        <color theme="0"/>
      </font>
    </dxf>
    <dxf>
      <fill>
        <patternFill patternType="solid">
          <bgColor theme="1"/>
        </patternFill>
      </fill>
    </dxf>
    <dxf>
      <fill>
        <patternFill patternType="solid">
          <bgColor theme="1"/>
        </patternFill>
      </fill>
    </dxf>
    <dxf>
      <numFmt numFmtId="34" formatCode="_(&quot;$&quot;* #,##0.00_);_(&quot;$&quot;* \(#,##0.00\);_(&quot;$&quot;* &quot;-&quot;??_);_(@_)"/>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protection locked="0" hidden="0"/>
    </dxf>
    <dxf>
      <border outline="0">
        <bottom style="thin">
          <color theme="1"/>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1"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1" indent="0" justifyLastLine="0" shrinkToFit="0" readingOrder="0"/>
      <protection locked="0" hidden="0"/>
    </dxf>
    <dxf>
      <border outline="0">
        <top style="thin">
          <color theme="1"/>
        </top>
      </border>
    </dxf>
    <dxf>
      <fill>
        <patternFill patternType="solid">
          <fgColor indexed="64"/>
          <bgColor theme="5" tint="0.59999389629810485"/>
        </patternFill>
      </fill>
    </dxf>
    <dxf>
      <border outline="0">
        <bottom style="thin">
          <color theme="1"/>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1" hidden="0"/>
    </dxf>
    <dxf>
      <font>
        <color auto="1"/>
      </font>
    </dxf>
    <dxf>
      <font>
        <color auto="1"/>
      </font>
    </dxf>
    <dxf>
      <fill>
        <patternFill>
          <bgColor theme="9" tint="0.39997558519241921"/>
        </patternFill>
      </fill>
    </dxf>
    <dxf>
      <fill>
        <patternFill>
          <bgColor theme="9" tint="0.39997558519241921"/>
        </patternFill>
      </fill>
    </dxf>
    <dxf>
      <font>
        <color auto="1"/>
      </font>
    </dxf>
    <dxf>
      <font>
        <color auto="1"/>
      </font>
    </dxf>
    <dxf>
      <font>
        <color auto="1"/>
      </font>
    </dxf>
    <dxf>
      <fill>
        <patternFill>
          <bgColor theme="9" tint="0.39997558519241921"/>
        </patternFill>
      </fill>
    </dxf>
    <dxf>
      <fill>
        <patternFill>
          <bgColor theme="9" tint="0.39997558519241921"/>
        </patternFill>
      </fill>
    </dxf>
    <dxf>
      <fill>
        <patternFill>
          <bgColor theme="9" tint="0.39997558519241921"/>
        </patternFill>
      </fill>
    </dxf>
    <dxf>
      <alignment wrapText="0"/>
    </dxf>
    <dxf>
      <protection locked="1"/>
    </dxf>
    <dxf>
      <protection locked="1"/>
    </dxf>
    <dxf>
      <protection locked="1"/>
    </dxf>
    <dxf>
      <protection locked="1"/>
    </dxf>
    <dxf>
      <protection locked="0"/>
    </dxf>
    <dxf>
      <protection locked="0"/>
    </dxf>
    <dxf>
      <alignment horizontal="center"/>
    </dxf>
    <dxf>
      <alignment horizontal="center"/>
    </dxf>
    <dxf>
      <alignment vertical="bottom"/>
    </dxf>
    <dxf>
      <alignment vertical="bottom"/>
    </dxf>
    <dxf>
      <font>
        <name val="Arial"/>
      </font>
    </dxf>
    <dxf>
      <font>
        <name val="Arial"/>
      </font>
    </dxf>
    <dxf>
      <font>
        <name val="Arial"/>
      </font>
    </dxf>
    <dxf>
      <font>
        <name val="Arial"/>
      </font>
    </dxf>
    <dxf>
      <font>
        <name val="Arial"/>
      </font>
    </dxf>
    <dxf>
      <fill>
        <patternFill patternType="solid">
          <bgColor rgb="FFFFC000"/>
        </patternFill>
      </fill>
    </dxf>
    <dxf>
      <fill>
        <patternFill patternType="solid">
          <bgColor rgb="FFFFC000"/>
        </patternFill>
      </fill>
    </dxf>
    <dxf>
      <font>
        <color theme="0"/>
      </font>
    </dxf>
    <dxf>
      <font>
        <color theme="0"/>
      </font>
    </dxf>
    <dxf>
      <fill>
        <patternFill patternType="solid">
          <bgColor theme="1"/>
        </patternFill>
      </fill>
    </dxf>
    <dxf>
      <fill>
        <patternFill patternType="solid">
          <bgColor theme="1"/>
        </patternFill>
      </fill>
    </dxf>
    <dxf>
      <numFmt numFmtId="34" formatCode="_(&quot;$&quot;* #,##0.00_);_(&quot;$&quot;* \(#,##0.00\);_(&quot;$&quot;* &quot;-&quot;??_);_(@_)"/>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border outline="0">
        <bottom style="thin">
          <color rgb="FF000000"/>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rgb="FF000000"/>
        <name val="Arial"/>
        <scheme val="none"/>
      </font>
      <fill>
        <patternFill patternType="solid">
          <fgColor rgb="FF000000"/>
          <bgColor rgb="FFF8CBAD"/>
        </patternFill>
      </fill>
      <alignment horizontal="general" vertical="bottom" textRotation="0" wrapText="0" indent="0" justifyLastLine="0" shrinkToFit="0" readingOrder="0"/>
      <protection locked="0" hidden="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alignment horizontal="center"/>
    </dxf>
    <dxf>
      <alignment horizontal="center"/>
    </dxf>
    <dxf>
      <numFmt numFmtId="164" formatCode="&quot;$&quot;#,##0.00"/>
    </dxf>
    <dxf>
      <numFmt numFmtId="164" formatCode="&quot;$&quot;#,##0.0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border outline="0">
        <bottom style="thin">
          <color rgb="FF000000"/>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rgb="FF000000"/>
        <name val="Arial"/>
        <scheme val="none"/>
      </font>
      <fill>
        <patternFill patternType="solid">
          <fgColor rgb="FF000000"/>
          <bgColor rgb="FFF8CBAD"/>
        </patternFill>
      </fill>
      <alignment horizontal="general" vertical="bottom" textRotation="0" wrapText="0" indent="0" justifyLastLine="0" shrinkToFit="0" readingOrder="0"/>
      <protection locked="0" hidden="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alignment horizontal="center"/>
    </dxf>
    <dxf>
      <alignment horizontal="center"/>
    </dxf>
    <dxf>
      <numFmt numFmtId="164" formatCode="&quot;$&quot;#,##0.00"/>
    </dxf>
    <dxf>
      <numFmt numFmtId="164" formatCode="&quot;$&quot;#,##0.0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border outline="0">
        <bottom style="thin">
          <color rgb="FF000000"/>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rgb="FF000000"/>
        <name val="Arial"/>
        <scheme val="none"/>
      </font>
      <fill>
        <patternFill patternType="solid">
          <fgColor rgb="FF000000"/>
          <bgColor rgb="FFF8CBAD"/>
        </patternFill>
      </fill>
      <alignment horizontal="general" vertical="bottom" textRotation="0" wrapText="0" indent="0" justifyLastLine="0" shrinkToFit="0" readingOrder="0"/>
      <protection locked="0" hidden="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alignment horizontal="center"/>
    </dxf>
    <dxf>
      <alignment horizontal="center"/>
    </dxf>
    <dxf>
      <numFmt numFmtId="164" formatCode="&quot;$&quot;#,##0.00"/>
    </dxf>
    <dxf>
      <numFmt numFmtId="164" formatCode="&quot;$&quot;#,##0.0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border outline="0">
        <bottom style="thin">
          <color rgb="FF000000"/>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rgb="FF000000"/>
        <name val="Arial"/>
        <scheme val="none"/>
      </font>
      <fill>
        <patternFill patternType="solid">
          <fgColor rgb="FF000000"/>
          <bgColor rgb="FFF8CBAD"/>
        </patternFill>
      </fill>
      <alignment horizontal="general" vertical="bottom" textRotation="0" wrapText="0" indent="0" justifyLastLine="0" shrinkToFit="0" readingOrder="0"/>
      <protection locked="0" hidden="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alignment horizontal="center"/>
    </dxf>
    <dxf>
      <alignment horizontal="center"/>
    </dxf>
    <dxf>
      <numFmt numFmtId="164" formatCode="&quot;$&quot;#,##0.00"/>
    </dxf>
    <dxf>
      <numFmt numFmtId="164" formatCode="&quot;$&quot;#,##0.0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bottom/>
      </border>
      <protection locked="0" hidden="0"/>
    </dxf>
    <dxf>
      <font>
        <b val="0"/>
        <i/>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border outline="0">
        <bottom style="thin">
          <color rgb="FF000000"/>
        </bottom>
      </border>
    </dxf>
    <dxf>
      <font>
        <b/>
        <i/>
        <strike val="0"/>
        <condense val="0"/>
        <extend val="0"/>
        <outline val="0"/>
        <shadow val="0"/>
        <u val="none"/>
        <vertAlign val="baseline"/>
        <sz val="12"/>
        <color theme="1"/>
        <name val="Arial"/>
        <scheme val="none"/>
      </font>
      <border diagonalUp="0" diagonalDown="0" outline="0">
        <left style="thin">
          <color theme="1"/>
        </left>
        <right style="thin">
          <color theme="1"/>
        </right>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5" tint="0.599993896298104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rgb="FF000000"/>
        <name val="Arial"/>
        <scheme val="none"/>
      </font>
      <fill>
        <patternFill patternType="solid">
          <fgColor indexed="64"/>
          <bgColor theme="5" tint="0.59999389629810485"/>
        </patternFill>
      </fill>
      <alignment horizontal="general" vertical="bottom" textRotation="0" wrapText="0" indent="0" justifyLastLine="0" shrinkToFit="0" readingOrder="0"/>
      <protection locked="0" hidden="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alignment horizontal="center"/>
    </dxf>
    <dxf>
      <alignment horizontal="center"/>
    </dxf>
    <dxf>
      <numFmt numFmtId="164" formatCode="&quot;$&quot;#,##0.00"/>
    </dxf>
    <dxf>
      <numFmt numFmtId="164" formatCode="&quot;$&quot;#,##0.00"/>
    </dxf>
    <dxf>
      <font>
        <strike val="0"/>
        <outline val="0"/>
        <shadow val="0"/>
        <u val="none"/>
        <vertAlign val="baseline"/>
        <sz val="11"/>
        <color theme="0"/>
        <name val="Arial"/>
        <scheme val="none"/>
      </font>
      <fill>
        <patternFill patternType="solid">
          <fgColor indexed="64"/>
          <bgColor theme="1"/>
        </patternFill>
      </fill>
      <border diagonalUp="0" diagonalDown="0" outline="0">
        <left style="thin">
          <color indexed="64"/>
        </left>
        <right style="thin">
          <color theme="0"/>
        </right>
        <top style="thin">
          <color theme="0"/>
        </top>
        <bottom style="thin">
          <color theme="0"/>
        </bottom>
      </border>
      <protection locked="1" hidden="0"/>
    </dxf>
    <dxf>
      <font>
        <strike val="0"/>
        <outline val="0"/>
        <shadow val="0"/>
        <u val="none"/>
        <vertAlign val="baseline"/>
        <sz val="11"/>
        <color theme="1"/>
        <name val="Arial"/>
        <scheme val="none"/>
      </font>
      <border diagonalUp="0" diagonalDown="0">
        <left style="thin">
          <color indexed="64"/>
        </left>
        <right style="thin">
          <color theme="0"/>
        </righ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vertical/>
      </border>
      <protection locked="0" hidden="0"/>
    </dxf>
    <dxf>
      <font>
        <strike val="0"/>
        <outline val="0"/>
        <shadow val="0"/>
        <u val="none"/>
        <vertAlign val="baseline"/>
        <sz val="11"/>
        <color theme="1"/>
        <name val="Arial"/>
        <scheme val="none"/>
      </font>
      <border diagonalUp="0" diagonalDown="0">
        <left style="thin">
          <color indexed="64"/>
        </left>
        <right style="thin">
          <color indexed="64"/>
        </right>
        <top/>
        <bottom/>
        <vertical/>
        <horizontal/>
      </border>
      <protection locked="0" hidden="0"/>
    </dxf>
    <dxf>
      <font>
        <strike val="0"/>
        <outline val="0"/>
        <shadow val="0"/>
        <u val="none"/>
        <vertAlign val="baseline"/>
        <sz val="11"/>
        <color theme="1"/>
        <name val="Arial"/>
        <scheme val="none"/>
      </font>
      <protection locked="0" hidden="0"/>
    </dxf>
    <dxf>
      <border>
        <bottom style="thin">
          <color theme="0"/>
        </bottom>
      </border>
    </dxf>
    <dxf>
      <font>
        <b/>
        <i val="0"/>
        <strike val="0"/>
        <condense val="0"/>
        <extend val="0"/>
        <outline val="0"/>
        <shadow val="0"/>
        <u val="none"/>
        <vertAlign val="baseline"/>
        <sz val="11"/>
        <color theme="0"/>
        <name val="Arial"/>
        <scheme val="none"/>
      </font>
      <fill>
        <patternFill patternType="solid">
          <fgColor indexed="64"/>
          <bgColor theme="1"/>
        </patternFill>
      </fill>
      <alignment horizontal="left" vertical="top" textRotation="0" indent="0" justifyLastLine="0" shrinkToFit="0" readingOrder="0"/>
      <border diagonalUp="0" diagonalDown="0">
        <left style="thin">
          <color theme="0"/>
        </left>
        <right style="thin">
          <color theme="0"/>
        </right>
        <top/>
        <bottom/>
        <vertical style="thin">
          <color theme="0"/>
        </vertical>
        <horizontal style="thin">
          <color theme="0"/>
        </horizontal>
      </border>
      <protection locked="1" hidden="0"/>
    </dxf>
    <dxf>
      <font>
        <color auto="1"/>
      </font>
    </dxf>
    <dxf>
      <font>
        <color auto="1"/>
      </font>
    </dxf>
    <dxf>
      <font>
        <color auto="1"/>
      </font>
    </dxf>
    <dxf>
      <font>
        <color auto="1"/>
      </font>
    </dxf>
    <dxf>
      <font>
        <color auto="1"/>
      </font>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theme="0"/>
      </font>
    </dxf>
    <dxf>
      <fill>
        <patternFill patternType="solid">
          <bgColor theme="1"/>
        </patternFill>
      </fill>
    </dxf>
    <dxf>
      <font>
        <sz val="11"/>
      </font>
    </dxf>
    <dxf>
      <font>
        <sz val="20"/>
      </font>
    </dxf>
    <dxf>
      <font>
        <sz val="11"/>
      </font>
    </dxf>
    <dxf>
      <font>
        <sz val="11"/>
      </font>
    </dxf>
    <dxf>
      <font>
        <sz val="11"/>
      </font>
    </dxf>
    <dxf>
      <font>
        <name val="Arial"/>
      </font>
    </dxf>
    <dxf>
      <font>
        <name val="Arial"/>
      </font>
    </dxf>
    <dxf>
      <font>
        <name val="Arial"/>
      </font>
    </dxf>
    <dxf>
      <font>
        <name val="Arial"/>
      </font>
    </dxf>
    <dxf>
      <font>
        <name val="Arial"/>
      </font>
    </dxf>
    <dxf>
      <protection locked="1"/>
    </dxf>
    <dxf>
      <protection locked="1"/>
    </dxf>
    <dxf>
      <protection locked="1"/>
    </dxf>
    <dxf>
      <protection locked="1"/>
    </dxf>
    <dxf>
      <protection locked="1"/>
    </dxf>
    <dxf>
      <font>
        <i val="0"/>
      </font>
    </dxf>
    <dxf>
      <font>
        <i val="0"/>
      </font>
    </dxf>
    <dxf>
      <font>
        <color theme="0"/>
      </font>
    </dxf>
    <dxf>
      <font>
        <color theme="0"/>
      </font>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ont>
        <color theme="0"/>
      </font>
    </dxf>
    <dxf>
      <font>
        <color theme="0"/>
      </font>
    </dxf>
    <dxf>
      <font>
        <b val="0"/>
        <i val="0"/>
        <strike val="0"/>
        <condense val="0"/>
        <extend val="0"/>
        <outline val="0"/>
        <shadow val="0"/>
        <u val="none"/>
        <vertAlign val="baseline"/>
        <sz val="11"/>
        <color theme="1"/>
        <name val="Arial"/>
        <scheme val="none"/>
      </font>
      <alignment horizontal="center"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theme="1"/>
        </left>
        <right/>
        <top style="thin">
          <color theme="1"/>
        </top>
        <bottom style="thin">
          <color theme="1"/>
        </bottom>
      </border>
      <protection locked="1" hidden="0"/>
    </dxf>
    <dxf>
      <font>
        <b val="0"/>
        <i val="0"/>
        <strike val="0"/>
        <condense val="0"/>
        <extend val="0"/>
        <outline val="0"/>
        <shadow val="0"/>
        <u val="none"/>
        <vertAlign val="baseline"/>
        <sz val="11"/>
        <color rgb="FF000000"/>
        <name val="Arial"/>
        <scheme val="none"/>
      </font>
      <alignment horizontal="general" vertical="top" textRotation="0" wrapText="1" indent="0" justifyLastLine="0" shrinkToFit="0" readingOrder="0"/>
      <protection locked="1" hidden="0"/>
    </dxf>
    <dxf>
      <font>
        <b val="0"/>
        <strike val="0"/>
        <outline val="0"/>
        <shadow val="0"/>
        <u val="none"/>
        <vertAlign val="baseline"/>
        <sz val="12"/>
        <color theme="0"/>
        <name val="Arial"/>
        <scheme val="none"/>
      </font>
      <alignment vertical="top" textRotation="0" indent="0" justifyLastLine="0" shrinkToFit="0" readingOrder="0"/>
      <protection locked="1" hidden="0"/>
    </dxf>
  </dxfs>
  <tableStyles count="0" defaultTableStyle="TableStyleMedium2" defaultPivotStyle="PivotStyleLight16"/>
  <colors>
    <mruColors>
      <color rgb="FF008000"/>
      <color rgb="FF9C0006"/>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5.xml"/><Relationship Id="rId27"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ingera, Connor" refreshedDate="44753.591803356481" createdVersion="6" refreshedVersion="6" minRefreshableVersion="3" recordCount="100" xr:uid="{00000000-000A-0000-FFFF-FFFF01000000}">
  <cacheSource type="worksheet">
    <worksheetSource name="Detailed_Expense_PD1"/>
  </cacheSource>
  <cacheFields count="12">
    <cacheField name="Category" numFmtId="0">
      <sharedItems containsNonDate="0" containsBlank="1" count="5">
        <m/>
        <s v="Others" u="1"/>
        <s v="Gifts" u="1"/>
        <s v="Venue" u="1"/>
        <s v="Food" u="1"/>
      </sharedItems>
    </cacheField>
    <cacheField name="Subcategory" numFmtId="0">
      <sharedItems containsNonDate="0" containsBlank="1" count="6">
        <m/>
        <s v="Booking" u="1"/>
        <s v="Catering" u="1"/>
        <s v="Beverages" u="1"/>
        <s v="Sponsorship Gifts" u="1"/>
        <s v="Sponsorhip Gifts" u="1"/>
      </sharedItems>
    </cacheField>
    <cacheField name="ITEM" numFmtId="0">
      <sharedItems containsNonDate="0" containsString="0" containsBlank="1"/>
    </cacheField>
    <cacheField name="QUANTITY" numFmtId="0">
      <sharedItems containsNonDate="0" containsString="0" containsBlank="1"/>
    </cacheField>
    <cacheField name="AMOUNT/UNIT" numFmtId="44">
      <sharedItems containsNonDate="0" containsString="0" containsBlank="1"/>
    </cacheField>
    <cacheField name="TAX + SHIPPING" numFmtId="44">
      <sharedItems containsNonDate="0" containsString="0" containsBlank="1"/>
    </cacheField>
    <cacheField name="CURRENCY" numFmtId="0">
      <sharedItems containsNonDate="0" containsString="0" containsBlank="1"/>
    </cacheField>
    <cacheField name="TOTAL" numFmtId="44">
      <sharedItems/>
    </cacheField>
    <cacheField name="TOTAL IN CAD" numFmtId="44">
      <sharedItems/>
    </cacheField>
    <cacheField name="STATUS" numFmtId="0">
      <sharedItems containsNonDate="0" containsString="0" containsBlank="1"/>
    </cacheField>
    <cacheField name="REFERENCE (Justify expense cost through online catalogue, quotes, previous expenditures, etc.)" numFmtId="0">
      <sharedItems containsNonDate="0" containsString="0" containsBlank="1"/>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ingera, Connor" refreshedDate="44753.591805324075" createdVersion="6" refreshedVersion="6" minRefreshableVersion="3" recordCount="297" xr:uid="{00000000-000A-0000-FFFF-FFFF03000000}">
  <cacheSource type="worksheet">
    <worksheetSource name="Roster"/>
  </cacheSource>
  <cacheFields count="16">
    <cacheField name="FIRST NAME" numFmtId="0">
      <sharedItems containsBlank="1"/>
    </cacheField>
    <cacheField name="LAST NAME" numFmtId="0">
      <sharedItems containsBlank="1"/>
    </cacheField>
    <cacheField name="STUDENT #" numFmtId="0">
      <sharedItems containsNonDate="0" containsString="0" containsBlank="1"/>
    </cacheField>
    <cacheField name="FACULTY" numFmtId="0">
      <sharedItems containsBlank="1"/>
    </cacheField>
    <cacheField name="DEGREE" numFmtId="0">
      <sharedItems containsBlank="1"/>
    </cacheField>
    <cacheField name="PROGRAM" numFmtId="0">
      <sharedItems containsBlank="1"/>
    </cacheField>
    <cacheField name="ACADEMIC YEAR" numFmtId="0">
      <sharedItems containsString="0" containsBlank="1" containsNumber="1" containsInteger="1" minValue="3" maxValue="3"/>
    </cacheField>
    <cacheField name="ROLE (IF ANY)" numFmtId="0">
      <sharedItems containsNonDate="0" containsString="0" containsBlank="1"/>
    </cacheField>
    <cacheField name="EMAIL" numFmtId="0">
      <sharedItems containsNonDate="0" containsString="0" containsBlank="1"/>
    </cacheField>
    <cacheField name="NOTES" numFmtId="0">
      <sharedItems containsNonDate="0" containsString="0" containsBlank="1"/>
    </cacheField>
    <cacheField name="Involvement with Project 1" numFmtId="0">
      <sharedItems containsBlank="1"/>
    </cacheField>
    <cacheField name="Involvement with Project 2" numFmtId="0">
      <sharedItems containsBlank="1"/>
    </cacheField>
    <cacheField name="Involvement with Project 3" numFmtId="0">
      <sharedItems containsBlank="1"/>
    </cacheField>
    <cacheField name="Involvement with Project 4" numFmtId="0">
      <sharedItems containsBlank="1"/>
    </cacheField>
    <cacheField name="Involvement with Project 5" numFmtId="0">
      <sharedItems containsBlank="1"/>
    </cacheField>
    <cacheField name="PAF ELIGIBLE" numFmtId="0">
      <sharedItems containsBlank="1" count="5">
        <s v="Yes"/>
        <s v=""/>
        <m u="1"/>
        <s v="No" u="1"/>
        <s v="non"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nor Gingera" refreshedDate="44763.681041203701" createdVersion="6" refreshedVersion="8" minRefreshableVersion="3" recordCount="177" xr:uid="{81726123-998B-42DC-A1DE-9A18738D5971}">
  <cacheSource type="worksheet">
    <worksheetSource ref="F127:Q304" sheet="Project 1"/>
  </cacheSource>
  <cacheFields count="12">
    <cacheField name="Category" numFmtId="0">
      <sharedItems containsBlank="1" count="2">
        <s v="Project"/>
        <m/>
      </sharedItems>
    </cacheField>
    <cacheField name="Subcategory" numFmtId="0">
      <sharedItems containsBlank="1" count="4">
        <s v="Example"/>
        <m/>
        <s v="Drivetrain" u="1"/>
        <s v="Project 1" u="1"/>
      </sharedItems>
    </cacheField>
    <cacheField name="ITEM" numFmtId="0">
      <sharedItems containsBlank="1"/>
    </cacheField>
    <cacheField name="QUANTITY" numFmtId="0">
      <sharedItems containsString="0" containsBlank="1" containsNumber="1" containsInteger="1" minValue="1" maxValue="1"/>
    </cacheField>
    <cacheField name="AMOUNT/UNIT" numFmtId="0">
      <sharedItems containsNonDate="0" containsString="0" containsBlank="1"/>
    </cacheField>
    <cacheField name="TAX + SHIPPING" numFmtId="0">
      <sharedItems containsNonDate="0" containsString="0" containsBlank="1"/>
    </cacheField>
    <cacheField name="CURRENCY" numFmtId="0">
      <sharedItems containsBlank="1"/>
    </cacheField>
    <cacheField name="TOTAL" numFmtId="0">
      <sharedItems containsBlank="1"/>
    </cacheField>
    <cacheField name="TOTAL IN CAD" numFmtId="0">
      <sharedItems containsBlank="1"/>
    </cacheField>
    <cacheField name="STATUS" numFmtId="0">
      <sharedItems containsNonDate="0" containsString="0" containsBlank="1"/>
    </cacheField>
    <cacheField name="REFERENCE (Justify expense cost through online catalogue, quotes, previous expenditures, etc.)" numFmtId="0">
      <sharedItems containsNonDate="0" containsString="0" containsBlank="1"/>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nor Gingera" refreshedDate="44763.681367013887" createdVersion="6" refreshedVersion="8" minRefreshableVersion="3" recordCount="176" xr:uid="{584D852B-08AB-4A17-A7DA-F213CB285B9A}">
  <cacheSource type="worksheet">
    <worksheetSource name="Detailed_Expense_P11416182022"/>
  </cacheSource>
  <cacheFields count="12">
    <cacheField name="Category" numFmtId="0">
      <sharedItems containsBlank="1" count="2">
        <s v="Project"/>
        <m/>
      </sharedItems>
    </cacheField>
    <cacheField name="Subcategory" numFmtId="0">
      <sharedItems containsBlank="1" count="3">
        <s v="Example"/>
        <m/>
        <s v="Project 1" u="1"/>
      </sharedItems>
    </cacheField>
    <cacheField name="ITEM" numFmtId="0">
      <sharedItems containsBlank="1"/>
    </cacheField>
    <cacheField name="QUANTITY" numFmtId="0">
      <sharedItems containsString="0" containsBlank="1" containsNumber="1" containsInteger="1" minValue="1" maxValue="1"/>
    </cacheField>
    <cacheField name="AMOUNT/UNIT" numFmtId="44">
      <sharedItems containsNonDate="0" containsString="0" containsBlank="1"/>
    </cacheField>
    <cacheField name="TAX + SHIPPING" numFmtId="44">
      <sharedItems containsNonDate="0" containsString="0" containsBlank="1"/>
    </cacheField>
    <cacheField name="CURRENCY" numFmtId="0">
      <sharedItems containsBlank="1"/>
    </cacheField>
    <cacheField name="TOTAL" numFmtId="44">
      <sharedItems/>
    </cacheField>
    <cacheField name="TOTAL IN CAD" numFmtId="44">
      <sharedItems/>
    </cacheField>
    <cacheField name="STATUS" numFmtId="0">
      <sharedItems containsNonDate="0" containsString="0" containsBlank="1"/>
    </cacheField>
    <cacheField name="REFERENCE (Justify expense cost through online catalogue, quotes, previous expenditures, etc.)" numFmtId="0">
      <sharedItems containsNonDate="0" containsString="0" containsBlank="1"/>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nor Gingera" refreshedDate="44763.681429166667" createdVersion="6" refreshedVersion="8" minRefreshableVersion="3" recordCount="176" xr:uid="{7BBDF61F-97ED-4702-8F2C-F9A9595F52A1}">
  <cacheSource type="worksheet">
    <worksheetSource name="Detailed_Expense_P114161820"/>
  </cacheSource>
  <cacheFields count="12">
    <cacheField name="Category" numFmtId="0">
      <sharedItems containsBlank="1" count="2">
        <s v="Project"/>
        <m/>
      </sharedItems>
    </cacheField>
    <cacheField name="Subcategory" numFmtId="0">
      <sharedItems containsBlank="1" count="3">
        <s v="Example"/>
        <m/>
        <s v="Project 1" u="1"/>
      </sharedItems>
    </cacheField>
    <cacheField name="ITEM" numFmtId="0">
      <sharedItems containsBlank="1"/>
    </cacheField>
    <cacheField name="QUANTITY" numFmtId="0">
      <sharedItems containsString="0" containsBlank="1" containsNumber="1" containsInteger="1" minValue="1" maxValue="1"/>
    </cacheField>
    <cacheField name="AMOUNT/UNIT" numFmtId="44">
      <sharedItems containsNonDate="0" containsString="0" containsBlank="1"/>
    </cacheField>
    <cacheField name="TAX + SHIPPING" numFmtId="44">
      <sharedItems containsNonDate="0" containsString="0" containsBlank="1"/>
    </cacheField>
    <cacheField name="CURRENCY" numFmtId="0">
      <sharedItems containsBlank="1"/>
    </cacheField>
    <cacheField name="TOTAL" numFmtId="44">
      <sharedItems/>
    </cacheField>
    <cacheField name="TOTAL IN CAD" numFmtId="44">
      <sharedItems/>
    </cacheField>
    <cacheField name="STATUS" numFmtId="0">
      <sharedItems containsNonDate="0" containsString="0" containsBlank="1"/>
    </cacheField>
    <cacheField name="REFERENCE (Justify expense cost through online catalogue, quotes, previous expenditures, etc.)" numFmtId="0">
      <sharedItems containsNonDate="0" containsString="0" containsBlank="1"/>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nor Gingera" refreshedDate="44763.681485069443" createdVersion="6" refreshedVersion="8" minRefreshableVersion="3" recordCount="176" xr:uid="{D4B734EB-211D-4DAF-AD34-E666AC6C720F}">
  <cacheSource type="worksheet">
    <worksheetSource name="Detailed_Expense_P1141618"/>
  </cacheSource>
  <cacheFields count="12">
    <cacheField name="Category" numFmtId="0">
      <sharedItems containsBlank="1" count="2">
        <s v="Project"/>
        <m/>
      </sharedItems>
    </cacheField>
    <cacheField name="Subcategory" numFmtId="0">
      <sharedItems containsBlank="1" count="3">
        <s v="Example"/>
        <m/>
        <s v="Project 1" u="1"/>
      </sharedItems>
    </cacheField>
    <cacheField name="ITEM" numFmtId="0">
      <sharedItems containsBlank="1"/>
    </cacheField>
    <cacheField name="QUANTITY" numFmtId="0">
      <sharedItems containsString="0" containsBlank="1" containsNumber="1" containsInteger="1" minValue="1" maxValue="1"/>
    </cacheField>
    <cacheField name="AMOUNT/UNIT" numFmtId="44">
      <sharedItems containsNonDate="0" containsString="0" containsBlank="1"/>
    </cacheField>
    <cacheField name="TAX + SHIPPING" numFmtId="44">
      <sharedItems containsNonDate="0" containsString="0" containsBlank="1"/>
    </cacheField>
    <cacheField name="CURRENCY" numFmtId="0">
      <sharedItems containsBlank="1"/>
    </cacheField>
    <cacheField name="TOTAL" numFmtId="44">
      <sharedItems/>
    </cacheField>
    <cacheField name="TOTAL IN CAD" numFmtId="44">
      <sharedItems/>
    </cacheField>
    <cacheField name="STATUS" numFmtId="0">
      <sharedItems containsNonDate="0" containsString="0" containsBlank="1"/>
    </cacheField>
    <cacheField name="REFERENCE (Justify expense cost through online catalogue, quotes, previous expenditures, etc.)" numFmtId="0">
      <sharedItems containsNonDate="0" containsString="0" containsBlank="1"/>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nor Gingera" refreshedDate="44763.681548032408" createdVersion="6" refreshedVersion="8" minRefreshableVersion="3" recordCount="176" xr:uid="{55A17AF2-43B1-4474-94C6-06B88FF3BAC5}">
  <cacheSource type="worksheet">
    <worksheetSource name="Detailed_Expense_P11416"/>
  </cacheSource>
  <cacheFields count="12">
    <cacheField name="Category" numFmtId="0">
      <sharedItems containsBlank="1" count="2">
        <s v="Project"/>
        <m/>
      </sharedItems>
    </cacheField>
    <cacheField name="Subcategory" numFmtId="0">
      <sharedItems containsBlank="1" count="4">
        <s v="Example"/>
        <m/>
        <s v="aaa" u="1"/>
        <s v="Parts" u="1"/>
      </sharedItems>
    </cacheField>
    <cacheField name="ITEM" numFmtId="0">
      <sharedItems containsBlank="1"/>
    </cacheField>
    <cacheField name="QUANTITY" numFmtId="0">
      <sharedItems containsString="0" containsBlank="1" containsNumber="1" containsInteger="1" minValue="1" maxValue="1"/>
    </cacheField>
    <cacheField name="AMOUNT/UNIT" numFmtId="44">
      <sharedItems containsNonDate="0" containsString="0" containsBlank="1"/>
    </cacheField>
    <cacheField name="TAX + SHIPPING" numFmtId="44">
      <sharedItems containsNonDate="0" containsString="0" containsBlank="1"/>
    </cacheField>
    <cacheField name="CURRENCY" numFmtId="0">
      <sharedItems containsBlank="1"/>
    </cacheField>
    <cacheField name="TOTAL" numFmtId="44">
      <sharedItems/>
    </cacheField>
    <cacheField name="TOTAL IN CAD" numFmtId="44">
      <sharedItems/>
    </cacheField>
    <cacheField name="STATUS" numFmtId="0">
      <sharedItems containsNonDate="0" containsString="0" containsBlank="1"/>
    </cacheField>
    <cacheField name="REFERENCE (Justify expense cost through online catalogue, quotes, previous expenditures, etc.)" numFmtId="0">
      <sharedItems containsNonDate="0" containsString="0" containsBlank="1"/>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r>
    <x v="0"/>
    <x v="0"/>
    <m/>
    <m/>
    <m/>
    <m/>
    <m/>
    <s v=""/>
    <s v=""/>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7">
  <r>
    <s v="John"/>
    <s v="Doe"/>
    <m/>
    <s v="APSC"/>
    <s v="Undergrad"/>
    <s v="MTRL"/>
    <n v="3"/>
    <m/>
    <m/>
    <m/>
    <s v="X"/>
    <s v="X"/>
    <s v="X"/>
    <s v="X"/>
    <s v="X"/>
    <x v="0"/>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r>
    <m/>
    <m/>
    <m/>
    <m/>
    <m/>
    <m/>
    <m/>
    <m/>
    <m/>
    <m/>
    <m/>
    <m/>
    <m/>
    <m/>
    <m/>
    <x v="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7">
  <r>
    <x v="0"/>
    <x v="0"/>
    <s v="example"/>
    <n v="1"/>
    <m/>
    <m/>
    <s v="USD"/>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6">
  <r>
    <x v="0"/>
    <x v="0"/>
    <s v="example"/>
    <n v="1"/>
    <m/>
    <m/>
    <s v="USD"/>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6">
  <r>
    <x v="0"/>
    <x v="0"/>
    <s v="example"/>
    <n v="1"/>
    <m/>
    <m/>
    <s v="USD"/>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6">
  <r>
    <x v="0"/>
    <x v="0"/>
    <s v="example"/>
    <n v="1"/>
    <m/>
    <m/>
    <s v="USD"/>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6">
  <r>
    <x v="0"/>
    <x v="0"/>
    <s v="example"/>
    <n v="1"/>
    <m/>
    <m/>
    <s v="USD"/>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r>
    <x v="1"/>
    <x v="1"/>
    <m/>
    <m/>
    <m/>
    <m/>
    <m/>
    <s v=""/>
    <s v=""/>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Roster"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PAF Eligible">
  <location ref="S2:X4" firstHeaderRow="0" firstDataRow="1" firstDataCol="1"/>
  <pivotFields count="16">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axis="axisRow" showAll="0">
      <items count="6">
        <item n="Yes" x="0"/>
        <item h="1" x="1"/>
        <item m="1" x="3"/>
        <item h="1" m="1" x="2"/>
        <item h="1" m="1" x="4"/>
        <item t="default"/>
      </items>
    </pivotField>
  </pivotFields>
  <rowFields count="1">
    <field x="15"/>
  </rowFields>
  <rowItems count="2">
    <i>
      <x/>
    </i>
    <i t="grand">
      <x/>
    </i>
  </rowItems>
  <colFields count="1">
    <field x="-2"/>
  </colFields>
  <colItems count="5">
    <i>
      <x/>
    </i>
    <i i="1">
      <x v="1"/>
    </i>
    <i i="2">
      <x v="2"/>
    </i>
    <i i="3">
      <x v="3"/>
    </i>
    <i i="4">
      <x v="4"/>
    </i>
  </colItems>
  <dataFields count="5">
    <dataField name="Project 1" fld="10" subtotal="count" baseField="15" baseItem="0"/>
    <dataField name="Project 2" fld="11" subtotal="count" baseField="15" baseItem="0"/>
    <dataField name="Project 3" fld="12" subtotal="count" baseField="0" baseItem="0"/>
    <dataField name="Project 4" fld="13" subtotal="count" baseField="15" baseItem="0"/>
    <dataField name="Project 5" fld="14" subtotal="count" baseField="0" baseItem="0"/>
  </dataFields>
  <formats count="77">
    <format dxfId="1097">
      <pivotArea field="15" type="button" dataOnly="0" labelOnly="1" outline="0" axis="axisRow" fieldPosition="0"/>
    </format>
    <format dxfId="1096">
      <pivotArea dataOnly="0" labelOnly="1" outline="0" fieldPosition="0">
        <references count="1">
          <reference field="4294967294" count="4">
            <x v="1"/>
            <x v="2"/>
            <x v="3"/>
            <x v="4"/>
          </reference>
        </references>
      </pivotArea>
    </format>
    <format dxfId="1095">
      <pivotArea field="15" type="button" dataOnly="0" labelOnly="1" outline="0" axis="axisRow" fieldPosition="0"/>
    </format>
    <format dxfId="1094">
      <pivotArea dataOnly="0" labelOnly="1" outline="0" fieldPosition="0">
        <references count="1">
          <reference field="4294967294" count="4">
            <x v="1"/>
            <x v="2"/>
            <x v="3"/>
            <x v="4"/>
          </reference>
        </references>
      </pivotArea>
    </format>
    <format dxfId="1093">
      <pivotArea grandRow="1" outline="0" collapsedLevelsAreSubtotals="1" fieldPosition="0"/>
    </format>
    <format dxfId="1092">
      <pivotArea dataOnly="0" labelOnly="1" grandRow="1" outline="0" fieldPosition="0"/>
    </format>
    <format dxfId="1091">
      <pivotArea grandRow="1" outline="0" collapsedLevelsAreSubtotals="1" fieldPosition="0"/>
    </format>
    <format dxfId="1090">
      <pivotArea dataOnly="0" labelOnly="1" grandRow="1" outline="0" fieldPosition="0"/>
    </format>
    <format dxfId="1089">
      <pivotArea field="15" type="button" dataOnly="0" labelOnly="1" outline="0" axis="axisRow" fieldPosition="0"/>
    </format>
    <format dxfId="1088">
      <pivotArea dataOnly="0" labelOnly="1" outline="0" fieldPosition="0">
        <references count="1">
          <reference field="4294967294" count="4">
            <x v="1"/>
            <x v="2"/>
            <x v="3"/>
            <x v="4"/>
          </reference>
        </references>
      </pivotArea>
    </format>
    <format dxfId="1087">
      <pivotArea type="all" dataOnly="0" outline="0" fieldPosition="0"/>
    </format>
    <format dxfId="1086">
      <pivotArea outline="0" collapsedLevelsAreSubtotals="1" fieldPosition="0"/>
    </format>
    <format dxfId="1085">
      <pivotArea field="15" type="button" dataOnly="0" labelOnly="1" outline="0" axis="axisRow" fieldPosition="0"/>
    </format>
    <format dxfId="1084">
      <pivotArea dataOnly="0" labelOnly="1" grandRow="1" outline="0" fieldPosition="0"/>
    </format>
    <format dxfId="1083">
      <pivotArea dataOnly="0" labelOnly="1" outline="0" fieldPosition="0">
        <references count="1">
          <reference field="4294967294" count="4">
            <x v="1"/>
            <x v="2"/>
            <x v="3"/>
            <x v="4"/>
          </reference>
        </references>
      </pivotArea>
    </format>
    <format dxfId="1082">
      <pivotArea type="all" dataOnly="0" outline="0" fieldPosition="0"/>
    </format>
    <format dxfId="1081">
      <pivotArea outline="0" collapsedLevelsAreSubtotals="1" fieldPosition="0"/>
    </format>
    <format dxfId="1080">
      <pivotArea field="15" type="button" dataOnly="0" labelOnly="1" outline="0" axis="axisRow" fieldPosition="0"/>
    </format>
    <format dxfId="1079">
      <pivotArea dataOnly="0" labelOnly="1" grandRow="1" outline="0" fieldPosition="0"/>
    </format>
    <format dxfId="1078">
      <pivotArea dataOnly="0" labelOnly="1" outline="0" fieldPosition="0">
        <references count="1">
          <reference field="4294967294" count="4">
            <x v="1"/>
            <x v="2"/>
            <x v="3"/>
            <x v="4"/>
          </reference>
        </references>
      </pivotArea>
    </format>
    <format dxfId="1077">
      <pivotArea type="all" dataOnly="0" outline="0" fieldPosition="0"/>
    </format>
    <format dxfId="1076">
      <pivotArea outline="0" collapsedLevelsAreSubtotals="1" fieldPosition="0"/>
    </format>
    <format dxfId="1075">
      <pivotArea dataOnly="0" labelOnly="1" grandRow="1" outline="0" fieldPosition="0"/>
    </format>
    <format dxfId="1074">
      <pivotArea field="15" type="button" dataOnly="0" labelOnly="1" outline="0" axis="axisRow" fieldPosition="0"/>
    </format>
    <format dxfId="1073">
      <pivotArea field="15" type="button" dataOnly="0" labelOnly="1" outline="0" axis="axisRow" fieldPosition="0"/>
    </format>
    <format dxfId="1072">
      <pivotArea dataOnly="0" labelOnly="1" outline="0" fieldPosition="0">
        <references count="1">
          <reference field="4294967294" count="1">
            <x v="0"/>
          </reference>
        </references>
      </pivotArea>
    </format>
    <format dxfId="1071">
      <pivotArea dataOnly="0" labelOnly="1" outline="0" fieldPosition="0">
        <references count="1">
          <reference field="4294967294" count="1">
            <x v="0"/>
          </reference>
        </references>
      </pivotArea>
    </format>
    <format dxfId="1070">
      <pivotArea type="all" dataOnly="0" outline="0" fieldPosition="0"/>
    </format>
    <format dxfId="1069">
      <pivotArea outline="0" collapsedLevelsAreSubtotals="1" fieldPosition="0"/>
    </format>
    <format dxfId="1068">
      <pivotArea field="15" type="button" dataOnly="0" labelOnly="1" outline="0" axis="axisRow" fieldPosition="0"/>
    </format>
    <format dxfId="1067">
      <pivotArea dataOnly="0" labelOnly="1" grandRow="1" outline="0" fieldPosition="0"/>
    </format>
    <format dxfId="1066">
      <pivotArea dataOnly="0" labelOnly="1" outline="0" fieldPosition="0">
        <references count="1">
          <reference field="4294967294" count="5">
            <x v="0"/>
            <x v="1"/>
            <x v="2"/>
            <x v="3"/>
            <x v="4"/>
          </reference>
        </references>
      </pivotArea>
    </format>
    <format dxfId="1065">
      <pivotArea type="all" dataOnly="0" outline="0" fieldPosition="0"/>
    </format>
    <format dxfId="1064">
      <pivotArea outline="0" collapsedLevelsAreSubtotals="1" fieldPosition="0"/>
    </format>
    <format dxfId="1063">
      <pivotArea field="15" type="button" dataOnly="0" labelOnly="1" outline="0" axis="axisRow" fieldPosition="0"/>
    </format>
    <format dxfId="1062">
      <pivotArea dataOnly="0" labelOnly="1" grandRow="1" outline="0" fieldPosition="0"/>
    </format>
    <format dxfId="1061">
      <pivotArea dataOnly="0" labelOnly="1" outline="0" fieldPosition="0">
        <references count="1">
          <reference field="4294967294" count="5">
            <x v="0"/>
            <x v="1"/>
            <x v="2"/>
            <x v="3"/>
            <x v="4"/>
          </reference>
        </references>
      </pivotArea>
    </format>
    <format dxfId="1060">
      <pivotArea type="all" dataOnly="0" outline="0" fieldPosition="0"/>
    </format>
    <format dxfId="1059">
      <pivotArea outline="0" collapsedLevelsAreSubtotals="1" fieldPosition="0"/>
    </format>
    <format dxfId="1058">
      <pivotArea field="15" type="button" dataOnly="0" labelOnly="1" outline="0" axis="axisRow" fieldPosition="0"/>
    </format>
    <format dxfId="1057">
      <pivotArea dataOnly="0" labelOnly="1" grandRow="1" outline="0" fieldPosition="0"/>
    </format>
    <format dxfId="1056">
      <pivotArea dataOnly="0" labelOnly="1" outline="0" fieldPosition="0">
        <references count="1">
          <reference field="4294967294" count="5">
            <x v="0"/>
            <x v="1"/>
            <x v="2"/>
            <x v="3"/>
            <x v="4"/>
          </reference>
        </references>
      </pivotArea>
    </format>
    <format dxfId="1055">
      <pivotArea type="all" dataOnly="0" outline="0" fieldPosition="0"/>
    </format>
    <format dxfId="1054">
      <pivotArea outline="0" collapsedLevelsAreSubtotals="1" fieldPosition="0"/>
    </format>
    <format dxfId="1053">
      <pivotArea field="15" type="button" dataOnly="0" labelOnly="1" outline="0" axis="axisRow" fieldPosition="0"/>
    </format>
    <format dxfId="1052">
      <pivotArea dataOnly="0" labelOnly="1" grandRow="1" outline="0" fieldPosition="0"/>
    </format>
    <format dxfId="1051">
      <pivotArea dataOnly="0" labelOnly="1" outline="0" fieldPosition="0">
        <references count="1">
          <reference field="4294967294" count="5">
            <x v="0"/>
            <x v="1"/>
            <x v="2"/>
            <x v="3"/>
            <x v="4"/>
          </reference>
        </references>
      </pivotArea>
    </format>
    <format dxfId="1050">
      <pivotArea type="all" dataOnly="0" outline="0" fieldPosition="0"/>
    </format>
    <format dxfId="1049">
      <pivotArea outline="0" collapsedLevelsAreSubtotals="1" fieldPosition="0"/>
    </format>
    <format dxfId="1048">
      <pivotArea field="15" type="button" dataOnly="0" labelOnly="1" outline="0" axis="axisRow" fieldPosition="0"/>
    </format>
    <format dxfId="1047">
      <pivotArea dataOnly="0" labelOnly="1" grandRow="1" outline="0" fieldPosition="0"/>
    </format>
    <format dxfId="1046">
      <pivotArea dataOnly="0" labelOnly="1" outline="0" fieldPosition="0">
        <references count="1">
          <reference field="4294967294" count="5">
            <x v="0"/>
            <x v="1"/>
            <x v="2"/>
            <x v="3"/>
            <x v="4"/>
          </reference>
        </references>
      </pivotArea>
    </format>
    <format dxfId="1045">
      <pivotArea type="all" dataOnly="0" outline="0" fieldPosition="0"/>
    </format>
    <format dxfId="1044">
      <pivotArea outline="0" collapsedLevelsAreSubtotals="1" fieldPosition="0"/>
    </format>
    <format dxfId="1043">
      <pivotArea field="15" type="button" dataOnly="0" labelOnly="1" outline="0" axis="axisRow" fieldPosition="0"/>
    </format>
    <format dxfId="1042">
      <pivotArea dataOnly="0" labelOnly="1" grandRow="1" outline="0" fieldPosition="0"/>
    </format>
    <format dxfId="1041">
      <pivotArea dataOnly="0" labelOnly="1" outline="0" fieldPosition="0">
        <references count="1">
          <reference field="4294967294" count="5">
            <x v="0"/>
            <x v="1"/>
            <x v="2"/>
            <x v="3"/>
            <x v="4"/>
          </reference>
        </references>
      </pivotArea>
    </format>
    <format dxfId="1040">
      <pivotArea type="all" dataOnly="0" outline="0" fieldPosition="0"/>
    </format>
    <format dxfId="1039">
      <pivotArea outline="0" collapsedLevelsAreSubtotals="1" fieldPosition="0"/>
    </format>
    <format dxfId="1038">
      <pivotArea field="15" type="button" dataOnly="0" labelOnly="1" outline="0" axis="axisRow" fieldPosition="0"/>
    </format>
    <format dxfId="1037">
      <pivotArea dataOnly="0" labelOnly="1" grandRow="1" outline="0" fieldPosition="0"/>
    </format>
    <format dxfId="1036">
      <pivotArea dataOnly="0" labelOnly="1" outline="0" fieldPosition="0">
        <references count="1">
          <reference field="4294967294" count="5">
            <x v="0"/>
            <x v="1"/>
            <x v="2"/>
            <x v="3"/>
            <x v="4"/>
          </reference>
        </references>
      </pivotArea>
    </format>
    <format dxfId="1035">
      <pivotArea type="all" dataOnly="0" outline="0" fieldPosition="0"/>
    </format>
    <format dxfId="1034">
      <pivotArea outline="0" collapsedLevelsAreSubtotals="1" fieldPosition="0"/>
    </format>
    <format dxfId="1033">
      <pivotArea field="15" type="button" dataOnly="0" labelOnly="1" outline="0" axis="axisRow" fieldPosition="0"/>
    </format>
    <format dxfId="1032">
      <pivotArea dataOnly="0" labelOnly="1" grandRow="1" outline="0" fieldPosition="0"/>
    </format>
    <format dxfId="1031">
      <pivotArea dataOnly="0" labelOnly="1" outline="0" fieldPosition="0">
        <references count="1">
          <reference field="4294967294" count="5">
            <x v="0"/>
            <x v="1"/>
            <x v="2"/>
            <x v="3"/>
            <x v="4"/>
          </reference>
        </references>
      </pivotArea>
    </format>
    <format dxfId="1030">
      <pivotArea type="all" dataOnly="0" outline="0" fieldPosition="0"/>
    </format>
    <format dxfId="1029">
      <pivotArea outline="0" collapsedLevelsAreSubtotals="1" fieldPosition="0"/>
    </format>
    <format dxfId="1028">
      <pivotArea field="15" type="button" dataOnly="0" labelOnly="1" outline="0" axis="axisRow" fieldPosition="0"/>
    </format>
    <format dxfId="1027">
      <pivotArea dataOnly="0" labelOnly="1" grandRow="1" outline="0" fieldPosition="0"/>
    </format>
    <format dxfId="1026">
      <pivotArea dataOnly="0" labelOnly="1" outline="0" fieldPosition="0">
        <references count="1">
          <reference field="4294967294" count="5">
            <x v="0"/>
            <x v="1"/>
            <x v="2"/>
            <x v="3"/>
            <x v="4"/>
          </reference>
        </references>
      </pivotArea>
    </format>
    <format dxfId="1025">
      <pivotArea type="all" dataOnly="0" outline="0" fieldPosition="0"/>
    </format>
    <format dxfId="1024">
      <pivotArea outline="0" collapsedLevelsAreSubtotals="1" fieldPosition="0"/>
    </format>
    <format dxfId="1023">
      <pivotArea field="15" type="button" dataOnly="0" labelOnly="1" outline="0" axis="axisRow" fieldPosition="0"/>
    </format>
    <format dxfId="1022">
      <pivotArea dataOnly="0" labelOnly="1" grandRow="1" outline="0" fieldPosition="0"/>
    </format>
    <format dxfId="1021">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44E146A4-8AA7-42A3-8C42-ACC16C2B9A16}" name="Expense_PD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Net Detailed Expense">
  <location ref="C73:D74" firstHeaderRow="1" firstDataRow="1" firstDataCol="1"/>
  <pivotFields count="12">
    <pivotField axis="axisRow" showAll="0">
      <items count="6">
        <item h="1" x="0"/>
        <item m="1" x="4"/>
        <item m="1" x="3"/>
        <item m="1" x="2"/>
        <item m="1" x="1"/>
        <item t="default"/>
      </items>
    </pivotField>
    <pivotField axis="axisRow" showAll="0">
      <items count="7">
        <item x="0"/>
        <item m="1" x="2"/>
        <item m="1" x="1"/>
        <item m="1" x="3"/>
        <item m="1" x="5"/>
        <item m="1" x="4"/>
        <item t="default"/>
      </items>
    </pivotField>
    <pivotField showAll="0"/>
    <pivotField showAll="0"/>
    <pivotField showAll="0"/>
    <pivotField showAll="0"/>
    <pivotField showAll="0"/>
    <pivotField showAll="0"/>
    <pivotField dataField="1" showAll="0"/>
    <pivotField showAll="0"/>
    <pivotField showAll="0"/>
    <pivotField showAll="0"/>
  </pivotFields>
  <rowFields count="2">
    <field x="0"/>
    <field x="1"/>
  </rowFields>
  <rowItems count="1">
    <i t="grand">
      <x/>
    </i>
  </rowItems>
  <colItems count="1">
    <i/>
  </colItems>
  <dataFields count="1">
    <dataField name="Sum of TOTAL IN CAD" fld="8" baseField="0" baseItem="1"/>
  </dataFields>
  <formats count="33">
    <format dxfId="693">
      <pivotArea outline="0" collapsedLevelsAreSubtotals="1" fieldPosition="0"/>
    </format>
    <format dxfId="692">
      <pivotArea field="0" type="button" dataOnly="0" labelOnly="1" outline="0" axis="axisRow" fieldPosition="0"/>
    </format>
    <format dxfId="691">
      <pivotArea dataOnly="0" labelOnly="1" outline="0" axis="axisValues" fieldPosition="0"/>
    </format>
    <format dxfId="690">
      <pivotArea field="0" type="button" dataOnly="0" labelOnly="1" outline="0" axis="axisRow" fieldPosition="0"/>
    </format>
    <format dxfId="689">
      <pivotArea dataOnly="0" labelOnly="1" outline="0" axis="axisValues" fieldPosition="0"/>
    </format>
    <format dxfId="688">
      <pivotArea grandRow="1" outline="0" collapsedLevelsAreSubtotals="1" fieldPosition="0"/>
    </format>
    <format dxfId="687">
      <pivotArea dataOnly="0" labelOnly="1" grandRow="1" outline="0" fieldPosition="0"/>
    </format>
    <format dxfId="686">
      <pivotArea type="all" dataOnly="0" outline="0" fieldPosition="0"/>
    </format>
    <format dxfId="685">
      <pivotArea outline="0" collapsedLevelsAreSubtotals="1" fieldPosition="0"/>
    </format>
    <format dxfId="684">
      <pivotArea field="0" type="button" dataOnly="0" labelOnly="1" outline="0" axis="axisRow" fieldPosition="0"/>
    </format>
    <format dxfId="683">
      <pivotArea dataOnly="0" labelOnly="1" grandRow="1" outline="0" fieldPosition="0"/>
    </format>
    <format dxfId="682">
      <pivotArea dataOnly="0" labelOnly="1" outline="0" axis="axisValues" fieldPosition="0"/>
    </format>
    <format dxfId="681">
      <pivotArea field="0" type="button" dataOnly="0" labelOnly="1" outline="0" axis="axisRow" fieldPosition="0"/>
    </format>
    <format dxfId="680">
      <pivotArea dataOnly="0" labelOnly="1" outline="0" axis="axisValues" fieldPosition="0"/>
    </format>
    <format dxfId="679">
      <pivotArea field="0" type="button" dataOnly="0" labelOnly="1" outline="0" axis="axisRow" fieldPosition="0"/>
    </format>
    <format dxfId="678">
      <pivotArea dataOnly="0" labelOnly="1" outline="0" axis="axisValues" fieldPosition="0"/>
    </format>
    <format dxfId="677">
      <pivotArea type="all" dataOnly="0" outline="0" fieldPosition="0"/>
    </format>
    <format dxfId="676">
      <pivotArea outline="0" collapsedLevelsAreSubtotals="1" fieldPosition="0"/>
    </format>
    <format dxfId="675">
      <pivotArea field="0" type="button" dataOnly="0" labelOnly="1" outline="0" axis="axisRow" fieldPosition="0"/>
    </format>
    <format dxfId="674">
      <pivotArea dataOnly="0" labelOnly="1" outline="0" axis="axisValues" fieldPosition="0"/>
    </format>
    <format dxfId="673">
      <pivotArea grandRow="1" outline="0" collapsedLevelsAreSubtotals="1" fieldPosition="0"/>
    </format>
    <format dxfId="672">
      <pivotArea dataOnly="0" labelOnly="1" grandRow="1" outline="0" fieldPosition="0"/>
    </format>
    <format dxfId="671">
      <pivotArea field="0" type="button" dataOnly="0" labelOnly="1" outline="0" axis="axisRow" fieldPosition="0"/>
    </format>
    <format dxfId="670">
      <pivotArea field="0" type="button" dataOnly="0" labelOnly="1" outline="0" axis="axisRow" fieldPosition="0"/>
    </format>
    <format dxfId="669">
      <pivotArea dataOnly="0" labelOnly="1" outline="0" axis="axisValues" fieldPosition="0"/>
    </format>
    <format dxfId="668">
      <pivotArea dataOnly="0" labelOnly="1" outline="0" axis="axisValues" fieldPosition="0"/>
    </format>
    <format dxfId="667">
      <pivotArea field="0" type="button" dataOnly="0" labelOnly="1" outline="0" axis="axisRow" fieldPosition="0"/>
    </format>
    <format dxfId="666">
      <pivotArea dataOnly="0" labelOnly="1" outline="0" axis="axisValues" fieldPosition="0"/>
    </format>
    <format dxfId="665">
      <pivotArea dataOnly="0" labelOnly="1" outline="0" axis="axisValues" fieldPosition="0"/>
    </format>
    <format dxfId="664">
      <pivotArea grandRow="1" outline="0" collapsedLevelsAreSubtotals="1" fieldPosition="0"/>
    </format>
    <format dxfId="663">
      <pivotArea dataOnly="0" labelOnly="1" grandRow="1" outline="0" fieldPosition="0"/>
    </format>
    <format dxfId="662">
      <pivotArea grandRow="1" outline="0" collapsedLevelsAreSubtotals="1" fieldPosition="0"/>
    </format>
    <format dxfId="66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4A64D5B6-F455-4161-9F1B-DBD2C878B767}" name="Expense_PD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Net Detailed Expense">
  <location ref="C73:D74" firstHeaderRow="1" firstDataRow="1" firstDataCol="1"/>
  <pivotFields count="12">
    <pivotField axis="axisRow" showAll="0">
      <items count="6">
        <item h="1" x="0"/>
        <item m="1" x="4"/>
        <item m="1" x="3"/>
        <item m="1" x="2"/>
        <item m="1" x="1"/>
        <item t="default"/>
      </items>
    </pivotField>
    <pivotField axis="axisRow" showAll="0">
      <items count="7">
        <item x="0"/>
        <item m="1" x="2"/>
        <item m="1" x="1"/>
        <item m="1" x="3"/>
        <item m="1" x="5"/>
        <item m="1" x="4"/>
        <item t="default"/>
      </items>
    </pivotField>
    <pivotField showAll="0"/>
    <pivotField showAll="0"/>
    <pivotField showAll="0"/>
    <pivotField showAll="0"/>
    <pivotField showAll="0"/>
    <pivotField showAll="0"/>
    <pivotField dataField="1" showAll="0"/>
    <pivotField showAll="0"/>
    <pivotField showAll="0"/>
    <pivotField showAll="0"/>
  </pivotFields>
  <rowFields count="2">
    <field x="0"/>
    <field x="1"/>
  </rowFields>
  <rowItems count="1">
    <i t="grand">
      <x/>
    </i>
  </rowItems>
  <colItems count="1">
    <i/>
  </colItems>
  <dataFields count="1">
    <dataField name="Sum of TOTAL IN CAD" fld="8" baseField="0" baseItem="1"/>
  </dataFields>
  <formats count="33">
    <format dxfId="637">
      <pivotArea outline="0" collapsedLevelsAreSubtotals="1" fieldPosition="0"/>
    </format>
    <format dxfId="636">
      <pivotArea field="0" type="button" dataOnly="0" labelOnly="1" outline="0" axis="axisRow" fieldPosition="0"/>
    </format>
    <format dxfId="635">
      <pivotArea dataOnly="0" labelOnly="1" outline="0" axis="axisValues" fieldPosition="0"/>
    </format>
    <format dxfId="634">
      <pivotArea field="0" type="button" dataOnly="0" labelOnly="1" outline="0" axis="axisRow" fieldPosition="0"/>
    </format>
    <format dxfId="633">
      <pivotArea dataOnly="0" labelOnly="1" outline="0" axis="axisValues" fieldPosition="0"/>
    </format>
    <format dxfId="632">
      <pivotArea grandRow="1" outline="0" collapsedLevelsAreSubtotals="1" fieldPosition="0"/>
    </format>
    <format dxfId="631">
      <pivotArea dataOnly="0" labelOnly="1" grandRow="1" outline="0" fieldPosition="0"/>
    </format>
    <format dxfId="630">
      <pivotArea type="all" dataOnly="0" outline="0" fieldPosition="0"/>
    </format>
    <format dxfId="629">
      <pivotArea outline="0" collapsedLevelsAreSubtotals="1" fieldPosition="0"/>
    </format>
    <format dxfId="628">
      <pivotArea field="0" type="button" dataOnly="0" labelOnly="1" outline="0" axis="axisRow" fieldPosition="0"/>
    </format>
    <format dxfId="627">
      <pivotArea dataOnly="0" labelOnly="1" grandRow="1" outline="0" fieldPosition="0"/>
    </format>
    <format dxfId="626">
      <pivotArea dataOnly="0" labelOnly="1" outline="0" axis="axisValues" fieldPosition="0"/>
    </format>
    <format dxfId="625">
      <pivotArea field="0" type="button" dataOnly="0" labelOnly="1" outline="0" axis="axisRow" fieldPosition="0"/>
    </format>
    <format dxfId="624">
      <pivotArea dataOnly="0" labelOnly="1" outline="0" axis="axisValues" fieldPosition="0"/>
    </format>
    <format dxfId="623">
      <pivotArea field="0" type="button" dataOnly="0" labelOnly="1" outline="0" axis="axisRow" fieldPosition="0"/>
    </format>
    <format dxfId="622">
      <pivotArea dataOnly="0" labelOnly="1" outline="0" axis="axisValues" fieldPosition="0"/>
    </format>
    <format dxfId="621">
      <pivotArea type="all" dataOnly="0" outline="0" fieldPosition="0"/>
    </format>
    <format dxfId="620">
      <pivotArea outline="0" collapsedLevelsAreSubtotals="1" fieldPosition="0"/>
    </format>
    <format dxfId="619">
      <pivotArea field="0" type="button" dataOnly="0" labelOnly="1" outline="0" axis="axisRow" fieldPosition="0"/>
    </format>
    <format dxfId="618">
      <pivotArea dataOnly="0" labelOnly="1" outline="0" axis="axisValues" fieldPosition="0"/>
    </format>
    <format dxfId="617">
      <pivotArea grandRow="1" outline="0" collapsedLevelsAreSubtotals="1" fieldPosition="0"/>
    </format>
    <format dxfId="616">
      <pivotArea dataOnly="0" labelOnly="1" grandRow="1" outline="0" fieldPosition="0"/>
    </format>
    <format dxfId="615">
      <pivotArea field="0" type="button" dataOnly="0" labelOnly="1" outline="0" axis="axisRow" fieldPosition="0"/>
    </format>
    <format dxfId="614">
      <pivotArea field="0" type="button" dataOnly="0" labelOnly="1" outline="0" axis="axisRow" fieldPosition="0"/>
    </format>
    <format dxfId="613">
      <pivotArea dataOnly="0" labelOnly="1" outline="0" axis="axisValues" fieldPosition="0"/>
    </format>
    <format dxfId="612">
      <pivotArea dataOnly="0" labelOnly="1" outline="0" axis="axisValues" fieldPosition="0"/>
    </format>
    <format dxfId="611">
      <pivotArea field="0" type="button" dataOnly="0" labelOnly="1" outline="0" axis="axisRow" fieldPosition="0"/>
    </format>
    <format dxfId="610">
      <pivotArea dataOnly="0" labelOnly="1" outline="0" axis="axisValues" fieldPosition="0"/>
    </format>
    <format dxfId="609">
      <pivotArea dataOnly="0" labelOnly="1" outline="0" axis="axisValues" fieldPosition="0"/>
    </format>
    <format dxfId="608">
      <pivotArea grandRow="1" outline="0" collapsedLevelsAreSubtotals="1" fieldPosition="0"/>
    </format>
    <format dxfId="607">
      <pivotArea dataOnly="0" labelOnly="1" grandRow="1" outline="0" fieldPosition="0"/>
    </format>
    <format dxfId="606">
      <pivotArea grandRow="1" outline="0" collapsedLevelsAreSubtotals="1" fieldPosition="0"/>
    </format>
    <format dxfId="60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0872B9B-7593-4415-8D80-E7362E1F982C}" name="PivotTable1" cacheId="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Net Detailed Expense">
  <location ref="C109:D112" firstHeaderRow="1" firstDataRow="1" firstDataCol="1"/>
  <pivotFields count="12">
    <pivotField axis="axisRow" showAll="0">
      <items count="3">
        <item x="0"/>
        <item h="1" x="1"/>
        <item t="default"/>
      </items>
    </pivotField>
    <pivotField axis="axisRow" showAll="0">
      <items count="5">
        <item m="1" x="3"/>
        <item x="1"/>
        <item m="1" x="2"/>
        <item x="0"/>
        <item t="default"/>
      </items>
    </pivotField>
    <pivotField showAll="0"/>
    <pivotField showAll="0"/>
    <pivotField showAll="0"/>
    <pivotField showAll="0"/>
    <pivotField showAll="0"/>
    <pivotField showAll="0"/>
    <pivotField dataField="1" showAll="0"/>
    <pivotField showAll="0"/>
    <pivotField showAll="0"/>
    <pivotField showAll="0"/>
  </pivotFields>
  <rowFields count="2">
    <field x="0"/>
    <field x="1"/>
  </rowFields>
  <rowItems count="3">
    <i>
      <x/>
    </i>
    <i r="1">
      <x v="3"/>
    </i>
    <i t="grand">
      <x/>
    </i>
  </rowItems>
  <colItems count="1">
    <i/>
  </colItems>
  <dataFields count="1">
    <dataField name="CAD" fld="8" baseField="0" baseItem="0"/>
  </dataFields>
  <formats count="9">
    <format dxfId="1001">
      <pivotArea collapsedLevelsAreSubtotals="1" fieldPosition="0">
        <references count="1">
          <reference field="0" count="1">
            <x v="0"/>
          </reference>
        </references>
      </pivotArea>
    </format>
    <format dxfId="1000">
      <pivotArea grandRow="1" outline="0" collapsedLevelsAreSubtotals="1" fieldPosition="0"/>
    </format>
    <format dxfId="999">
      <pivotArea field="0" type="button" dataOnly="0" labelOnly="1" outline="0" axis="axisRow" fieldPosition="0"/>
    </format>
    <format dxfId="998">
      <pivotArea dataOnly="0" labelOnly="1" outline="0" axis="axisValues" fieldPosition="0"/>
    </format>
    <format dxfId="997">
      <pivotArea field="0" type="button" dataOnly="0" labelOnly="1" outline="0" axis="axisRow" fieldPosition="0"/>
    </format>
    <format dxfId="996">
      <pivotArea dataOnly="0" labelOnly="1" outline="0" axis="axisValues" fieldPosition="0"/>
    </format>
    <format dxfId="995">
      <pivotArea dataOnly="0" labelOnly="1" outline="0" axis="axisValues" fieldPosition="0"/>
    </format>
    <format dxfId="994">
      <pivotArea grandRow="1" outline="0" collapsedLevelsAreSubtotals="1" fieldPosition="0"/>
    </format>
    <format dxfId="99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B763077-E6A3-455A-AC83-57C791B81B4A}" name="Project2" cacheId="1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Net Detailed Expense">
  <location ref="C111:D114" firstHeaderRow="1" firstDataRow="1" firstDataCol="1"/>
  <pivotFields count="12">
    <pivotField axis="axisRow" showAll="0">
      <items count="3">
        <item x="0"/>
        <item h="1" sd="0" x="1"/>
        <item t="default"/>
      </items>
    </pivotField>
    <pivotField axis="axisRow" showAll="0">
      <items count="5">
        <item x="1"/>
        <item m="1" x="2"/>
        <item m="1" x="3"/>
        <item x="0"/>
        <item t="default"/>
      </items>
    </pivotField>
    <pivotField showAll="0"/>
    <pivotField showAll="0"/>
    <pivotField showAll="0"/>
    <pivotField showAll="0"/>
    <pivotField showAll="0"/>
    <pivotField showAll="0"/>
    <pivotField dataField="1" showAll="0"/>
    <pivotField showAll="0"/>
    <pivotField showAll="0"/>
    <pivotField showAll="0"/>
  </pivotFields>
  <rowFields count="2">
    <field x="0"/>
    <field x="1"/>
  </rowFields>
  <rowItems count="3">
    <i>
      <x/>
    </i>
    <i r="1">
      <x v="3"/>
    </i>
    <i t="grand">
      <x/>
    </i>
  </rowItems>
  <colItems count="1">
    <i/>
  </colItems>
  <dataFields count="1">
    <dataField name="CAD" fld="8" baseField="0" baseItem="0"/>
  </dataFields>
  <formats count="9">
    <format dxfId="973">
      <pivotArea collapsedLevelsAreSubtotals="1" fieldPosition="0">
        <references count="1">
          <reference field="0" count="1">
            <x v="0"/>
          </reference>
        </references>
      </pivotArea>
    </format>
    <format dxfId="972">
      <pivotArea grandRow="1" outline="0" collapsedLevelsAreSubtotals="1" fieldPosition="0"/>
    </format>
    <format dxfId="971">
      <pivotArea field="0" type="button" dataOnly="0" labelOnly="1" outline="0" axis="axisRow" fieldPosition="0"/>
    </format>
    <format dxfId="970">
      <pivotArea dataOnly="0" labelOnly="1" outline="0" axis="axisValues" fieldPosition="0"/>
    </format>
    <format dxfId="969">
      <pivotArea field="0" type="button" dataOnly="0" labelOnly="1" outline="0" axis="axisRow" fieldPosition="0"/>
    </format>
    <format dxfId="968">
      <pivotArea dataOnly="0" labelOnly="1" outline="0" axis="axisValues" fieldPosition="0"/>
    </format>
    <format dxfId="967">
      <pivotArea dataOnly="0" labelOnly="1" outline="0" axis="axisValues" fieldPosition="0"/>
    </format>
    <format dxfId="966">
      <pivotArea grandRow="1" outline="0" collapsedLevelsAreSubtotals="1" fieldPosition="0"/>
    </format>
    <format dxfId="96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7A2DB26-F2B6-402E-B22F-9290776A673A}" name="PivotTable1" cacheId="1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Net Detailed Expense">
  <location ref="C111:D114" firstHeaderRow="1" firstDataRow="1" firstDataCol="1"/>
  <pivotFields count="12">
    <pivotField axis="axisRow" showAll="0">
      <items count="3">
        <item x="0"/>
        <item h="1" sd="0" x="1"/>
        <item t="default"/>
      </items>
    </pivotField>
    <pivotField axis="axisRow" showAll="0">
      <items count="4">
        <item x="1"/>
        <item m="1" x="2"/>
        <item x="0"/>
        <item t="default"/>
      </items>
    </pivotField>
    <pivotField showAll="0"/>
    <pivotField showAll="0"/>
    <pivotField showAll="0"/>
    <pivotField showAll="0"/>
    <pivotField showAll="0"/>
    <pivotField showAll="0"/>
    <pivotField dataField="1" showAll="0"/>
    <pivotField showAll="0"/>
    <pivotField showAll="0"/>
    <pivotField showAll="0"/>
  </pivotFields>
  <rowFields count="2">
    <field x="0"/>
    <field x="1"/>
  </rowFields>
  <rowItems count="3">
    <i>
      <x/>
    </i>
    <i r="1">
      <x v="2"/>
    </i>
    <i t="grand">
      <x/>
    </i>
  </rowItems>
  <colItems count="1">
    <i/>
  </colItems>
  <dataFields count="1">
    <dataField name="CAD" fld="8" baseField="0" baseItem="0"/>
  </dataFields>
  <formats count="9">
    <format dxfId="945">
      <pivotArea collapsedLevelsAreSubtotals="1" fieldPosition="0">
        <references count="1">
          <reference field="0" count="1">
            <x v="0"/>
          </reference>
        </references>
      </pivotArea>
    </format>
    <format dxfId="944">
      <pivotArea grandRow="1" outline="0" collapsedLevelsAreSubtotals="1" fieldPosition="0"/>
    </format>
    <format dxfId="943">
      <pivotArea field="0" type="button" dataOnly="0" labelOnly="1" outline="0" axis="axisRow" fieldPosition="0"/>
    </format>
    <format dxfId="942">
      <pivotArea dataOnly="0" labelOnly="1" outline="0" axis="axisValues" fieldPosition="0"/>
    </format>
    <format dxfId="941">
      <pivotArea field="0" type="button" dataOnly="0" labelOnly="1" outline="0" axis="axisRow" fieldPosition="0"/>
    </format>
    <format dxfId="940">
      <pivotArea dataOnly="0" labelOnly="1" outline="0" axis="axisValues" fieldPosition="0"/>
    </format>
    <format dxfId="939">
      <pivotArea dataOnly="0" labelOnly="1" outline="0" axis="axisValues" fieldPosition="0"/>
    </format>
    <format dxfId="938">
      <pivotArea grandRow="1" outline="0" collapsedLevelsAreSubtotals="1" fieldPosition="0"/>
    </format>
    <format dxfId="93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81B44CA-5FC9-42E3-9408-D7CB7BEE4315}" name="PivotTable1" cacheId="1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Net Detailed Expense">
  <location ref="C111:D114" firstHeaderRow="1" firstDataRow="1" firstDataCol="1"/>
  <pivotFields count="12">
    <pivotField axis="axisRow" showAll="0">
      <items count="3">
        <item x="0"/>
        <item h="1" sd="0" x="1"/>
        <item t="default"/>
      </items>
    </pivotField>
    <pivotField axis="axisRow" showAll="0">
      <items count="4">
        <item x="1"/>
        <item m="1" x="2"/>
        <item x="0"/>
        <item t="default"/>
      </items>
    </pivotField>
    <pivotField showAll="0"/>
    <pivotField showAll="0"/>
    <pivotField showAll="0"/>
    <pivotField showAll="0"/>
    <pivotField showAll="0"/>
    <pivotField showAll="0"/>
    <pivotField dataField="1" showAll="0"/>
    <pivotField showAll="0"/>
    <pivotField showAll="0"/>
    <pivotField showAll="0"/>
  </pivotFields>
  <rowFields count="2">
    <field x="0"/>
    <field x="1"/>
  </rowFields>
  <rowItems count="3">
    <i>
      <x/>
    </i>
    <i r="1">
      <x v="2"/>
    </i>
    <i t="grand">
      <x/>
    </i>
  </rowItems>
  <colItems count="1">
    <i/>
  </colItems>
  <dataFields count="1">
    <dataField name="CAD" fld="8" baseField="0" baseItem="0"/>
  </dataFields>
  <formats count="9">
    <format dxfId="917">
      <pivotArea collapsedLevelsAreSubtotals="1" fieldPosition="0">
        <references count="1">
          <reference field="0" count="1">
            <x v="0"/>
          </reference>
        </references>
      </pivotArea>
    </format>
    <format dxfId="916">
      <pivotArea grandRow="1" outline="0" collapsedLevelsAreSubtotals="1" fieldPosition="0"/>
    </format>
    <format dxfId="915">
      <pivotArea field="0" type="button" dataOnly="0" labelOnly="1" outline="0" axis="axisRow" fieldPosition="0"/>
    </format>
    <format dxfId="914">
      <pivotArea dataOnly="0" labelOnly="1" outline="0" axis="axisValues" fieldPosition="0"/>
    </format>
    <format dxfId="913">
      <pivotArea field="0" type="button" dataOnly="0" labelOnly="1" outline="0" axis="axisRow" fieldPosition="0"/>
    </format>
    <format dxfId="912">
      <pivotArea dataOnly="0" labelOnly="1" outline="0" axis="axisValues" fieldPosition="0"/>
    </format>
    <format dxfId="911">
      <pivotArea dataOnly="0" labelOnly="1" outline="0" axis="axisValues" fieldPosition="0"/>
    </format>
    <format dxfId="910">
      <pivotArea grandRow="1" outline="0" collapsedLevelsAreSubtotals="1" fieldPosition="0"/>
    </format>
    <format dxfId="90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4FDC38FC-BA44-44BC-B752-0D730946F0D8}" name="PivotTable1" cacheId="1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Net Detailed Expense">
  <location ref="C111:D114" firstHeaderRow="1" firstDataRow="1" firstDataCol="1"/>
  <pivotFields count="12">
    <pivotField axis="axisRow" showAll="0">
      <items count="3">
        <item x="0"/>
        <item h="1" sd="0" x="1"/>
        <item t="default"/>
      </items>
    </pivotField>
    <pivotField axis="axisRow" showAll="0">
      <items count="4">
        <item x="1"/>
        <item m="1" x="2"/>
        <item x="0"/>
        <item t="default"/>
      </items>
    </pivotField>
    <pivotField showAll="0"/>
    <pivotField showAll="0"/>
    <pivotField showAll="0"/>
    <pivotField showAll="0"/>
    <pivotField showAll="0"/>
    <pivotField showAll="0"/>
    <pivotField dataField="1" showAll="0"/>
    <pivotField showAll="0"/>
    <pivotField showAll="0"/>
    <pivotField showAll="0"/>
  </pivotFields>
  <rowFields count="2">
    <field x="0"/>
    <field x="1"/>
  </rowFields>
  <rowItems count="3">
    <i>
      <x/>
    </i>
    <i r="1">
      <x v="2"/>
    </i>
    <i t="grand">
      <x/>
    </i>
  </rowItems>
  <colItems count="1">
    <i/>
  </colItems>
  <dataFields count="1">
    <dataField name="CAD" fld="8" baseField="0" baseItem="0"/>
  </dataFields>
  <formats count="9">
    <format dxfId="889">
      <pivotArea collapsedLevelsAreSubtotals="1" fieldPosition="0">
        <references count="1">
          <reference field="0" count="1">
            <x v="0"/>
          </reference>
        </references>
      </pivotArea>
    </format>
    <format dxfId="888">
      <pivotArea grandRow="1" outline="0" collapsedLevelsAreSubtotals="1" fieldPosition="0"/>
    </format>
    <format dxfId="887">
      <pivotArea field="0" type="button" dataOnly="0" labelOnly="1" outline="0" axis="axisRow" fieldPosition="0"/>
    </format>
    <format dxfId="886">
      <pivotArea dataOnly="0" labelOnly="1" outline="0" axis="axisValues" fieldPosition="0"/>
    </format>
    <format dxfId="885">
      <pivotArea field="0" type="button" dataOnly="0" labelOnly="1" outline="0" axis="axisRow" fieldPosition="0"/>
    </format>
    <format dxfId="884">
      <pivotArea dataOnly="0" labelOnly="1" outline="0" axis="axisValues" fieldPosition="0"/>
    </format>
    <format dxfId="883">
      <pivotArea dataOnly="0" labelOnly="1" outline="0" axis="axisValues" fieldPosition="0"/>
    </format>
    <format dxfId="882">
      <pivotArea grandRow="1" outline="0" collapsedLevelsAreSubtotals="1" fieldPosition="0"/>
    </format>
    <format dxfId="88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Expense_PD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Net Detailed Expense">
  <location ref="C73:D74" firstHeaderRow="1" firstDataRow="1" firstDataCol="1"/>
  <pivotFields count="12">
    <pivotField axis="axisRow" showAll="0">
      <items count="6">
        <item h="1" x="0"/>
        <item m="1" x="4"/>
        <item m="1" x="3"/>
        <item m="1" x="2"/>
        <item m="1" x="1"/>
        <item t="default"/>
      </items>
    </pivotField>
    <pivotField axis="axisRow" showAll="0">
      <items count="7">
        <item x="0"/>
        <item m="1" x="2"/>
        <item m="1" x="1"/>
        <item m="1" x="3"/>
        <item m="1" x="5"/>
        <item m="1" x="4"/>
        <item t="default"/>
      </items>
    </pivotField>
    <pivotField showAll="0"/>
    <pivotField showAll="0"/>
    <pivotField showAll="0"/>
    <pivotField showAll="0"/>
    <pivotField showAll="0"/>
    <pivotField showAll="0"/>
    <pivotField dataField="1" showAll="0"/>
    <pivotField showAll="0"/>
    <pivotField showAll="0"/>
    <pivotField showAll="0"/>
  </pivotFields>
  <rowFields count="2">
    <field x="0"/>
    <field x="1"/>
  </rowFields>
  <rowItems count="1">
    <i t="grand">
      <x/>
    </i>
  </rowItems>
  <colItems count="1">
    <i/>
  </colItems>
  <dataFields count="1">
    <dataField name="Sum of TOTAL IN CAD" fld="8" baseField="0" baseItem="1"/>
  </dataFields>
  <formats count="33">
    <format dxfId="861">
      <pivotArea outline="0" collapsedLevelsAreSubtotals="1" fieldPosition="0"/>
    </format>
    <format dxfId="860">
      <pivotArea field="0" type="button" dataOnly="0" labelOnly="1" outline="0" axis="axisRow" fieldPosition="0"/>
    </format>
    <format dxfId="859">
      <pivotArea dataOnly="0" labelOnly="1" outline="0" axis="axisValues" fieldPosition="0"/>
    </format>
    <format dxfId="858">
      <pivotArea field="0" type="button" dataOnly="0" labelOnly="1" outline="0" axis="axisRow" fieldPosition="0"/>
    </format>
    <format dxfId="857">
      <pivotArea dataOnly="0" labelOnly="1" outline="0" axis="axisValues" fieldPosition="0"/>
    </format>
    <format dxfId="856">
      <pivotArea grandRow="1" outline="0" collapsedLevelsAreSubtotals="1" fieldPosition="0"/>
    </format>
    <format dxfId="855">
      <pivotArea dataOnly="0" labelOnly="1" grandRow="1" outline="0" fieldPosition="0"/>
    </format>
    <format dxfId="854">
      <pivotArea type="all" dataOnly="0" outline="0" fieldPosition="0"/>
    </format>
    <format dxfId="853">
      <pivotArea outline="0" collapsedLevelsAreSubtotals="1" fieldPosition="0"/>
    </format>
    <format dxfId="852">
      <pivotArea field="0" type="button" dataOnly="0" labelOnly="1" outline="0" axis="axisRow" fieldPosition="0"/>
    </format>
    <format dxfId="851">
      <pivotArea dataOnly="0" labelOnly="1" grandRow="1" outline="0" fieldPosition="0"/>
    </format>
    <format dxfId="850">
      <pivotArea dataOnly="0" labelOnly="1" outline="0" axis="axisValues" fieldPosition="0"/>
    </format>
    <format dxfId="849">
      <pivotArea field="0" type="button" dataOnly="0" labelOnly="1" outline="0" axis="axisRow" fieldPosition="0"/>
    </format>
    <format dxfId="848">
      <pivotArea dataOnly="0" labelOnly="1" outline="0" axis="axisValues" fieldPosition="0"/>
    </format>
    <format dxfId="847">
      <pivotArea field="0" type="button" dataOnly="0" labelOnly="1" outline="0" axis="axisRow" fieldPosition="0"/>
    </format>
    <format dxfId="846">
      <pivotArea dataOnly="0" labelOnly="1" outline="0" axis="axisValues" fieldPosition="0"/>
    </format>
    <format dxfId="845">
      <pivotArea type="all" dataOnly="0" outline="0" fieldPosition="0"/>
    </format>
    <format dxfId="844">
      <pivotArea outline="0" collapsedLevelsAreSubtotals="1" fieldPosition="0"/>
    </format>
    <format dxfId="843">
      <pivotArea field="0" type="button" dataOnly="0" labelOnly="1" outline="0" axis="axisRow" fieldPosition="0"/>
    </format>
    <format dxfId="842">
      <pivotArea dataOnly="0" labelOnly="1" outline="0" axis="axisValues" fieldPosition="0"/>
    </format>
    <format dxfId="841">
      <pivotArea grandRow="1" outline="0" collapsedLevelsAreSubtotals="1" fieldPosition="0"/>
    </format>
    <format dxfId="840">
      <pivotArea dataOnly="0" labelOnly="1" grandRow="1" outline="0" fieldPosition="0"/>
    </format>
    <format dxfId="839">
      <pivotArea field="0" type="button" dataOnly="0" labelOnly="1" outline="0" axis="axisRow" fieldPosition="0"/>
    </format>
    <format dxfId="838">
      <pivotArea field="0" type="button" dataOnly="0" labelOnly="1" outline="0" axis="axisRow" fieldPosition="0"/>
    </format>
    <format dxfId="837">
      <pivotArea dataOnly="0" labelOnly="1" outline="0" axis="axisValues" fieldPosition="0"/>
    </format>
    <format dxfId="836">
      <pivotArea dataOnly="0" labelOnly="1" outline="0" axis="axisValues" fieldPosition="0"/>
    </format>
    <format dxfId="835">
      <pivotArea field="0" type="button" dataOnly="0" labelOnly="1" outline="0" axis="axisRow" fieldPosition="0"/>
    </format>
    <format dxfId="834">
      <pivotArea dataOnly="0" labelOnly="1" outline="0" axis="axisValues" fieldPosition="0"/>
    </format>
    <format dxfId="833">
      <pivotArea dataOnly="0" labelOnly="1" outline="0" axis="axisValues" fieldPosition="0"/>
    </format>
    <format dxfId="832">
      <pivotArea grandRow="1" outline="0" collapsedLevelsAreSubtotals="1" fieldPosition="0"/>
    </format>
    <format dxfId="831">
      <pivotArea dataOnly="0" labelOnly="1" grandRow="1" outline="0" fieldPosition="0"/>
    </format>
    <format dxfId="830">
      <pivotArea grandRow="1" outline="0" collapsedLevelsAreSubtotals="1" fieldPosition="0"/>
    </format>
    <format dxfId="82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6D34F8BC-709A-41C0-83D6-5FFD45C4B6A6}" name="Expense_PD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Net Detailed Expense">
  <location ref="C73:D74" firstHeaderRow="1" firstDataRow="1" firstDataCol="1"/>
  <pivotFields count="12">
    <pivotField axis="axisRow" showAll="0">
      <items count="6">
        <item h="1" x="0"/>
        <item m="1" x="4"/>
        <item m="1" x="3"/>
        <item m="1" x="2"/>
        <item m="1" x="1"/>
        <item t="default"/>
      </items>
    </pivotField>
    <pivotField axis="axisRow" showAll="0">
      <items count="7">
        <item x="0"/>
        <item m="1" x="2"/>
        <item m="1" x="1"/>
        <item m="1" x="3"/>
        <item m="1" x="5"/>
        <item m="1" x="4"/>
        <item t="default"/>
      </items>
    </pivotField>
    <pivotField showAll="0"/>
    <pivotField showAll="0"/>
    <pivotField showAll="0"/>
    <pivotField showAll="0"/>
    <pivotField showAll="0"/>
    <pivotField showAll="0"/>
    <pivotField dataField="1" showAll="0"/>
    <pivotField showAll="0"/>
    <pivotField showAll="0"/>
    <pivotField showAll="0"/>
  </pivotFields>
  <rowFields count="2">
    <field x="0"/>
    <field x="1"/>
  </rowFields>
  <rowItems count="1">
    <i t="grand">
      <x/>
    </i>
  </rowItems>
  <colItems count="1">
    <i/>
  </colItems>
  <dataFields count="1">
    <dataField name="Sum of TOTAL IN CAD" fld="8" baseField="0" baseItem="1"/>
  </dataFields>
  <formats count="33">
    <format dxfId="805">
      <pivotArea outline="0" collapsedLevelsAreSubtotals="1" fieldPosition="0"/>
    </format>
    <format dxfId="804">
      <pivotArea field="0" type="button" dataOnly="0" labelOnly="1" outline="0" axis="axisRow" fieldPosition="0"/>
    </format>
    <format dxfId="803">
      <pivotArea dataOnly="0" labelOnly="1" outline="0" axis="axisValues" fieldPosition="0"/>
    </format>
    <format dxfId="802">
      <pivotArea field="0" type="button" dataOnly="0" labelOnly="1" outline="0" axis="axisRow" fieldPosition="0"/>
    </format>
    <format dxfId="801">
      <pivotArea dataOnly="0" labelOnly="1" outline="0" axis="axisValues" fieldPosition="0"/>
    </format>
    <format dxfId="800">
      <pivotArea grandRow="1" outline="0" collapsedLevelsAreSubtotals="1" fieldPosition="0"/>
    </format>
    <format dxfId="799">
      <pivotArea dataOnly="0" labelOnly="1" grandRow="1" outline="0" fieldPosition="0"/>
    </format>
    <format dxfId="798">
      <pivotArea type="all" dataOnly="0" outline="0" fieldPosition="0"/>
    </format>
    <format dxfId="797">
      <pivotArea outline="0" collapsedLevelsAreSubtotals="1" fieldPosition="0"/>
    </format>
    <format dxfId="796">
      <pivotArea field="0" type="button" dataOnly="0" labelOnly="1" outline="0" axis="axisRow" fieldPosition="0"/>
    </format>
    <format dxfId="795">
      <pivotArea dataOnly="0" labelOnly="1" grandRow="1" outline="0" fieldPosition="0"/>
    </format>
    <format dxfId="794">
      <pivotArea dataOnly="0" labelOnly="1" outline="0" axis="axisValues" fieldPosition="0"/>
    </format>
    <format dxfId="793">
      <pivotArea field="0" type="button" dataOnly="0" labelOnly="1" outline="0" axis="axisRow" fieldPosition="0"/>
    </format>
    <format dxfId="792">
      <pivotArea dataOnly="0" labelOnly="1" outline="0" axis="axisValues" fieldPosition="0"/>
    </format>
    <format dxfId="791">
      <pivotArea field="0" type="button" dataOnly="0" labelOnly="1" outline="0" axis="axisRow" fieldPosition="0"/>
    </format>
    <format dxfId="790">
      <pivotArea dataOnly="0" labelOnly="1" outline="0" axis="axisValues" fieldPosition="0"/>
    </format>
    <format dxfId="789">
      <pivotArea type="all" dataOnly="0" outline="0" fieldPosition="0"/>
    </format>
    <format dxfId="788">
      <pivotArea outline="0" collapsedLevelsAreSubtotals="1" fieldPosition="0"/>
    </format>
    <format dxfId="787">
      <pivotArea field="0" type="button" dataOnly="0" labelOnly="1" outline="0" axis="axisRow" fieldPosition="0"/>
    </format>
    <format dxfId="786">
      <pivotArea dataOnly="0" labelOnly="1" outline="0" axis="axisValues" fieldPosition="0"/>
    </format>
    <format dxfId="785">
      <pivotArea grandRow="1" outline="0" collapsedLevelsAreSubtotals="1" fieldPosition="0"/>
    </format>
    <format dxfId="784">
      <pivotArea dataOnly="0" labelOnly="1" grandRow="1" outline="0" fieldPosition="0"/>
    </format>
    <format dxfId="783">
      <pivotArea field="0" type="button" dataOnly="0" labelOnly="1" outline="0" axis="axisRow" fieldPosition="0"/>
    </format>
    <format dxfId="782">
      <pivotArea field="0" type="button" dataOnly="0" labelOnly="1" outline="0" axis="axisRow" fieldPosition="0"/>
    </format>
    <format dxfId="781">
      <pivotArea dataOnly="0" labelOnly="1" outline="0" axis="axisValues" fieldPosition="0"/>
    </format>
    <format dxfId="780">
      <pivotArea dataOnly="0" labelOnly="1" outline="0" axis="axisValues" fieldPosition="0"/>
    </format>
    <format dxfId="779">
      <pivotArea field="0" type="button" dataOnly="0" labelOnly="1" outline="0" axis="axisRow" fieldPosition="0"/>
    </format>
    <format dxfId="778">
      <pivotArea dataOnly="0" labelOnly="1" outline="0" axis="axisValues" fieldPosition="0"/>
    </format>
    <format dxfId="777">
      <pivotArea dataOnly="0" labelOnly="1" outline="0" axis="axisValues" fieldPosition="0"/>
    </format>
    <format dxfId="776">
      <pivotArea grandRow="1" outline="0" collapsedLevelsAreSubtotals="1" fieldPosition="0"/>
    </format>
    <format dxfId="775">
      <pivotArea dataOnly="0" labelOnly="1" grandRow="1" outline="0" fieldPosition="0"/>
    </format>
    <format dxfId="774">
      <pivotArea grandRow="1" outline="0" collapsedLevelsAreSubtotals="1" fieldPosition="0"/>
    </format>
    <format dxfId="77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CF6E1AF-9A62-45D4-AFE7-BFFF61900C48}" name="Expense_PD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Net Detailed Expense">
  <location ref="C73:D74" firstHeaderRow="1" firstDataRow="1" firstDataCol="1"/>
  <pivotFields count="12">
    <pivotField axis="axisRow" showAll="0">
      <items count="6">
        <item h="1" x="0"/>
        <item m="1" x="4"/>
        <item m="1" x="3"/>
        <item m="1" x="2"/>
        <item m="1" x="1"/>
        <item t="default"/>
      </items>
    </pivotField>
    <pivotField axis="axisRow" showAll="0">
      <items count="7">
        <item x="0"/>
        <item m="1" x="2"/>
        <item m="1" x="1"/>
        <item m="1" x="3"/>
        <item m="1" x="5"/>
        <item m="1" x="4"/>
        <item t="default"/>
      </items>
    </pivotField>
    <pivotField showAll="0"/>
    <pivotField showAll="0"/>
    <pivotField showAll="0"/>
    <pivotField showAll="0"/>
    <pivotField showAll="0"/>
    <pivotField showAll="0"/>
    <pivotField dataField="1" showAll="0"/>
    <pivotField showAll="0"/>
    <pivotField showAll="0"/>
    <pivotField showAll="0"/>
  </pivotFields>
  <rowFields count="2">
    <field x="0"/>
    <field x="1"/>
  </rowFields>
  <rowItems count="1">
    <i t="grand">
      <x/>
    </i>
  </rowItems>
  <colItems count="1">
    <i/>
  </colItems>
  <dataFields count="1">
    <dataField name="Sum of TOTAL IN CAD" fld="8" baseField="0" baseItem="1"/>
  </dataFields>
  <formats count="33">
    <format dxfId="749">
      <pivotArea outline="0" collapsedLevelsAreSubtotals="1" fieldPosition="0"/>
    </format>
    <format dxfId="748">
      <pivotArea field="0" type="button" dataOnly="0" labelOnly="1" outline="0" axis="axisRow" fieldPosition="0"/>
    </format>
    <format dxfId="747">
      <pivotArea dataOnly="0" labelOnly="1" outline="0" axis="axisValues" fieldPosition="0"/>
    </format>
    <format dxfId="746">
      <pivotArea field="0" type="button" dataOnly="0" labelOnly="1" outline="0" axis="axisRow" fieldPosition="0"/>
    </format>
    <format dxfId="745">
      <pivotArea dataOnly="0" labelOnly="1" outline="0" axis="axisValues" fieldPosition="0"/>
    </format>
    <format dxfId="744">
      <pivotArea grandRow="1" outline="0" collapsedLevelsAreSubtotals="1" fieldPosition="0"/>
    </format>
    <format dxfId="743">
      <pivotArea dataOnly="0" labelOnly="1" grandRow="1" outline="0" fieldPosition="0"/>
    </format>
    <format dxfId="742">
      <pivotArea type="all" dataOnly="0" outline="0" fieldPosition="0"/>
    </format>
    <format dxfId="741">
      <pivotArea outline="0" collapsedLevelsAreSubtotals="1" fieldPosition="0"/>
    </format>
    <format dxfId="740">
      <pivotArea field="0" type="button" dataOnly="0" labelOnly="1" outline="0" axis="axisRow" fieldPosition="0"/>
    </format>
    <format dxfId="739">
      <pivotArea dataOnly="0" labelOnly="1" grandRow="1" outline="0" fieldPosition="0"/>
    </format>
    <format dxfId="738">
      <pivotArea dataOnly="0" labelOnly="1" outline="0" axis="axisValues" fieldPosition="0"/>
    </format>
    <format dxfId="737">
      <pivotArea field="0" type="button" dataOnly="0" labelOnly="1" outline="0" axis="axisRow" fieldPosition="0"/>
    </format>
    <format dxfId="736">
      <pivotArea dataOnly="0" labelOnly="1" outline="0" axis="axisValues" fieldPosition="0"/>
    </format>
    <format dxfId="735">
      <pivotArea field="0" type="button" dataOnly="0" labelOnly="1" outline="0" axis="axisRow" fieldPosition="0"/>
    </format>
    <format dxfId="734">
      <pivotArea dataOnly="0" labelOnly="1" outline="0" axis="axisValues" fieldPosition="0"/>
    </format>
    <format dxfId="733">
      <pivotArea type="all" dataOnly="0" outline="0" fieldPosition="0"/>
    </format>
    <format dxfId="732">
      <pivotArea outline="0" collapsedLevelsAreSubtotals="1" fieldPosition="0"/>
    </format>
    <format dxfId="731">
      <pivotArea field="0" type="button" dataOnly="0" labelOnly="1" outline="0" axis="axisRow" fieldPosition="0"/>
    </format>
    <format dxfId="730">
      <pivotArea dataOnly="0" labelOnly="1" outline="0" axis="axisValues" fieldPosition="0"/>
    </format>
    <format dxfId="729">
      <pivotArea grandRow="1" outline="0" collapsedLevelsAreSubtotals="1" fieldPosition="0"/>
    </format>
    <format dxfId="728">
      <pivotArea dataOnly="0" labelOnly="1" grandRow="1" outline="0" fieldPosition="0"/>
    </format>
    <format dxfId="727">
      <pivotArea field="0" type="button" dataOnly="0" labelOnly="1" outline="0" axis="axisRow" fieldPosition="0"/>
    </format>
    <format dxfId="726">
      <pivotArea field="0" type="button" dataOnly="0" labelOnly="1" outline="0" axis="axisRow" fieldPosition="0"/>
    </format>
    <format dxfId="725">
      <pivotArea dataOnly="0" labelOnly="1" outline="0" axis="axisValues" fieldPosition="0"/>
    </format>
    <format dxfId="724">
      <pivotArea dataOnly="0" labelOnly="1" outline="0" axis="axisValues" fieldPosition="0"/>
    </format>
    <format dxfId="723">
      <pivotArea field="0" type="button" dataOnly="0" labelOnly="1" outline="0" axis="axisRow" fieldPosition="0"/>
    </format>
    <format dxfId="722">
      <pivotArea dataOnly="0" labelOnly="1" outline="0" axis="axisValues" fieldPosition="0"/>
    </format>
    <format dxfId="721">
      <pivotArea dataOnly="0" labelOnly="1" outline="0" axis="axisValues" fieldPosition="0"/>
    </format>
    <format dxfId="720">
      <pivotArea grandRow="1" outline="0" collapsedLevelsAreSubtotals="1" fieldPosition="0"/>
    </format>
    <format dxfId="719">
      <pivotArea dataOnly="0" labelOnly="1" grandRow="1" outline="0" fieldPosition="0"/>
    </format>
    <format dxfId="718">
      <pivotArea grandRow="1" outline="0" collapsedLevelsAreSubtotals="1" fieldPosition="0"/>
    </format>
    <format dxfId="71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3B39F73-383E-45EF-9E66-EBE4F2CDA82C}" name="Conversion12" displayName="Conversion12" ref="A52:B59" totalsRowShown="0" headerRowDxfId="1101" dataDxfId="1100">
  <autoFilter ref="A52:B59" xr:uid="{00000000-0009-0000-0100-000006000000}"/>
  <tableColumns count="2">
    <tableColumn id="1" xr3:uid="{08BD9D38-B4B2-41F8-BBDE-1EFAF938C997}" name="Currency Conversions to CAD" dataDxfId="1099"/>
    <tableColumn id="2" xr3:uid="{E5A33FCE-F0A1-415F-8344-093F72FABCCA}" name="Rate" dataDxfId="1098"/>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3D8313F-C2F2-49F1-93C3-20A0426CB70F}" name="Detailed_Expense_P114161820" displayName="Detailed_Expense_P114161820" ref="F129:Q305" totalsRowShown="0" headerRowDxfId="903" headerRowBorderDxfId="902">
  <autoFilter ref="F129:Q305" xr:uid="{00000000-0009-0000-0100-000018000000}"/>
  <tableColumns count="12">
    <tableColumn id="1" xr3:uid="{F6BFF801-4C83-4953-8281-A3FCEF36157C}" name="Category" dataDxfId="901"/>
    <tableColumn id="2" xr3:uid="{C162E14E-6521-4925-AF9C-865EE6AC85D6}" name="Subcategory" dataDxfId="900"/>
    <tableColumn id="3" xr3:uid="{F7082660-E21D-47D4-8593-CAB7E66E0804}" name="ITEM" dataDxfId="899"/>
    <tableColumn id="4" xr3:uid="{A65EE5D9-C70B-446C-83FD-4E1810B22CC2}" name="QUANTITY" dataDxfId="898"/>
    <tableColumn id="5" xr3:uid="{8217F852-47FA-4C6F-B5B6-D7292D63EC32}" name="AMOUNT/UNIT" dataDxfId="897"/>
    <tableColumn id="6" xr3:uid="{B8977229-A858-461F-B0EC-AC805DB5D3FF}" name="TAX + SHIPPING" dataDxfId="896"/>
    <tableColumn id="7" xr3:uid="{1E6A8D7F-E781-4DB0-BB1A-CB5A2DBED50B}" name="CURRENCY" dataDxfId="895"/>
    <tableColumn id="8" xr3:uid="{81F88348-D21E-43CC-B4A5-38A78BCBB114}" name="TOTAL" dataDxfId="894">
      <calculatedColumnFormula>IF(I130*J130+K130&gt;0,I130*J130+K130,"")</calculatedColumnFormula>
    </tableColumn>
    <tableColumn id="9" xr3:uid="{9BE0BDF1-347F-4782-8981-783F1DF3004F}" name="TOTAL IN CAD" dataDxfId="893">
      <calculatedColumnFormula>IF(Detailed_Expense_P114161820[[#This Row],[TOTAL]]&lt;&gt;"",Detailed_Expense_P114161820[[#This Row],[TOTAL]]*VLOOKUP(Detailed_Expense_P114161820[[#This Row],[CURRENCY]],Conversion12[],2,0),"")</calculatedColumnFormula>
    </tableColumn>
    <tableColumn id="10" xr3:uid="{D320691D-259F-4968-A6B9-5213A7A22BFC}" name="STATUS" dataDxfId="892"/>
    <tableColumn id="11" xr3:uid="{AABBC393-7EB4-4C06-88B5-08263C6F2FEF}" name="REFERENCE (Justify expense cost through online catalogue, quotes, previous expenditures, etc.)" dataDxfId="891"/>
    <tableColumn id="12" xr3:uid="{9BDA6562-8B1A-48FA-AC71-073C703AFBF8}" name="NOTES" dataDxfId="890"/>
  </tableColumns>
  <tableStyleInfo name="TableStyleLight1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7EF7AA0-6440-4D90-B7B2-FEEA67F56E62}" name="Income_P11315171921" displayName="Income_P11315171921" ref="A129:D202" totalsRowShown="0" dataDxfId="880">
  <tableColumns count="4">
    <tableColumn id="1" xr3:uid="{F6319C94-4A60-4F11-8CCA-EA686666404F}" name="SOURCE" dataDxfId="879"/>
    <tableColumn id="2" xr3:uid="{EBF5A7D6-5E2F-4D7A-9E21-75F75F9B6F3D}" name="AMOUNT" dataDxfId="878"/>
    <tableColumn id="3" xr3:uid="{D14BCBFA-ED3F-445E-B08D-AC0CDAC24999}" name="STATUS" dataDxfId="877"/>
    <tableColumn id="4" xr3:uid="{AF5FE294-A3CB-4B8D-9849-BD98436F0D6E}" name="NOTES" dataDxfId="876"/>
  </tableColumns>
  <tableStyleInfo name="TableStyleLight1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1734BCE-23EC-4A56-8F5F-0966468F4A14}" name="Detailed_Expense_P11416182022" displayName="Detailed_Expense_P11416182022" ref="F129:Q305" totalsRowShown="0" headerRowDxfId="875" headerRowBorderDxfId="874">
  <autoFilter ref="F129:Q305" xr:uid="{00000000-0009-0000-0100-000018000000}"/>
  <tableColumns count="12">
    <tableColumn id="1" xr3:uid="{2A4B26DF-F27B-4AAD-93CB-D8DF2BDCF32A}" name="Category" dataDxfId="873"/>
    <tableColumn id="2" xr3:uid="{9DB59A8C-439F-4F3B-9367-F8F7E0458FB9}" name="Subcategory" dataDxfId="872"/>
    <tableColumn id="3" xr3:uid="{4E1B25D1-D6FB-4E12-AF42-C5C7551065AF}" name="ITEM" dataDxfId="871"/>
    <tableColumn id="4" xr3:uid="{9CA9EEE1-1462-488A-B31F-F6F38467E87C}" name="QUANTITY" dataDxfId="870"/>
    <tableColumn id="5" xr3:uid="{6DE029C6-A44D-499C-A49D-E74DD1C3F768}" name="AMOUNT/UNIT" dataDxfId="869"/>
    <tableColumn id="6" xr3:uid="{1282CF3A-32AA-42C7-8A8A-CE775A23FE53}" name="TAX + SHIPPING" dataDxfId="868"/>
    <tableColumn id="7" xr3:uid="{AE998739-DA12-4F64-BD5E-2A9C44F14BE1}" name="CURRENCY" dataDxfId="867"/>
    <tableColumn id="8" xr3:uid="{D367B11D-8A13-4DA9-B301-194135F26234}" name="TOTAL" dataDxfId="866">
      <calculatedColumnFormula>IF(I130*J130+K130&gt;0,I130*J130+K130,"")</calculatedColumnFormula>
    </tableColumn>
    <tableColumn id="9" xr3:uid="{E468C97E-C11B-479D-850F-189C857C6D6D}" name="TOTAL IN CAD" dataDxfId="865">
      <calculatedColumnFormula>IF(Detailed_Expense_P11416182022[[#This Row],[TOTAL]]&lt;&gt;"",Detailed_Expense_P11416182022[[#This Row],[TOTAL]]*VLOOKUP(Detailed_Expense_P11416182022[[#This Row],[CURRENCY]],Conversion12[],2,0),"")</calculatedColumnFormula>
    </tableColumn>
    <tableColumn id="10" xr3:uid="{864AAD4B-BF2C-4EFB-B97D-B57926EA8309}" name="STATUS" dataDxfId="864"/>
    <tableColumn id="11" xr3:uid="{2A29C446-D306-4F6D-92E5-A8FC8A3CC03B}" name="REFERENCE (Justify expense cost through online catalogue, quotes, previous expenditures, etc.)" dataDxfId="863"/>
    <tableColumn id="12" xr3:uid="{BC17F021-DD7C-4D50-81A6-25DA7FBF80B9}" name="NOTES" dataDxfId="862"/>
  </tableColumns>
  <tableStyleInfo name="TableStyleLight1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C000000}" name="Income_PD1" displayName="Income_PD1" ref="A88:D187" totalsRowShown="0" headerRowDxfId="828" dataDxfId="826" headerRowBorderDxfId="827" tableBorderDxfId="825">
  <autoFilter ref="A88:D187" xr:uid="{00000000-0009-0000-0100-000001000000}"/>
  <tableColumns count="4">
    <tableColumn id="1" xr3:uid="{00000000-0010-0000-0C00-000001000000}" name="SOURCE" dataDxfId="824"/>
    <tableColumn id="2" xr3:uid="{00000000-0010-0000-0C00-000002000000}" name="AMOUNT" dataDxfId="823"/>
    <tableColumn id="3" xr3:uid="{00000000-0010-0000-0C00-000003000000}" name="STATUS" dataDxfId="822"/>
    <tableColumn id="4" xr3:uid="{00000000-0010-0000-0C00-000004000000}" name="NOTES" dataDxfId="821"/>
  </tableColumns>
  <tableStyleInfo name="TableStyleLight1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D000000}" name="Detailed_Expense_PD1" displayName="Detailed_Expense_PD1" ref="F88:Q188" totalsRowShown="0" headerRowDxfId="820" dataDxfId="818" headerRowBorderDxfId="819">
  <autoFilter ref="F88:Q188" xr:uid="{00000000-0009-0000-0100-000005000000}"/>
  <tableColumns count="12">
    <tableColumn id="1" xr3:uid="{00000000-0010-0000-0D00-000001000000}" name="Category" dataDxfId="817"/>
    <tableColumn id="2" xr3:uid="{00000000-0010-0000-0D00-000002000000}" name="Subcategory" dataDxfId="816"/>
    <tableColumn id="3" xr3:uid="{00000000-0010-0000-0D00-000003000000}" name="ITEM" dataDxfId="815"/>
    <tableColumn id="4" xr3:uid="{00000000-0010-0000-0D00-000004000000}" name="QUANTITY" dataDxfId="814"/>
    <tableColumn id="5" xr3:uid="{00000000-0010-0000-0D00-000005000000}" name="AMOUNT/UNIT" dataDxfId="813"/>
    <tableColumn id="6" xr3:uid="{00000000-0010-0000-0D00-000006000000}" name="TAX + SHIPPING" dataDxfId="812"/>
    <tableColumn id="7" xr3:uid="{00000000-0010-0000-0D00-000007000000}" name="CURRENCY" dataDxfId="811"/>
    <tableColumn id="8" xr3:uid="{00000000-0010-0000-0D00-000008000000}" name="TOTAL" dataDxfId="810"/>
    <tableColumn id="9" xr3:uid="{00000000-0010-0000-0D00-000009000000}" name="TOTAL IN CAD" dataDxfId="809">
      <calculatedColumnFormula>IF(Detailed_Expense_PD1[[#This Row],[TOTAL]]&lt;&gt;"",Detailed_Expense_PD1[[#This Row],[TOTAL]]*VLOOKUP(Detailed_Expense_PD1[[#This Row],[CURRENCY]],#REF!,2,0),"")</calculatedColumnFormula>
    </tableColumn>
    <tableColumn id="10" xr3:uid="{00000000-0010-0000-0D00-00000A000000}" name="STATUS" dataDxfId="808"/>
    <tableColumn id="11" xr3:uid="{00000000-0010-0000-0D00-00000B000000}" name="REFERENCE (Justify expense cost through online catalogue, quotes, previous expenditures, etc.)" dataDxfId="807"/>
    <tableColumn id="12" xr3:uid="{00000000-0010-0000-0D00-00000C000000}" name="NOTES" dataDxfId="806"/>
  </tableColumns>
  <tableStyleInfo name="TableStyleLight1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53864ED-FADB-47D6-BD38-31C6AC4467AC}" name="Income_PD123" displayName="Income_PD123" ref="A88:D187" totalsRowShown="0" headerRowDxfId="772" dataDxfId="770" headerRowBorderDxfId="771" tableBorderDxfId="769">
  <autoFilter ref="A88:D187" xr:uid="{00000000-0009-0000-0100-000001000000}"/>
  <tableColumns count="4">
    <tableColumn id="1" xr3:uid="{A37DDEFE-8934-43C9-B9D3-537E552CC367}" name="SOURCE" dataDxfId="768"/>
    <tableColumn id="2" xr3:uid="{9BF2F677-4B61-4144-920E-37D3580B64C7}" name="AMOUNT" dataDxfId="767"/>
    <tableColumn id="3" xr3:uid="{CEF09E60-C21C-4488-B0AD-993048F54ED9}" name="STATUS" dataDxfId="766"/>
    <tableColumn id="4" xr3:uid="{3700D8A8-6344-497E-8CB2-A208AA822E37}" name="NOTES" dataDxfId="765"/>
  </tableColumns>
  <tableStyleInfo name="TableStyleLight1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4EB5DE1-4E71-4213-9F68-FAB3701B6175}" name="Detailed_Expense_PD124" displayName="Detailed_Expense_PD124" ref="F88:Q188" totalsRowShown="0" headerRowDxfId="764" dataDxfId="762" headerRowBorderDxfId="763">
  <autoFilter ref="F88:Q188" xr:uid="{00000000-0009-0000-0100-000005000000}"/>
  <tableColumns count="12">
    <tableColumn id="1" xr3:uid="{E6DE9C07-D369-4471-B304-713826FEF3CA}" name="Category" dataDxfId="761"/>
    <tableColumn id="2" xr3:uid="{0BD444A9-902D-40C3-A765-361B88467867}" name="Subcategory" dataDxfId="760"/>
    <tableColumn id="3" xr3:uid="{EA60B42F-B103-47BF-93B1-65B61285E1BE}" name="ITEM" dataDxfId="759"/>
    <tableColumn id="4" xr3:uid="{D63C5854-36B5-4DC3-B305-A2340CF2E319}" name="QUANTITY" dataDxfId="758"/>
    <tableColumn id="5" xr3:uid="{8935A0BB-7C22-4AAD-89DD-80EB00C11E72}" name="AMOUNT/UNIT" dataDxfId="757"/>
    <tableColumn id="6" xr3:uid="{53641C38-2518-4905-A679-D563DAFA588F}" name="TAX + SHIPPING" dataDxfId="756"/>
    <tableColumn id="7" xr3:uid="{6BEAC48C-7B03-4EA8-9C0E-FE34E8136B19}" name="CURRENCY" dataDxfId="755"/>
    <tableColumn id="8" xr3:uid="{E4EAD117-90CD-4DB1-998B-4747DDF2EEE3}" name="TOTAL" dataDxfId="754">
      <calculatedColumnFormula>IF(I89*J89+K89&gt;0,I89*J89+K89,"")</calculatedColumnFormula>
    </tableColumn>
    <tableColumn id="9" xr3:uid="{1D126EFD-46B5-486C-9FF3-BBC1AFF5FA14}" name="TOTAL IN CAD" dataDxfId="753">
      <calculatedColumnFormula>IF(Detailed_Expense_PD124[[#This Row],[TOTAL]]&lt;&gt;"",Detailed_Expense_PD124[[#This Row],[TOTAL]]*VLOOKUP(Detailed_Expense_PD124[[#This Row],[CURRENCY]],#REF!,2,0),"")</calculatedColumnFormula>
    </tableColumn>
    <tableColumn id="10" xr3:uid="{00DBCD05-05DC-4E34-A4C8-28A4B4F0C842}" name="STATUS" dataDxfId="752"/>
    <tableColumn id="11" xr3:uid="{9ABD545C-68FC-48A9-8303-A29EECD3F357}" name="REFERENCE (Justify expense cost through online catalogue, quotes, previous expenditures, etc.)" dataDxfId="751"/>
    <tableColumn id="12" xr3:uid="{140F19AF-34E6-42DD-A9E7-B55C1BC6B1F6}" name="NOTES" dataDxfId="750"/>
  </tableColumns>
  <tableStyleInfo name="TableStyleLight1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D796799-AE50-4F27-9CE6-5DC2ACDE80D4}" name="Income_PD12325" displayName="Income_PD12325" ref="A88:D187" totalsRowShown="0" headerRowDxfId="716" dataDxfId="714" headerRowBorderDxfId="715" tableBorderDxfId="713">
  <autoFilter ref="A88:D187" xr:uid="{00000000-0009-0000-0100-000001000000}"/>
  <tableColumns count="4">
    <tableColumn id="1" xr3:uid="{702FE55E-F8AA-4260-87C7-95A85BF5C3E7}" name="SOURCE" dataDxfId="712"/>
    <tableColumn id="2" xr3:uid="{416CA8DD-7076-4BAC-8B6C-D38921A29926}" name="AMOUNT" dataDxfId="711"/>
    <tableColumn id="3" xr3:uid="{177C8617-2323-4A08-84A2-97C35D3DBD5D}" name="STATUS" dataDxfId="710"/>
    <tableColumn id="4" xr3:uid="{C5510908-FE40-443E-9F2B-056864710AE1}" name="NOTES" dataDxfId="709"/>
  </tableColumns>
  <tableStyleInfo name="TableStyleLight1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AF81166-D6E4-4CE3-8F92-F0827E308BA6}" name="Detailed_Expense_PD12426" displayName="Detailed_Expense_PD12426" ref="F88:Q188" totalsRowShown="0" headerRowDxfId="708" dataDxfId="706" headerRowBorderDxfId="707">
  <autoFilter ref="F88:Q188" xr:uid="{00000000-0009-0000-0100-000005000000}"/>
  <tableColumns count="12">
    <tableColumn id="1" xr3:uid="{BB57AFF2-EFBD-4131-9958-1DA635A1AD23}" name="Category" dataDxfId="705"/>
    <tableColumn id="2" xr3:uid="{D9E20456-F09C-4C0F-9180-CA17F72DA0B7}" name="Subcategory" dataDxfId="704"/>
    <tableColumn id="3" xr3:uid="{93336124-241B-462A-8E7A-097751FCA285}" name="ITEM" dataDxfId="703"/>
    <tableColumn id="4" xr3:uid="{DDA541E1-E86D-4616-B2DF-F1E845337BF2}" name="QUANTITY" dataDxfId="702"/>
    <tableColumn id="5" xr3:uid="{F875A294-82CC-4A63-AD5D-7590E71AF2D2}" name="AMOUNT/UNIT" dataDxfId="701"/>
    <tableColumn id="6" xr3:uid="{BE137238-C8A6-4874-9DE7-93B41EDF113A}" name="TAX + SHIPPING" dataDxfId="700"/>
    <tableColumn id="7" xr3:uid="{1C406057-27CC-41B0-ABFD-BD2BFC9C3A9D}" name="CURRENCY" dataDxfId="699"/>
    <tableColumn id="8" xr3:uid="{1FB8EE50-BEFA-4003-AD27-4D3CFB4A0426}" name="TOTAL" dataDxfId="698">
      <calculatedColumnFormula>IF(I89*J89+K89&gt;0,I89*J89+K89,"")</calculatedColumnFormula>
    </tableColumn>
    <tableColumn id="9" xr3:uid="{3B1A6ABC-3277-4B6A-8F9D-5AB986EEE0DC}" name="TOTAL IN CAD" dataDxfId="697">
      <calculatedColumnFormula>IF(Detailed_Expense_PD12426[[#This Row],[TOTAL]]&lt;&gt;"",Detailed_Expense_PD12426[[#This Row],[TOTAL]]*VLOOKUP(Detailed_Expense_PD12426[[#This Row],[CURRENCY]],#REF!,2,0),"")</calculatedColumnFormula>
    </tableColumn>
    <tableColumn id="10" xr3:uid="{378B7060-5A07-4132-97E9-8341D6014C05}" name="STATUS" dataDxfId="696"/>
    <tableColumn id="11" xr3:uid="{DADB91D8-A667-4A6B-A940-5E519663E0C1}" name="REFERENCE (Justify expense cost through online catalogue, quotes, previous expenditures, etc.)" dataDxfId="695"/>
    <tableColumn id="12" xr3:uid="{F103B6DA-A267-4105-8420-1574C840C7A9}" name="NOTES" dataDxfId="694"/>
  </tableColumns>
  <tableStyleInfo name="TableStyleLight1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5713A768-5C60-4745-B874-6D8EC1271B06}" name="Income_PD1232527" displayName="Income_PD1232527" ref="A88:D187" totalsRowShown="0" headerRowDxfId="660" dataDxfId="658" headerRowBorderDxfId="659" tableBorderDxfId="657">
  <autoFilter ref="A88:D187" xr:uid="{00000000-0009-0000-0100-000001000000}"/>
  <tableColumns count="4">
    <tableColumn id="1" xr3:uid="{FA8518B2-F725-4580-9590-558D9BEBD86C}" name="SOURCE" dataDxfId="656"/>
    <tableColumn id="2" xr3:uid="{F9AAF46B-6C28-43BC-B6F5-CBCDFBFEBA7F}" name="AMOUNT" dataDxfId="655"/>
    <tableColumn id="3" xr3:uid="{CE40AB96-F85F-4A6F-8E50-0335247F8E1D}" name="STATUS" dataDxfId="654"/>
    <tableColumn id="4" xr3:uid="{9BD53049-F1B9-4CDE-9404-CC8241037DFC}" name="NOTES" dataDxfId="653"/>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Roster" displayName="Roster" ref="A3:P300" totalsRowShown="0" headerRowDxfId="1020" dataDxfId="1018" headerRowBorderDxfId="1019">
  <autoFilter ref="A3:P300" xr:uid="{00000000-0009-0000-0100-000003000000}"/>
  <tableColumns count="16">
    <tableColumn id="37" xr3:uid="{00000000-0010-0000-0100-000025000000}" name="FIRST NAME" dataDxfId="1017"/>
    <tableColumn id="12" xr3:uid="{00000000-0010-0000-0100-00000C000000}" name="LAST NAME" dataDxfId="1016"/>
    <tableColumn id="2" xr3:uid="{00000000-0010-0000-0100-000002000000}" name="STUDENT #" dataDxfId="1015"/>
    <tableColumn id="3" xr3:uid="{00000000-0010-0000-0100-000003000000}" name="FACULTY" dataDxfId="1014"/>
    <tableColumn id="4" xr3:uid="{00000000-0010-0000-0100-000004000000}" name="DEGREE" dataDxfId="1013"/>
    <tableColumn id="5" xr3:uid="{00000000-0010-0000-0100-000005000000}" name="PROGRAM" dataDxfId="1012"/>
    <tableColumn id="14" xr3:uid="{00000000-0010-0000-0100-00000E000000}" name="ACADEMIC YEAR" dataDxfId="1011"/>
    <tableColumn id="6" xr3:uid="{00000000-0010-0000-0100-000006000000}" name="ROLE (IF ANY)" dataDxfId="1010"/>
    <tableColumn id="15" xr3:uid="{00000000-0010-0000-0100-00000F000000}" name="EMAIL" dataDxfId="1009"/>
    <tableColumn id="13" xr3:uid="{00000000-0010-0000-0100-00000D000000}" name="NOTES" dataDxfId="1008"/>
    <tableColumn id="7" xr3:uid="{00000000-0010-0000-0100-000007000000}" name="Involvement with Project 1" dataDxfId="1007"/>
    <tableColumn id="8" xr3:uid="{00000000-0010-0000-0100-000008000000}" name="Involvement with Project 2" dataDxfId="1006"/>
    <tableColumn id="9" xr3:uid="{00000000-0010-0000-0100-000009000000}" name="Involvement with Project 3" dataDxfId="1005"/>
    <tableColumn id="10" xr3:uid="{00000000-0010-0000-0100-00000A000000}" name="Involvement with Project 4" dataDxfId="1004"/>
    <tableColumn id="1" xr3:uid="{00000000-0010-0000-0100-000001000000}" name="Involvement with Project 5" dataDxfId="1003"/>
    <tableColumn id="11" xr3:uid="{00000000-0010-0000-0100-00000B000000}" name="PAF ELIGIBLE" dataDxfId="100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B5D2439-1F24-4AE7-AA8F-83227ABDC3BC}" name="Detailed_Expense_PD1242628" displayName="Detailed_Expense_PD1242628" ref="F88:Q188" totalsRowShown="0" headerRowDxfId="652" dataDxfId="650" headerRowBorderDxfId="651">
  <autoFilter ref="F88:Q188" xr:uid="{00000000-0009-0000-0100-000005000000}"/>
  <tableColumns count="12">
    <tableColumn id="1" xr3:uid="{E6779800-237C-474B-BBAD-0F869E97B030}" name="Category" dataDxfId="649"/>
    <tableColumn id="2" xr3:uid="{D52840D5-5144-4909-9460-0E47B73C564F}" name="Subcategory" dataDxfId="648"/>
    <tableColumn id="3" xr3:uid="{AF70F7C7-B2C9-44F0-A51D-C6E1E42BCCA7}" name="ITEM" dataDxfId="647"/>
    <tableColumn id="4" xr3:uid="{768F9418-5067-4069-B920-B31D733964E4}" name="QUANTITY" dataDxfId="646"/>
    <tableColumn id="5" xr3:uid="{4C454886-A0F3-4CF8-9AE0-CAB9357F48B3}" name="AMOUNT/UNIT" dataDxfId="645"/>
    <tableColumn id="6" xr3:uid="{9FC3A84E-3620-467D-8CDA-4C1843E7D3A0}" name="TAX + SHIPPING" dataDxfId="644"/>
    <tableColumn id="7" xr3:uid="{4C9E8126-77DA-446A-B983-713DD952D042}" name="CURRENCY" dataDxfId="643"/>
    <tableColumn id="8" xr3:uid="{0D5066DF-78AB-4504-B281-699027AD6DEE}" name="TOTAL" dataDxfId="642">
      <calculatedColumnFormula>IF(I89*J89+K89&gt;0,I89*J89+K89,"")</calculatedColumnFormula>
    </tableColumn>
    <tableColumn id="9" xr3:uid="{289B59C1-F112-48FE-9EA7-82DFDD052BCC}" name="TOTAL IN CAD" dataDxfId="641">
      <calculatedColumnFormula>IF(Detailed_Expense_PD1242628[[#This Row],[TOTAL]]&lt;&gt;"",Detailed_Expense_PD1242628[[#This Row],[TOTAL]]*VLOOKUP(Detailed_Expense_PD1242628[[#This Row],[CURRENCY]],#REF!,2,0),"")</calculatedColumnFormula>
    </tableColumn>
    <tableColumn id="10" xr3:uid="{95CAF7B3-3563-477E-987D-5017AA73CC86}" name="STATUS" dataDxfId="640"/>
    <tableColumn id="11" xr3:uid="{44E4639F-A92E-4A6D-B746-43AB21E6B234}" name="REFERENCE (Justify expense cost through online catalogue, quotes, previous expenditures, etc.)" dataDxfId="639"/>
    <tableColumn id="12" xr3:uid="{2D36601D-EF41-4078-85BE-EF272253908B}" name="NOTES" dataDxfId="638"/>
  </tableColumns>
  <tableStyleInfo name="TableStyleLight1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4F99A40-2742-4B60-B4A4-1486384068A7}" name="Income_PD123252729" displayName="Income_PD123252729" ref="A88:D187" totalsRowShown="0" headerRowDxfId="604" dataDxfId="602" headerRowBorderDxfId="603" tableBorderDxfId="601">
  <autoFilter ref="A88:D187" xr:uid="{00000000-0009-0000-0100-000001000000}"/>
  <tableColumns count="4">
    <tableColumn id="1" xr3:uid="{3EB6489F-1289-490F-BDF7-DD613352C51B}" name="SOURCE" dataDxfId="600"/>
    <tableColumn id="2" xr3:uid="{F1148FF4-3B5D-4EDD-A87B-9611C9078A21}" name="AMOUNT" dataDxfId="599"/>
    <tableColumn id="3" xr3:uid="{22C23EB3-39F2-4E50-A95E-6E69E8B0FB2B}" name="STATUS" dataDxfId="598"/>
    <tableColumn id="4" xr3:uid="{9738A5F9-AE8C-44A7-B3BB-DABA0ED348F7}" name="NOTES" dataDxfId="597"/>
  </tableColumns>
  <tableStyleInfo name="TableStyleLight1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C8584CDB-0893-4895-8D8A-08B8ED237A1E}" name="Detailed_Expense_PD124262830" displayName="Detailed_Expense_PD124262830" ref="F88:Q188" totalsRowShown="0" headerRowDxfId="596" dataDxfId="594" headerRowBorderDxfId="595">
  <autoFilter ref="F88:Q188" xr:uid="{00000000-0009-0000-0100-000005000000}"/>
  <tableColumns count="12">
    <tableColumn id="1" xr3:uid="{A4FDB15F-A708-4887-8132-EA9C19B6C73D}" name="Category" dataDxfId="593"/>
    <tableColumn id="2" xr3:uid="{CEF3C034-7C0F-41FF-B6AB-C68E5CA2B57A}" name="Subcategory" dataDxfId="592"/>
    <tableColumn id="3" xr3:uid="{E7A81B2F-ABBA-49D9-BABD-E60EA68838C6}" name="ITEM" dataDxfId="591"/>
    <tableColumn id="4" xr3:uid="{3BDD4213-2684-40C4-B520-8D9028100D6F}" name="QUANTITY" dataDxfId="590"/>
    <tableColumn id="5" xr3:uid="{2B5CCB13-392B-4535-BACA-6AF79F8933E7}" name="AMOUNT/UNIT" dataDxfId="589"/>
    <tableColumn id="6" xr3:uid="{A93DBE7B-2F03-43F0-AB37-7DB9C68EEF4F}" name="TAX + SHIPPING" dataDxfId="588"/>
    <tableColumn id="7" xr3:uid="{7517F689-46FE-42A0-ABB9-BEA976D5A3A8}" name="CURRENCY" dataDxfId="587"/>
    <tableColumn id="8" xr3:uid="{A77BB9EE-C610-47CE-B9F4-D712E4647A93}" name="TOTAL" dataDxfId="586">
      <calculatedColumnFormula>IF(I89*J89+K89&gt;0,I89*J89+K89,"")</calculatedColumnFormula>
    </tableColumn>
    <tableColumn id="9" xr3:uid="{8F84D751-8F5C-464E-82C3-9892C77AD458}" name="TOTAL IN CAD" dataDxfId="585">
      <calculatedColumnFormula>IF(Detailed_Expense_PD124262830[[#This Row],[TOTAL]]&lt;&gt;"",Detailed_Expense_PD124262830[[#This Row],[TOTAL]]*VLOOKUP(Detailed_Expense_PD124262830[[#This Row],[CURRENCY]],#REF!,2,0),"")</calculatedColumnFormula>
    </tableColumn>
    <tableColumn id="10" xr3:uid="{03C6B4B2-AEC8-4B8E-94C4-C3C39B40BCF2}" name="STATUS" dataDxfId="584"/>
    <tableColumn id="11" xr3:uid="{C131881A-512C-45A8-A560-19DDABDE53D8}" name="REFERENCE (Justify expense cost through online catalogue, quotes, previous expenditures, etc.)" dataDxfId="583"/>
    <tableColumn id="12" xr3:uid="{A419E602-A35F-43C3-8D0C-3586A8740A99}" name="NOTES" dataDxfId="582"/>
  </tableColumns>
  <tableStyleInfo name="TableStyleLight1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AE1FB50-ED40-438D-A210-0AA6C0C8C5ED}" name="Roster11" displayName="Roster11" ref="A3:V300" totalsRowShown="0" headerRowDxfId="581" dataDxfId="579" headerRowBorderDxfId="580">
  <autoFilter ref="A3:V300" xr:uid="{00000000-0009-0000-0100-000003000000}"/>
  <tableColumns count="22">
    <tableColumn id="37" xr3:uid="{2109F872-42EB-42A7-B582-FB13B5C0CDA1}" name="FIRST NAME" dataDxfId="578">
      <calculatedColumnFormula>IF(Roster[[#This Row],[FIRST NAME]]=0, "", Roster[[#This Row],[FIRST NAME]])</calculatedColumnFormula>
    </tableColumn>
    <tableColumn id="12" xr3:uid="{4A0FC66F-640F-4BDC-B035-7D1C1BEF0556}" name="LAST NAME" dataDxfId="577">
      <calculatedColumnFormula>IF(Roster[[#This Row],[LAST NAME]]=0, "", Roster[[#This Row],[LAST NAME]])</calculatedColumnFormula>
    </tableColumn>
    <tableColumn id="2" xr3:uid="{2C555457-D889-4A2C-AB8B-8E63860F3FDF}" name="STUDENT #" dataDxfId="576">
      <calculatedColumnFormula>IF(Roster[[#This Row],[STUDENT '#]]=0, "", Roster[[#This Row],[STUDENT '#]])</calculatedColumnFormula>
    </tableColumn>
    <tableColumn id="3" xr3:uid="{E9578D2C-42BB-41D5-91C5-3ECA550D6C1B}" name="FACULTY" dataDxfId="575">
      <calculatedColumnFormula>IF(Roster[[#This Row],[FACULTY]]=0, "", Roster[[#This Row],[FACULTY]])</calculatedColumnFormula>
    </tableColumn>
    <tableColumn id="4" xr3:uid="{ACA91253-334A-4347-93E1-9BF88F66575E}" name="DEGREE" dataDxfId="574">
      <calculatedColumnFormula>IF(Roster[[#This Row],[DEGREE]]=0, "", Roster[[#This Row],[DEGREE]])</calculatedColumnFormula>
    </tableColumn>
    <tableColumn id="5" xr3:uid="{3A25E5BD-EF39-43BE-865A-93FEF33F940E}" name="PROGRAM" dataDxfId="573">
      <calculatedColumnFormula>IF(Roster[[#This Row],[PROGRAM]]=0, "", Roster[[#This Row],[PROGRAM]])</calculatedColumnFormula>
    </tableColumn>
    <tableColumn id="14" xr3:uid="{D709BD74-09FC-4EB0-8EE2-83B2FDA41BF4}" name="ACADEMIC YEAR" dataDxfId="572">
      <calculatedColumnFormula>IF(Roster[[#This Row],[ACADEMIC YEAR]]=0, "", Roster[[#This Row],[ACADEMIC YEAR]])</calculatedColumnFormula>
    </tableColumn>
    <tableColumn id="6" xr3:uid="{C0D14599-E8C9-44AA-93D1-E6240781081B}" name="ROLE (IF ANY)" dataDxfId="571">
      <calculatedColumnFormula>IF(Roster[[#This Row],[ROLE (IF ANY)]]=0, "", Roster[[#This Row],[ROLE (IF ANY)]])</calculatedColumnFormula>
    </tableColumn>
    <tableColumn id="15" xr3:uid="{4C7D6127-54C6-43ED-AE09-6A2A66E28BB8}" name="EMAIL" dataDxfId="570">
      <calculatedColumnFormula>IF(Roster[[#This Row],[EMAIL]]=0, "", Roster[[#This Row],[EMAIL]])</calculatedColumnFormula>
    </tableColumn>
    <tableColumn id="13" xr3:uid="{14E68470-E1B2-4569-BC20-7C55FFD388B5}" name="New or Returning Member" dataDxfId="569"/>
    <tableColumn id="7" xr3:uid="{4F93924E-800B-4478-9EE5-DBC1EFE7119A}" name="EDTSO" dataDxfId="568"/>
    <tableColumn id="8" xr3:uid="{1B16CB11-7C9F-484A-8F7D-8713E61D3C28}" name="EDI" dataDxfId="567"/>
    <tableColumn id="9" xr3:uid="{A7021A50-0CD7-42C1-AE09-E16095F14C71}" name="CHBE 104" dataDxfId="566"/>
    <tableColumn id="10" xr3:uid="{054EA32F-C6EB-4DE9-BFC2-741B1DEB21EA}" name="EDC 101" dataDxfId="565"/>
    <tableColumn id="1" xr3:uid="{5FA6DFD8-9393-4231-9C2B-64917214C068}" name="EDC 102" dataDxfId="564"/>
    <tableColumn id="11" xr3:uid="{10D691EF-B8BC-4EC4-A71F-1F77634C472D}" name="EDC 211" dataDxfId="563"/>
    <tableColumn id="16" xr3:uid="{6615A36F-C787-422A-8597-F87C31FA4F2E}" name="EDC 213" dataDxfId="562"/>
    <tableColumn id="17" xr3:uid="{5D188B90-FA45-44A7-9399-CE8C4B42829B}" name="EDC 301" dataDxfId="561"/>
    <tableColumn id="18" xr3:uid="{6A59B761-E10C-44B7-ACA8-0F14B110A654}" name="EDC 303" dataDxfId="560"/>
    <tableColumn id="19" xr3:uid="{B00E85A8-1B2C-44E8-856C-2E2AEC606D58}" name="EDC 320" dataDxfId="559"/>
    <tableColumn id="20" xr3:uid="{ADBC7F64-C2A8-4E73-8F19-819B0B7D6F28}" name="LMRS" dataDxfId="558"/>
    <tableColumn id="21" xr3:uid="{395ACB63-08B9-4343-951F-D5E22E30672B}" name="HENN" dataDxfId="55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8957C53-18B5-467E-A081-6A2E2F7CDF6A}" name="Income_P113" displayName="Income_P113" ref="A127:D200" totalsRowShown="0" dataDxfId="992">
  <tableColumns count="4">
    <tableColumn id="1" xr3:uid="{36206161-9959-4A13-9C00-A3CDB2C491EF}" name="SOURCE" dataDxfId="991"/>
    <tableColumn id="2" xr3:uid="{1725C3EF-E242-4F73-9C6D-CABAF6910751}" name="AMOUNT" dataDxfId="990"/>
    <tableColumn id="3" xr3:uid="{B01BD826-FB27-4547-84E8-22F9A1E696D3}" name="STATUS" dataDxfId="989"/>
    <tableColumn id="4" xr3:uid="{A5B2DBCC-AE8C-461B-AFC0-14C874ED9FC6}" name="NOTES" dataDxfId="988"/>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309B375-5082-447C-A6D8-D7F53C819A07}" name="Detailed_Expense_P114" displayName="Detailed_Expense_P114" ref="F127:Q303" totalsRowShown="0" headerRowDxfId="987" headerRowBorderDxfId="986">
  <autoFilter ref="F127:Q303" xr:uid="{00000000-0009-0000-0100-000018000000}"/>
  <tableColumns count="12">
    <tableColumn id="1" xr3:uid="{629B7AB0-DF55-4130-9731-79CBAB8D01E6}" name="Category" dataDxfId="985"/>
    <tableColumn id="2" xr3:uid="{AA2785FC-AE7E-43EC-95D1-0F0BD854B3F8}" name="Subcategory" dataDxfId="984"/>
    <tableColumn id="3" xr3:uid="{9E2B9411-6C27-4954-9E8B-C96923A230B1}" name="ITEM" dataDxfId="983"/>
    <tableColumn id="4" xr3:uid="{53C0008F-04F5-463C-B5D9-9DA9EA796D67}" name="QUANTITY" dataDxfId="982"/>
    <tableColumn id="5" xr3:uid="{91382E06-8184-4E06-95F2-968E4AEA687E}" name="AMOUNT/UNIT" dataDxfId="981"/>
    <tableColumn id="6" xr3:uid="{00896619-475D-4FC4-B2DB-AAA7CD64E229}" name="TAX + SHIPPING" dataDxfId="980"/>
    <tableColumn id="7" xr3:uid="{863CE792-2FDA-4CC3-976E-C4808CDF03CF}" name="CURRENCY" dataDxfId="979"/>
    <tableColumn id="8" xr3:uid="{1038ADBB-D47C-461F-86E1-6EC829EE24CC}" name="TOTAL" dataDxfId="978">
      <calculatedColumnFormula>IF(I128*J128+K128&gt;0,I128*J128+K128,"")</calculatedColumnFormula>
    </tableColumn>
    <tableColumn id="9" xr3:uid="{AACAD12A-4908-4FD1-A6E1-4CF6B67DA7ED}" name="TOTAL IN CAD" dataDxfId="977">
      <calculatedColumnFormula>IF(Detailed_Expense_P114[[#This Row],[TOTAL]]&lt;&gt;"",Detailed_Expense_P114[[#This Row],[TOTAL]]*VLOOKUP(Detailed_Expense_P114[[#This Row],[CURRENCY]],Conversion12[],2,0),"")</calculatedColumnFormula>
    </tableColumn>
    <tableColumn id="10" xr3:uid="{3CE80974-6691-4123-AC6C-A6A01A11E3C7}" name="STATUS" dataDxfId="976"/>
    <tableColumn id="11" xr3:uid="{67937468-9EB0-44C9-8E97-8F4F3CDE3999}" name="REFERENCE (Justify expense cost through online catalogue, quotes, previous expenditures, etc.)" dataDxfId="975"/>
    <tableColumn id="12" xr3:uid="{510F650E-2A9C-4231-9832-3E88660853BB}" name="NOTES" dataDxfId="974"/>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E89F0F6-A82A-44F7-B45F-C60D815FDB5C}" name="Income_P11315" displayName="Income_P11315" ref="A129:D202" totalsRowShown="0" dataDxfId="964">
  <tableColumns count="4">
    <tableColumn id="1" xr3:uid="{0512F9D1-F97C-43E8-9209-5DE1B5BAAB9A}" name="SOURCE" dataDxfId="963"/>
    <tableColumn id="2" xr3:uid="{C9721D2D-D970-4816-820B-B15718EAC180}" name="AMOUNT" dataDxfId="962"/>
    <tableColumn id="3" xr3:uid="{9706126E-B2ED-4BB8-953C-2B1201C3F530}" name="STATUS" dataDxfId="961"/>
    <tableColumn id="4" xr3:uid="{D5414F55-9DC1-4F11-B7D0-4381A82B7BA7}" name="NOTES" dataDxfId="960"/>
  </tableColumns>
  <tableStyleInfo name="TableStyleLight1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7A1AFAE-5296-48D4-ACCC-A353A32FEBBB}" name="Detailed_Expense_P11416" displayName="Detailed_Expense_P11416" ref="F129:Q305" totalsRowShown="0" headerRowDxfId="959" headerRowBorderDxfId="958">
  <autoFilter ref="F129:Q305" xr:uid="{00000000-0009-0000-0100-000018000000}"/>
  <tableColumns count="12">
    <tableColumn id="1" xr3:uid="{DA62C094-D4FC-4EDA-9ADB-D1FF33CFE8C7}" name="Category" dataDxfId="957"/>
    <tableColumn id="2" xr3:uid="{031C1E09-6568-4B21-BF53-E47E9E4A83F7}" name="Subcategory" dataDxfId="956"/>
    <tableColumn id="3" xr3:uid="{BFED1500-A188-4246-A5F6-6A4A92817DC9}" name="ITEM" dataDxfId="955"/>
    <tableColumn id="4" xr3:uid="{0B11C6F6-C814-490B-AC13-96F95413BA1D}" name="QUANTITY" dataDxfId="954"/>
    <tableColumn id="5" xr3:uid="{FE922AA8-9003-491A-A009-168F0E05BBA6}" name="AMOUNT/UNIT" dataDxfId="953"/>
    <tableColumn id="6" xr3:uid="{3BEFC219-D4C8-4D5D-91A6-3871589859AE}" name="TAX + SHIPPING" dataDxfId="952"/>
    <tableColumn id="7" xr3:uid="{0F77DE37-A9DA-4F53-98CF-AD24F5C3EEAF}" name="CURRENCY" dataDxfId="951"/>
    <tableColumn id="8" xr3:uid="{53CC9C06-60D0-4838-8FA4-F1B4BC8B2E5E}" name="TOTAL" dataDxfId="950">
      <calculatedColumnFormula>IF(I130*J130+K130&gt;0,I130*J130+K130,"")</calculatedColumnFormula>
    </tableColumn>
    <tableColumn id="9" xr3:uid="{1639AC92-AC9F-4942-9F9D-73CE05464268}" name="TOTAL IN CAD" dataDxfId="949">
      <calculatedColumnFormula>IF(Detailed_Expense_P11416[[#This Row],[TOTAL]]&lt;&gt;"",Detailed_Expense_P11416[[#This Row],[TOTAL]]*VLOOKUP(Detailed_Expense_P11416[[#This Row],[CURRENCY]],Conversion12[],2,0),"")</calculatedColumnFormula>
    </tableColumn>
    <tableColumn id="10" xr3:uid="{90D6C8E3-1CCC-4BD3-838E-1E1DC50CA773}" name="STATUS" dataDxfId="948"/>
    <tableColumn id="11" xr3:uid="{744C2C83-6A4B-4543-927E-7E114332E61E}" name="REFERENCE (Justify expense cost through online catalogue, quotes, previous expenditures, etc.)" dataDxfId="947"/>
    <tableColumn id="12" xr3:uid="{EB51C49B-EFF3-4C5F-801A-C9B2EA11126B}" name="NOTES" dataDxfId="946"/>
  </tableColumns>
  <tableStyleInfo name="TableStyleLight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24590F4-9117-4037-B52C-4BAD76D184B3}" name="Income_P1131517" displayName="Income_P1131517" ref="A129:D202" totalsRowShown="0" dataDxfId="936">
  <tableColumns count="4">
    <tableColumn id="1" xr3:uid="{C6ABC371-54FB-4FAD-83C3-634DD2057560}" name="SOURCE" dataDxfId="935"/>
    <tableColumn id="2" xr3:uid="{CC0FBA4E-C292-41F2-8D8D-E44F776456A5}" name="AMOUNT" dataDxfId="934"/>
    <tableColumn id="3" xr3:uid="{13C5A26F-C4B7-4898-8B72-14B5C0947DC6}" name="STATUS" dataDxfId="933"/>
    <tableColumn id="4" xr3:uid="{D9E2885D-CEF4-4C04-8B2B-023040F2A9AA}" name="NOTES" dataDxfId="932"/>
  </tableColumns>
  <tableStyleInfo name="TableStyleLight1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B62D679-D8B8-412F-B484-533EE54F027F}" name="Detailed_Expense_P1141618" displayName="Detailed_Expense_P1141618" ref="F129:Q305" totalsRowShown="0" headerRowDxfId="931" headerRowBorderDxfId="930">
  <autoFilter ref="F129:Q305" xr:uid="{00000000-0009-0000-0100-000018000000}"/>
  <tableColumns count="12">
    <tableColumn id="1" xr3:uid="{E9DCC106-5F2F-41B4-B968-C2E12E6772C2}" name="Category" dataDxfId="929"/>
    <tableColumn id="2" xr3:uid="{5A8AD0CF-7128-43F3-A75C-275305F4D1B7}" name="Subcategory" dataDxfId="928"/>
    <tableColumn id="3" xr3:uid="{D5664438-1AB6-4C8B-96A5-AF48EB9C326E}" name="ITEM" dataDxfId="927"/>
    <tableColumn id="4" xr3:uid="{A8555D0B-F9C0-4F3D-ACC9-37356053B36C}" name="QUANTITY" dataDxfId="926"/>
    <tableColumn id="5" xr3:uid="{C20CA796-D0F8-4852-96A4-134331D7ACEE}" name="AMOUNT/UNIT" dataDxfId="925"/>
    <tableColumn id="6" xr3:uid="{ED17FE0F-D2C0-4F7A-8314-A5AA4CF134BD}" name="TAX + SHIPPING" dataDxfId="924"/>
    <tableColumn id="7" xr3:uid="{6B083527-6BAB-49E8-A6D1-81EA800CC67E}" name="CURRENCY" dataDxfId="923"/>
    <tableColumn id="8" xr3:uid="{7DFF11C9-06C2-415F-9B17-5BC2209C3DB7}" name="TOTAL" dataDxfId="922">
      <calculatedColumnFormula>IF(I130*J130+K130&gt;0,I130*J130+K130,"")</calculatedColumnFormula>
    </tableColumn>
    <tableColumn id="9" xr3:uid="{871DA744-6C51-4047-B425-15DF39772D90}" name="TOTAL IN CAD" dataDxfId="921">
      <calculatedColumnFormula>IF(Detailed_Expense_P1141618[[#This Row],[TOTAL]]&lt;&gt;"",Detailed_Expense_P1141618[[#This Row],[TOTAL]]*VLOOKUP(Detailed_Expense_P1141618[[#This Row],[CURRENCY]],Conversion12[],2,0),"")</calculatedColumnFormula>
    </tableColumn>
    <tableColumn id="10" xr3:uid="{3DD7C5C2-0B44-4384-B189-CCC0EAF4997F}" name="STATUS" dataDxfId="920"/>
    <tableColumn id="11" xr3:uid="{D3663E0B-5ED5-4F21-B628-03C646DC81B5}" name="REFERENCE (Justify expense cost through online catalogue, quotes, previous expenditures, etc.)" dataDxfId="919"/>
    <tableColumn id="12" xr3:uid="{3FE43DC4-B5B0-4FE5-B743-B2694A80CBB8}" name="NOTES" dataDxfId="918"/>
  </tableColumns>
  <tableStyleInfo name="TableStyleLight1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ABD4383-EADE-42AA-A4C4-299FF3BE6731}" name="Income_P113151719" displayName="Income_P113151719" ref="A129:D202" totalsRowShown="0" dataDxfId="908">
  <tableColumns count="4">
    <tableColumn id="1" xr3:uid="{5D75F75A-4494-474C-85A7-1B70BA61E71B}" name="SOURCE" dataDxfId="907"/>
    <tableColumn id="2" xr3:uid="{F409DF98-AFE5-4057-A116-C2E42F552E3A}" name="AMOUNT" dataDxfId="906"/>
    <tableColumn id="3" xr3:uid="{CE3F803C-AE1F-4BE1-ABB3-262CE5877359}" name="STATUS" dataDxfId="905"/>
    <tableColumn id="4" xr3:uid="{2A2DE2D9-BD73-4817-BDF6-2C0564499095}" name="NOTES" dataDxfId="904"/>
  </tableColumns>
  <tableStyleInfo name="TableStyleLight18"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printerSettings" Target="../printerSettings/printerSettings9.bin"/><Relationship Id="rId1" Type="http://schemas.openxmlformats.org/officeDocument/2006/relationships/pivotTable" Target="../pivotTables/pivotTable8.xml"/><Relationship Id="rId4" Type="http://schemas.openxmlformats.org/officeDocument/2006/relationships/table" Target="../tables/table16.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printerSettings" Target="../printerSettings/printerSettings10.bin"/><Relationship Id="rId1" Type="http://schemas.openxmlformats.org/officeDocument/2006/relationships/pivotTable" Target="../pivotTables/pivotTable9.xml"/><Relationship Id="rId4" Type="http://schemas.openxmlformats.org/officeDocument/2006/relationships/table" Target="../tables/table18.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printerSettings" Target="../printerSettings/printerSettings11.bin"/><Relationship Id="rId1" Type="http://schemas.openxmlformats.org/officeDocument/2006/relationships/pivotTable" Target="../pivotTables/pivotTable10.xml"/><Relationship Id="rId4" Type="http://schemas.openxmlformats.org/officeDocument/2006/relationships/table" Target="../tables/table20.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printerSettings" Target="../printerSettings/printerSettings12.bin"/><Relationship Id="rId1" Type="http://schemas.openxmlformats.org/officeDocument/2006/relationships/pivotTable" Target="../pivotTables/pivotTable11.xml"/><Relationship Id="rId4" Type="http://schemas.openxmlformats.org/officeDocument/2006/relationships/table" Target="../tables/table22.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6" Type="http://schemas.openxmlformats.org/officeDocument/2006/relationships/comments" Target="../comments2.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ivotTable" Target="../pivotTables/pivotTable4.xml"/><Relationship Id="rId6" Type="http://schemas.openxmlformats.org/officeDocument/2006/relationships/comments" Target="../comments3.xml"/><Relationship Id="rId5" Type="http://schemas.openxmlformats.org/officeDocument/2006/relationships/table" Target="../tables/table8.xml"/><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pivotTable" Target="../pivotTables/pivotTable5.xml"/><Relationship Id="rId6" Type="http://schemas.openxmlformats.org/officeDocument/2006/relationships/comments" Target="../comments4.xml"/><Relationship Id="rId5" Type="http://schemas.openxmlformats.org/officeDocument/2006/relationships/table" Target="../tables/table10.xml"/><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pivotTable" Target="../pivotTables/pivotTable6.xml"/><Relationship Id="rId6" Type="http://schemas.openxmlformats.org/officeDocument/2006/relationships/comments" Target="../comments5.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8.bin"/><Relationship Id="rId1" Type="http://schemas.openxmlformats.org/officeDocument/2006/relationships/pivotTable" Target="../pivotTables/pivotTable7.xm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F8D4F-0CE2-4003-88AD-F734695FCDF2}">
  <sheetPr>
    <tabColor theme="1"/>
  </sheetPr>
  <dimension ref="A1:J59"/>
  <sheetViews>
    <sheetView tabSelected="1" zoomScaleNormal="100" workbookViewId="0">
      <selection sqref="A1:E2"/>
    </sheetView>
  </sheetViews>
  <sheetFormatPr defaultColWidth="10.69140625" defaultRowHeight="14" x14ac:dyDescent="0.3"/>
  <cols>
    <col min="1" max="1" width="38" style="12" customWidth="1"/>
    <col min="2" max="2" width="17.69140625" style="12" customWidth="1"/>
    <col min="3" max="3" width="19.84375" style="12" customWidth="1"/>
    <col min="4" max="4" width="17.3046875" style="12" customWidth="1"/>
    <col min="5" max="5" width="20.53515625" style="12" customWidth="1"/>
    <col min="6" max="6" width="17.69140625" style="12" customWidth="1"/>
    <col min="7" max="7" width="17.84375" style="12" customWidth="1"/>
    <col min="8" max="8" width="16.4609375" style="12" customWidth="1"/>
    <col min="9" max="9" width="18.765625" style="12" customWidth="1"/>
    <col min="10" max="10" width="33" style="12" customWidth="1"/>
    <col min="11" max="16384" width="10.69140625" style="12"/>
  </cols>
  <sheetData>
    <row r="1" spans="1:10" ht="26.25" customHeight="1" x14ac:dyDescent="0.3">
      <c r="A1" s="346" t="s">
        <v>295</v>
      </c>
      <c r="B1" s="346"/>
      <c r="C1" s="346"/>
      <c r="D1" s="346"/>
      <c r="E1" s="347"/>
      <c r="F1" s="146"/>
      <c r="G1" s="146"/>
      <c r="H1" s="146"/>
      <c r="I1" s="146"/>
      <c r="J1" s="146"/>
    </row>
    <row r="2" spans="1:10" ht="15.75" customHeight="1" x14ac:dyDescent="0.3">
      <c r="A2" s="346"/>
      <c r="B2" s="346"/>
      <c r="C2" s="346"/>
      <c r="D2" s="346"/>
      <c r="E2" s="347"/>
      <c r="F2" s="146"/>
      <c r="G2" s="146"/>
      <c r="H2" s="146"/>
      <c r="I2" s="146"/>
      <c r="J2" s="146"/>
    </row>
    <row r="3" spans="1:10" ht="14.25" customHeight="1" x14ac:dyDescent="0.3">
      <c r="A3" s="348" t="s">
        <v>341</v>
      </c>
      <c r="B3" s="348"/>
      <c r="C3" s="348"/>
      <c r="D3" s="348"/>
      <c r="E3" s="348"/>
      <c r="F3" s="146"/>
      <c r="G3" s="146"/>
      <c r="H3" s="146"/>
      <c r="I3" s="146"/>
      <c r="J3" s="146"/>
    </row>
    <row r="4" spans="1:10" ht="14.25" customHeight="1" x14ac:dyDescent="0.3">
      <c r="A4" s="348"/>
      <c r="B4" s="348"/>
      <c r="C4" s="348"/>
      <c r="D4" s="348"/>
      <c r="E4" s="348"/>
      <c r="F4" s="146"/>
      <c r="G4" s="146"/>
      <c r="H4" s="146"/>
      <c r="I4" s="146"/>
      <c r="J4" s="146"/>
    </row>
    <row r="5" spans="1:10" ht="36" customHeight="1" x14ac:dyDescent="0.3">
      <c r="A5" s="348"/>
      <c r="B5" s="348"/>
      <c r="C5" s="348"/>
      <c r="D5" s="348"/>
      <c r="E5" s="348"/>
      <c r="F5" s="146"/>
      <c r="G5" s="146"/>
      <c r="H5" s="146"/>
      <c r="I5" s="146"/>
      <c r="J5" s="146"/>
    </row>
    <row r="6" spans="1:10" ht="14.25" customHeight="1" x14ac:dyDescent="0.3">
      <c r="A6" s="349" t="s">
        <v>339</v>
      </c>
      <c r="B6" s="358" t="s">
        <v>338</v>
      </c>
      <c r="C6" s="358"/>
      <c r="F6" s="146"/>
      <c r="G6" s="146"/>
      <c r="H6" s="146"/>
      <c r="I6" s="146"/>
      <c r="J6" s="146"/>
    </row>
    <row r="7" spans="1:10" ht="14.25" customHeight="1" x14ac:dyDescent="0.3">
      <c r="A7" s="350"/>
      <c r="B7" s="358"/>
      <c r="C7" s="358"/>
      <c r="D7" s="129"/>
      <c r="E7" s="129"/>
      <c r="F7" s="146"/>
      <c r="G7" s="146"/>
      <c r="H7" s="146"/>
      <c r="I7" s="146"/>
      <c r="J7" s="146"/>
    </row>
    <row r="8" spans="1:10" ht="14.25" customHeight="1" x14ac:dyDescent="0.3">
      <c r="A8" s="151"/>
      <c r="B8" s="151"/>
      <c r="C8" s="129"/>
      <c r="D8" s="129"/>
      <c r="E8" s="129"/>
      <c r="F8" s="146"/>
      <c r="G8" s="146"/>
      <c r="H8" s="146"/>
      <c r="I8" s="146"/>
      <c r="J8" s="146"/>
    </row>
    <row r="9" spans="1:10" ht="14.25" customHeight="1" x14ac:dyDescent="0.3">
      <c r="A9" s="348" t="s">
        <v>259</v>
      </c>
      <c r="B9" s="348"/>
      <c r="C9" s="348"/>
      <c r="D9" s="348"/>
      <c r="E9" s="348"/>
      <c r="F9" s="146"/>
      <c r="G9" s="146"/>
      <c r="H9" s="146"/>
      <c r="I9" s="146"/>
      <c r="J9" s="146"/>
    </row>
    <row r="10" spans="1:10" ht="60.75" customHeight="1" x14ac:dyDescent="0.3">
      <c r="A10" s="351"/>
      <c r="B10" s="351"/>
      <c r="C10" s="351"/>
      <c r="D10" s="351"/>
      <c r="E10" s="351"/>
      <c r="F10" s="147"/>
      <c r="G10" s="147"/>
      <c r="H10" s="147"/>
      <c r="I10" s="147"/>
      <c r="J10" s="147"/>
    </row>
    <row r="11" spans="1:10" ht="14.25" customHeight="1" x14ac:dyDescent="0.3">
      <c r="A11" s="149" t="s">
        <v>228</v>
      </c>
      <c r="B11" s="149"/>
      <c r="C11" s="149"/>
      <c r="D11" s="149"/>
      <c r="E11" s="150"/>
      <c r="F11" s="146"/>
      <c r="G11" s="146"/>
      <c r="H11" s="146"/>
      <c r="I11" s="146"/>
      <c r="J11" s="146"/>
    </row>
    <row r="12" spans="1:10" ht="14.25" customHeight="1" x14ac:dyDescent="0.3">
      <c r="A12" s="12" t="s">
        <v>270</v>
      </c>
      <c r="H12" s="144"/>
      <c r="I12" s="145"/>
      <c r="J12" s="144"/>
    </row>
    <row r="13" spans="1:10" ht="14.25" customHeight="1" x14ac:dyDescent="0.3">
      <c r="H13" s="144"/>
      <c r="I13" s="144"/>
      <c r="J13" s="144"/>
    </row>
    <row r="14" spans="1:10" ht="14.25" customHeight="1" x14ac:dyDescent="0.35">
      <c r="A14" s="338" t="s">
        <v>377</v>
      </c>
      <c r="B14" s="359"/>
      <c r="C14" s="359"/>
      <c r="H14" s="144"/>
      <c r="I14" s="144"/>
      <c r="J14" s="144"/>
    </row>
    <row r="15" spans="1:10" ht="14.25" customHeight="1" x14ac:dyDescent="0.35">
      <c r="A15" s="338" t="s">
        <v>378</v>
      </c>
      <c r="B15" s="359" t="s">
        <v>258</v>
      </c>
      <c r="C15" s="359"/>
      <c r="H15" s="144"/>
      <c r="I15" s="144"/>
      <c r="J15" s="144"/>
    </row>
    <row r="16" spans="1:10" ht="14.25" customHeight="1" x14ac:dyDescent="0.35">
      <c r="A16" s="338" t="s">
        <v>379</v>
      </c>
      <c r="B16" s="359"/>
      <c r="C16" s="359"/>
      <c r="H16" s="144"/>
      <c r="I16" s="144"/>
      <c r="J16" s="144"/>
    </row>
    <row r="17" spans="1:10" ht="14.25" customHeight="1" thickBot="1" x14ac:dyDescent="0.35">
      <c r="H17" s="144"/>
      <c r="I17" s="144"/>
      <c r="J17" s="144"/>
    </row>
    <row r="18" spans="1:10" ht="14.25" customHeight="1" x14ac:dyDescent="0.3">
      <c r="A18" s="352" t="s">
        <v>279</v>
      </c>
      <c r="B18" s="244"/>
      <c r="C18" s="245"/>
      <c r="D18" s="246"/>
      <c r="H18" s="144"/>
      <c r="I18" s="144"/>
      <c r="J18" s="144"/>
    </row>
    <row r="19" spans="1:10" ht="14.25" customHeight="1" x14ac:dyDescent="0.3">
      <c r="A19" s="353"/>
      <c r="B19" s="247"/>
      <c r="C19" s="248"/>
      <c r="D19" s="249"/>
      <c r="H19" s="144"/>
      <c r="I19" s="144"/>
      <c r="J19" s="144"/>
    </row>
    <row r="20" spans="1:10" ht="14.25" customHeight="1" x14ac:dyDescent="0.3">
      <c r="A20" s="353"/>
      <c r="B20" s="247"/>
      <c r="C20" s="248"/>
      <c r="D20" s="249"/>
      <c r="H20" s="144"/>
      <c r="I20" s="144"/>
      <c r="J20" s="144"/>
    </row>
    <row r="21" spans="1:10" ht="14.25" customHeight="1" thickBot="1" x14ac:dyDescent="0.35">
      <c r="A21" s="354"/>
      <c r="B21" s="252"/>
      <c r="C21" s="250"/>
      <c r="D21" s="251"/>
      <c r="H21" s="144"/>
      <c r="I21" s="144"/>
      <c r="J21" s="144"/>
    </row>
    <row r="23" spans="1:10" ht="18" customHeight="1" x14ac:dyDescent="0.3">
      <c r="A23" s="355" t="s">
        <v>221</v>
      </c>
      <c r="B23" s="133">
        <v>1</v>
      </c>
      <c r="C23" s="154"/>
    </row>
    <row r="24" spans="1:10" ht="18" customHeight="1" x14ac:dyDescent="0.3">
      <c r="A24" s="356"/>
      <c r="B24" s="133">
        <v>2</v>
      </c>
      <c r="C24" s="96"/>
    </row>
    <row r="25" spans="1:10" ht="18" customHeight="1" x14ac:dyDescent="0.3">
      <c r="A25" s="356"/>
      <c r="B25" s="133">
        <v>3</v>
      </c>
      <c r="C25" s="96"/>
    </row>
    <row r="26" spans="1:10" ht="18" customHeight="1" x14ac:dyDescent="0.3">
      <c r="A26" s="357"/>
      <c r="B26" s="208">
        <v>4</v>
      </c>
      <c r="C26" s="96"/>
    </row>
    <row r="27" spans="1:10" ht="18" customHeight="1" x14ac:dyDescent="0.3">
      <c r="A27" s="210"/>
      <c r="B27" s="209">
        <v>5</v>
      </c>
      <c r="C27" s="96"/>
    </row>
    <row r="29" spans="1:10" ht="20.25" customHeight="1" x14ac:dyDescent="0.35">
      <c r="A29" s="211" t="s">
        <v>257</v>
      </c>
      <c r="B29" s="212" t="s">
        <v>219</v>
      </c>
      <c r="C29" s="212" t="s">
        <v>220</v>
      </c>
      <c r="D29" s="212" t="s">
        <v>113</v>
      </c>
      <c r="E29" s="212" t="s">
        <v>135</v>
      </c>
      <c r="F29" s="212" t="s">
        <v>230</v>
      </c>
      <c r="G29" s="212" t="s">
        <v>206</v>
      </c>
      <c r="H29" s="212" t="s">
        <v>226</v>
      </c>
      <c r="I29" s="212" t="s">
        <v>227</v>
      </c>
    </row>
    <row r="30" spans="1:10" ht="18" customHeight="1" x14ac:dyDescent="0.35">
      <c r="A30" s="13" t="s">
        <v>197</v>
      </c>
      <c r="B30" s="93" t="s">
        <v>241</v>
      </c>
      <c r="C30" s="94" t="str">
        <f>IF('Team Roster'!T11=TRUE,"COMPLETE","INCOMPLETE")</f>
        <v>COMPLETE</v>
      </c>
      <c r="D30" s="95" t="s">
        <v>231</v>
      </c>
      <c r="E30" s="95" t="s">
        <v>231</v>
      </c>
      <c r="F30" s="95" t="s">
        <v>231</v>
      </c>
      <c r="G30" s="95" t="s">
        <v>231</v>
      </c>
      <c r="H30" s="95" t="s">
        <v>231</v>
      </c>
      <c r="I30" s="95" t="s">
        <v>231</v>
      </c>
    </row>
    <row r="31" spans="1:10" ht="18" customHeight="1" x14ac:dyDescent="0.35">
      <c r="A31" s="13" t="s">
        <v>198</v>
      </c>
      <c r="B31" s="93" t="str">
        <f>IF(C23=dataval!$A$5,"",IF(C23&lt;&gt;"","X",""))</f>
        <v/>
      </c>
      <c r="C31" s="94" t="str">
        <f ca="1">INDIRECT(CHAR(39)&amp;$A31&amp;"'!$C$4")</f>
        <v>INCOMPLETE</v>
      </c>
      <c r="D31" s="94" t="str">
        <f ca="1">IF(INDIRECT(CHAR(39)&amp;$A31&amp;"'!$B$7")=0, "", INDIRECT(CHAR(39)&amp;$A31&amp;"'!$B$7"))</f>
        <v/>
      </c>
      <c r="E31" s="94" t="str">
        <f ca="1">IF(INDIRECT(CHAR(39)&amp;$A31&amp;"'!$B$8")="Select choice here", "", INDIRECT(CHAR(39)&amp;$A31&amp;"'!$B$8"))</f>
        <v/>
      </c>
      <c r="F31" s="94" t="str">
        <f ca="1">IF(INDIRECT(CHAR(39)&amp;$A31&amp;"'!$B$9")=0, "", INDIRECT(CHAR(39)&amp;$A31&amp;"'!$B$9"))</f>
        <v/>
      </c>
      <c r="G31" s="94" t="str">
        <f ca="1">IF(INDIRECT(CHAR(39)&amp;$A31&amp;"'!$B$18")=0, "", INDIRECT(CHAR(39)&amp;$A31&amp;"'!$B$18"))</f>
        <v>Select choice here</v>
      </c>
      <c r="H31" s="94" t="str">
        <f ca="1">IF(INDIRECT(CHAR(39)&amp;$A31&amp;"'!$C$106")=0, "", INDIRECT(CHAR(39)&amp;$A31&amp;"'!$C$106"))</f>
        <v xml:space="preserve">Total Requested funds </v>
      </c>
      <c r="I31" s="94" t="str">
        <f ca="1">IF(INDIRECT(CHAR(39)&amp;$A31&amp;"'!$C$109")=0, "", INDIRECT(CHAR(39)&amp;$A31&amp;"'!$C$109"))</f>
        <v>Net Detailed Expense</v>
      </c>
    </row>
    <row r="32" spans="1:10" ht="18" customHeight="1" x14ac:dyDescent="0.35">
      <c r="A32" s="13" t="s">
        <v>199</v>
      </c>
      <c r="B32" s="93" t="str">
        <f>IF(C24=dataval!$A$5,"",IF(C24&lt;&gt;"","X",""))</f>
        <v/>
      </c>
      <c r="C32" s="94" t="str">
        <f t="shared" ref="C32:C40" ca="1" si="0">INDIRECT(CHAR(39)&amp;$A32&amp;"'!$C$4")</f>
        <v>INCOMPLETE</v>
      </c>
      <c r="D32" s="94" t="str">
        <f t="shared" ref="D32:D40" ca="1" si="1">IF(INDIRECT(CHAR(39)&amp;$A32&amp;"'!$B$7")=0, "", INDIRECT(CHAR(39)&amp;$A32&amp;"'!$B$7"))</f>
        <v/>
      </c>
      <c r="E32" s="94" t="str">
        <f t="shared" ref="E32:E40" ca="1" si="2">IF(INDIRECT(CHAR(39)&amp;$A32&amp;"'!$B$8")="Select choice here", "", INDIRECT(CHAR(39)&amp;$A32&amp;"'!$B$8"))</f>
        <v/>
      </c>
      <c r="F32" s="94" t="str">
        <f t="shared" ref="F32:F40" ca="1" si="3">IF(INDIRECT(CHAR(39)&amp;$A32&amp;"'!$B$9")=0, "", INDIRECT(CHAR(39)&amp;$A32&amp;"'!$B$9"))</f>
        <v/>
      </c>
      <c r="G32" s="94" t="str">
        <f t="shared" ref="G32:G40" ca="1" si="4">IF(INDIRECT(CHAR(39)&amp;$A32&amp;"'!$B$18")=0, "", INDIRECT(CHAR(39)&amp;$A32&amp;"'!$B$18"))</f>
        <v/>
      </c>
      <c r="H32" s="94" t="str">
        <f t="shared" ref="H32:H40" ca="1" si="5">IF(INDIRECT(CHAR(39)&amp;$A32&amp;"'!$C$106")=0, "", INDIRECT(CHAR(39)&amp;$A32&amp;"'!$C$106"))</f>
        <v/>
      </c>
      <c r="I32" s="94" t="str">
        <f t="shared" ref="I32:I40" ca="1" si="6">IF(INDIRECT(CHAR(39)&amp;$A32&amp;"'!$C$109")=0, "", INDIRECT(CHAR(39)&amp;$A32&amp;"'!$C$109"))</f>
        <v/>
      </c>
    </row>
    <row r="33" spans="1:9" ht="18" customHeight="1" x14ac:dyDescent="0.35">
      <c r="A33" s="13" t="s">
        <v>200</v>
      </c>
      <c r="B33" s="93" t="str">
        <f>IF(C25=dataval!$A$5,"",IF(C25&lt;&gt;"","X",""))</f>
        <v/>
      </c>
      <c r="C33" s="94" t="str">
        <f t="shared" ca="1" si="0"/>
        <v>INCOMPLETE</v>
      </c>
      <c r="D33" s="94" t="str">
        <f t="shared" ca="1" si="1"/>
        <v/>
      </c>
      <c r="E33" s="94" t="str">
        <f t="shared" ca="1" si="2"/>
        <v/>
      </c>
      <c r="F33" s="94" t="str">
        <f t="shared" ca="1" si="3"/>
        <v/>
      </c>
      <c r="G33" s="94" t="str">
        <f t="shared" ca="1" si="4"/>
        <v/>
      </c>
      <c r="H33" s="94" t="str">
        <f t="shared" ca="1" si="5"/>
        <v/>
      </c>
      <c r="I33" s="94" t="str">
        <f t="shared" ca="1" si="6"/>
        <v/>
      </c>
    </row>
    <row r="34" spans="1:9" ht="18" customHeight="1" x14ac:dyDescent="0.35">
      <c r="A34" s="13" t="s">
        <v>201</v>
      </c>
      <c r="B34" s="93" t="str">
        <f>IF(C26=dataval!$A$5,"",IF(C26&lt;&gt;"","X",""))</f>
        <v/>
      </c>
      <c r="C34" s="94" t="str">
        <f t="shared" ca="1" si="0"/>
        <v>INCOMPLETE</v>
      </c>
      <c r="D34" s="94" t="str">
        <f t="shared" ca="1" si="1"/>
        <v/>
      </c>
      <c r="E34" s="94" t="str">
        <f t="shared" ca="1" si="2"/>
        <v/>
      </c>
      <c r="F34" s="94" t="str">
        <f t="shared" ca="1" si="3"/>
        <v/>
      </c>
      <c r="G34" s="94" t="str">
        <f t="shared" ca="1" si="4"/>
        <v/>
      </c>
      <c r="H34" s="94" t="str">
        <f t="shared" ca="1" si="5"/>
        <v/>
      </c>
      <c r="I34" s="94" t="str">
        <f t="shared" ca="1" si="6"/>
        <v/>
      </c>
    </row>
    <row r="35" spans="1:9" ht="18" customHeight="1" x14ac:dyDescent="0.35">
      <c r="A35" s="13" t="s">
        <v>202</v>
      </c>
      <c r="B35" s="93" t="str">
        <f>IF(C27=dataval!$A$5,"",IF(C27&lt;&gt;"","X",""))</f>
        <v/>
      </c>
      <c r="C35" s="94" t="str">
        <f t="shared" ca="1" si="0"/>
        <v>INCOMPLETE</v>
      </c>
      <c r="D35" s="94" t="str">
        <f t="shared" ca="1" si="1"/>
        <v/>
      </c>
      <c r="E35" s="94" t="str">
        <f t="shared" ca="1" si="2"/>
        <v/>
      </c>
      <c r="F35" s="94" t="str">
        <f t="shared" ca="1" si="3"/>
        <v/>
      </c>
      <c r="G35" s="94" t="str">
        <f t="shared" ca="1" si="4"/>
        <v/>
      </c>
      <c r="H35" s="94" t="str">
        <f t="shared" ca="1" si="5"/>
        <v/>
      </c>
      <c r="I35" s="94" t="str">
        <f t="shared" ca="1" si="6"/>
        <v/>
      </c>
    </row>
    <row r="36" spans="1:9" ht="18" customHeight="1" x14ac:dyDescent="0.35">
      <c r="A36" s="13" t="s">
        <v>203</v>
      </c>
      <c r="B36" s="93" t="str">
        <f>IF(C23=dataval!$A$5,IF(C23&lt;&gt;"","X",""),"")</f>
        <v/>
      </c>
      <c r="C36" s="94" t="str">
        <f t="shared" ca="1" si="0"/>
        <v>INCOMPLETE</v>
      </c>
      <c r="D36" s="94" t="str">
        <f t="shared" ca="1" si="1"/>
        <v/>
      </c>
      <c r="E36" s="94" t="str">
        <f t="shared" ca="1" si="2"/>
        <v/>
      </c>
      <c r="F36" s="94" t="str">
        <f t="shared" ca="1" si="3"/>
        <v/>
      </c>
      <c r="G36" s="94" t="str">
        <f t="shared" ca="1" si="4"/>
        <v/>
      </c>
      <c r="H36" s="94" t="str">
        <f t="shared" ca="1" si="5"/>
        <v/>
      </c>
      <c r="I36" s="94" t="str">
        <f t="shared" ca="1" si="6"/>
        <v/>
      </c>
    </row>
    <row r="37" spans="1:9" ht="18" customHeight="1" x14ac:dyDescent="0.35">
      <c r="A37" s="13" t="s">
        <v>204</v>
      </c>
      <c r="B37" s="93" t="str">
        <f>IF(C24=dataval!$A$5,IF(C24&lt;&gt;"","X",""),"")</f>
        <v/>
      </c>
      <c r="C37" s="94" t="str">
        <f t="shared" ca="1" si="0"/>
        <v>INCOMPLETE</v>
      </c>
      <c r="D37" s="94" t="str">
        <f t="shared" ca="1" si="1"/>
        <v/>
      </c>
      <c r="E37" s="94" t="str">
        <f t="shared" ca="1" si="2"/>
        <v/>
      </c>
      <c r="F37" s="94" t="str">
        <f t="shared" ca="1" si="3"/>
        <v/>
      </c>
      <c r="G37" s="94" t="str">
        <f t="shared" ca="1" si="4"/>
        <v/>
      </c>
      <c r="H37" s="94" t="str">
        <f t="shared" ca="1" si="5"/>
        <v/>
      </c>
      <c r="I37" s="94" t="str">
        <f t="shared" ca="1" si="6"/>
        <v/>
      </c>
    </row>
    <row r="38" spans="1:9" ht="18" customHeight="1" x14ac:dyDescent="0.35">
      <c r="A38" s="13" t="s">
        <v>205</v>
      </c>
      <c r="B38" s="93" t="str">
        <f>IF(C25=dataval!$A$5,IF(C25&lt;&gt;"","X",""),"")</f>
        <v/>
      </c>
      <c r="C38" s="94" t="str">
        <f t="shared" ca="1" si="0"/>
        <v>INCOMPLETE</v>
      </c>
      <c r="D38" s="94" t="str">
        <f t="shared" ca="1" si="1"/>
        <v/>
      </c>
      <c r="E38" s="94" t="str">
        <f t="shared" ca="1" si="2"/>
        <v/>
      </c>
      <c r="F38" s="94" t="str">
        <f t="shared" ca="1" si="3"/>
        <v/>
      </c>
      <c r="G38" s="94" t="str">
        <f t="shared" ca="1" si="4"/>
        <v/>
      </c>
      <c r="H38" s="94" t="str">
        <f t="shared" ca="1" si="5"/>
        <v/>
      </c>
      <c r="I38" s="94" t="str">
        <f t="shared" ca="1" si="6"/>
        <v/>
      </c>
    </row>
    <row r="39" spans="1:9" ht="18" customHeight="1" x14ac:dyDescent="0.35">
      <c r="A39" s="13" t="s">
        <v>217</v>
      </c>
      <c r="B39" s="93" t="str">
        <f>IF(C26=dataval!$A$5,IF(C26&lt;&gt;"","X",""),"")</f>
        <v/>
      </c>
      <c r="C39" s="94" t="str">
        <f t="shared" ca="1" si="0"/>
        <v>INCOMPLETE</v>
      </c>
      <c r="D39" s="94" t="str">
        <f t="shared" ca="1" si="1"/>
        <v/>
      </c>
      <c r="E39" s="94" t="str">
        <f t="shared" ca="1" si="2"/>
        <v/>
      </c>
      <c r="F39" s="94" t="str">
        <f t="shared" ca="1" si="3"/>
        <v/>
      </c>
      <c r="G39" s="94" t="str">
        <f t="shared" ca="1" si="4"/>
        <v/>
      </c>
      <c r="H39" s="94" t="str">
        <f t="shared" ca="1" si="5"/>
        <v/>
      </c>
      <c r="I39" s="94" t="str">
        <f t="shared" ca="1" si="6"/>
        <v/>
      </c>
    </row>
    <row r="40" spans="1:9" ht="18" customHeight="1" x14ac:dyDescent="0.35">
      <c r="A40" s="13" t="s">
        <v>218</v>
      </c>
      <c r="B40" s="93" t="str">
        <f>IF(C27=dataval!$A$5,IF(C27&lt;&gt;"","X",""),"")</f>
        <v/>
      </c>
      <c r="C40" s="94" t="str">
        <f t="shared" ca="1" si="0"/>
        <v>INCOMPLETE</v>
      </c>
      <c r="D40" s="94" t="str">
        <f t="shared" ca="1" si="1"/>
        <v/>
      </c>
      <c r="E40" s="94" t="str">
        <f t="shared" ca="1" si="2"/>
        <v/>
      </c>
      <c r="F40" s="94" t="str">
        <f t="shared" ca="1" si="3"/>
        <v/>
      </c>
      <c r="G40" s="94" t="str">
        <f t="shared" ca="1" si="4"/>
        <v/>
      </c>
      <c r="H40" s="94" t="str">
        <f t="shared" ca="1" si="5"/>
        <v/>
      </c>
      <c r="I40" s="94" t="str">
        <f t="shared" ca="1" si="6"/>
        <v/>
      </c>
    </row>
    <row r="41" spans="1:9" ht="18" customHeight="1" x14ac:dyDescent="0.3"/>
    <row r="42" spans="1:9" ht="18" customHeight="1" x14ac:dyDescent="0.3"/>
    <row r="43" spans="1:9" ht="18" customHeight="1" x14ac:dyDescent="0.35">
      <c r="A43" s="211" t="s">
        <v>343</v>
      </c>
      <c r="B43" s="212" t="s">
        <v>219</v>
      </c>
      <c r="C43" s="212" t="s">
        <v>220</v>
      </c>
    </row>
    <row r="44" spans="1:9" ht="18" customHeight="1" x14ac:dyDescent="0.35">
      <c r="A44" s="13" t="s">
        <v>294</v>
      </c>
      <c r="B44" s="93" t="s">
        <v>241</v>
      </c>
      <c r="C44" s="94" t="str">
        <f>IF('Team Training &amp; Access'!A6&lt;&gt;"","COMPLETE","INCOMPLETE")</f>
        <v>INCOMPLETE</v>
      </c>
      <c r="D44"/>
      <c r="E44"/>
      <c r="F44"/>
      <c r="G44"/>
      <c r="H44"/>
      <c r="I44"/>
    </row>
    <row r="45" spans="1:9" ht="18" customHeight="1" x14ac:dyDescent="0.35">
      <c r="A45" s="13" t="s">
        <v>362</v>
      </c>
      <c r="B45" s="93" t="s">
        <v>241</v>
      </c>
      <c r="C45" s="94" t="str">
        <f ca="1">IF(INDIRECT(CHAR(39)&amp;$A45&amp;"'!$B$7")&lt;&gt;"Yes","INCOMPLETE","COMPLETE")</f>
        <v>INCOMPLETE</v>
      </c>
      <c r="D45"/>
      <c r="E45"/>
      <c r="F45"/>
      <c r="G45"/>
      <c r="H45"/>
      <c r="I45"/>
    </row>
    <row r="46" spans="1:9" ht="18" customHeight="1" x14ac:dyDescent="0.35">
      <c r="A46" s="13" t="s">
        <v>363</v>
      </c>
      <c r="B46" s="93" t="s">
        <v>241</v>
      </c>
      <c r="C46" s="94" t="str">
        <f t="shared" ref="C46:C47" ca="1" si="7">IF(INDIRECT(CHAR(39)&amp;$A46&amp;"'!$B$7")&lt;&gt;"Yes","INCOMPLETE","COMPLETE")</f>
        <v>INCOMPLETE</v>
      </c>
      <c r="D46"/>
      <c r="E46"/>
      <c r="F46"/>
      <c r="G46"/>
      <c r="H46"/>
      <c r="I46"/>
    </row>
    <row r="47" spans="1:9" ht="18" customHeight="1" x14ac:dyDescent="0.35">
      <c r="A47" s="13" t="s">
        <v>364</v>
      </c>
      <c r="B47" s="93" t="s">
        <v>241</v>
      </c>
      <c r="C47" s="94" t="str">
        <f t="shared" ca="1" si="7"/>
        <v>INCOMPLETE</v>
      </c>
      <c r="D47"/>
      <c r="E47"/>
      <c r="F47"/>
      <c r="G47"/>
      <c r="H47"/>
      <c r="I47"/>
    </row>
    <row r="48" spans="1:9" ht="20.149999999999999" customHeight="1" x14ac:dyDescent="0.3"/>
    <row r="49" spans="1:4" ht="20.149999999999999" customHeight="1" x14ac:dyDescent="0.3"/>
    <row r="52" spans="1:4" ht="15.5" x14ac:dyDescent="0.3">
      <c r="A52" s="213" t="s">
        <v>53</v>
      </c>
      <c r="B52" s="214" t="s">
        <v>208</v>
      </c>
      <c r="C52" s="345" t="s">
        <v>216</v>
      </c>
      <c r="D52" s="345"/>
    </row>
    <row r="53" spans="1:4" x14ac:dyDescent="0.3">
      <c r="A53" s="132" t="s">
        <v>23</v>
      </c>
      <c r="B53" s="148">
        <v>1</v>
      </c>
    </row>
    <row r="54" spans="1:4" x14ac:dyDescent="0.3">
      <c r="A54" s="132" t="s">
        <v>24</v>
      </c>
      <c r="B54" s="148">
        <v>1.3</v>
      </c>
    </row>
    <row r="55" spans="1:4" x14ac:dyDescent="0.3">
      <c r="A55" s="132" t="s">
        <v>55</v>
      </c>
      <c r="B55" s="148">
        <v>1.3</v>
      </c>
    </row>
    <row r="56" spans="1:4" x14ac:dyDescent="0.3">
      <c r="A56" s="132" t="s">
        <v>59</v>
      </c>
      <c r="B56" s="148">
        <v>1.6</v>
      </c>
    </row>
    <row r="57" spans="1:4" x14ac:dyDescent="0.3">
      <c r="A57" s="132" t="s">
        <v>60</v>
      </c>
      <c r="B57" s="148">
        <v>0.9</v>
      </c>
    </row>
    <row r="58" spans="1:4" x14ac:dyDescent="0.3">
      <c r="A58" s="132" t="s">
        <v>61</v>
      </c>
      <c r="B58" s="148">
        <v>0.17</v>
      </c>
    </row>
    <row r="59" spans="1:4" x14ac:dyDescent="0.3">
      <c r="A59" s="132" t="s">
        <v>62</v>
      </c>
      <c r="B59" s="148">
        <v>0.19</v>
      </c>
    </row>
  </sheetData>
  <mergeCells count="11">
    <mergeCell ref="C52:D52"/>
    <mergeCell ref="A1:E2"/>
    <mergeCell ref="A3:E5"/>
    <mergeCell ref="A6:A7"/>
    <mergeCell ref="A9:E10"/>
    <mergeCell ref="A18:A21"/>
    <mergeCell ref="A23:A26"/>
    <mergeCell ref="B6:C7"/>
    <mergeCell ref="B14:C14"/>
    <mergeCell ref="B15:C15"/>
    <mergeCell ref="B16:C16"/>
  </mergeCells>
  <conditionalFormatting sqref="C30:C40 D31:I40">
    <cfRule type="beginsWith" dxfId="556" priority="5" operator="beginsWith" text="INCOMPLETE">
      <formula>LEFT(C30,LEN("INCOMPLETE"))="INCOMPLETE"</formula>
    </cfRule>
    <cfRule type="beginsWith" dxfId="555" priority="6" operator="beginsWith" text="COMPLETE">
      <formula>LEFT(C30,LEN("COMPLETE"))="COMPLETE"</formula>
    </cfRule>
  </conditionalFormatting>
  <conditionalFormatting sqref="C44">
    <cfRule type="beginsWith" dxfId="554" priority="3" operator="beginsWith" text="INCOMPLETE">
      <formula>LEFT(C44,LEN("INCOMPLETE"))="INCOMPLETE"</formula>
    </cfRule>
    <cfRule type="beginsWith" dxfId="553" priority="4" operator="beginsWith" text="COMPLETE">
      <formula>LEFT(C44,LEN("COMPLETE"))="COMPLETE"</formula>
    </cfRule>
  </conditionalFormatting>
  <conditionalFormatting sqref="C45:C47">
    <cfRule type="beginsWith" dxfId="552" priority="1" operator="beginsWith" text="INCOMPLETE">
      <formula>LEFT(C45,LEN("INCOMPLETE"))="INCOMPLETE"</formula>
    </cfRule>
    <cfRule type="beginsWith" dxfId="551" priority="2" operator="beginsWith" text="COMPLETE">
      <formula>LEFT(C45,LEN("COMPLETE"))="COMPLETE"</formula>
    </cfRule>
  </conditionalFormatting>
  <pageMargins left="0.7" right="0.7" top="0.75" bottom="0.75" header="0.3" footer="0.3"/>
  <pageSetup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9CDB9879-A2D9-4BFB-876A-A97C177BD989}">
          <x14:formula1>
            <xm:f>IF($B$15&lt;&gt;"Design Team", dataval!$A$4:$A$5, dataval!$A$3:$A$5)</xm:f>
          </x14:formula1>
          <xm:sqref>C23:C27</xm:sqref>
        </x14:dataValidation>
        <x14:dataValidation type="list" allowBlank="1" showInputMessage="1" showErrorMessage="1" xr:uid="{6FAB7160-975A-486E-83CA-0DCA0E614817}">
          <x14:formula1>
            <xm:f>dataval!$A$41:$A$46</xm:f>
          </x14:formula1>
          <xm:sqref>B15:C15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237DF-64D6-4322-95E2-4D595DAABC26}">
  <sheetPr>
    <tabColor theme="9"/>
  </sheetPr>
  <dimension ref="A1:AB1077"/>
  <sheetViews>
    <sheetView zoomScaleNormal="100" workbookViewId="0">
      <selection sqref="A1:C1"/>
    </sheetView>
  </sheetViews>
  <sheetFormatPr defaultColWidth="10.69140625" defaultRowHeight="14" x14ac:dyDescent="0.3"/>
  <cols>
    <col min="1" max="1" width="40.69140625" style="17" customWidth="1"/>
    <col min="2" max="2" width="35.69140625" style="14" customWidth="1"/>
    <col min="3" max="3" width="22.84375" style="14" bestFit="1" customWidth="1"/>
    <col min="4" max="4" width="20.07421875" style="14" bestFit="1" customWidth="1"/>
    <col min="5" max="5" width="29.69140625" style="14" customWidth="1"/>
    <col min="6" max="6" width="16.69140625" style="14" bestFit="1" customWidth="1"/>
    <col min="7" max="7" width="31" style="14" bestFit="1" customWidth="1"/>
    <col min="8" max="8" width="14.765625" style="14" bestFit="1" customWidth="1"/>
    <col min="9" max="9" width="14.765625" style="14" customWidth="1"/>
    <col min="10" max="10" width="59.4609375" style="14" bestFit="1" customWidth="1"/>
    <col min="11" max="11" width="22.4609375" style="14" customWidth="1"/>
    <col min="12" max="12" width="15.84375" style="14" customWidth="1"/>
    <col min="13" max="13" width="25.69140625" style="14" bestFit="1" customWidth="1"/>
    <col min="14" max="14" width="19" style="14" customWidth="1"/>
    <col min="15" max="15" width="12.69140625" style="14" customWidth="1"/>
    <col min="16" max="16" width="110.84375" style="14" customWidth="1"/>
    <col min="17" max="17" width="11.07421875" style="14" customWidth="1"/>
    <col min="18" max="18" width="12.53515625" style="14" bestFit="1" customWidth="1"/>
    <col min="19" max="19" width="14.53515625" style="14" customWidth="1"/>
    <col min="20" max="20" width="18.53515625" style="14" bestFit="1" customWidth="1"/>
    <col min="21" max="21" width="13.69140625" style="14" bestFit="1" customWidth="1"/>
    <col min="22" max="22" width="10.84375" style="14" bestFit="1" customWidth="1"/>
    <col min="23" max="23" width="15.69140625" style="14" bestFit="1" customWidth="1"/>
    <col min="24" max="24" width="11.3046875" style="14" bestFit="1" customWidth="1"/>
    <col min="25" max="25" width="86.07421875" style="14" bestFit="1" customWidth="1"/>
    <col min="26" max="26" width="59.84375" style="14" bestFit="1" customWidth="1"/>
    <col min="27" max="16384" width="10.69140625" style="14"/>
  </cols>
  <sheetData>
    <row r="1" spans="1:26" ht="25" x14ac:dyDescent="0.3">
      <c r="A1" s="396" t="s">
        <v>204</v>
      </c>
      <c r="B1" s="397"/>
      <c r="C1" s="398"/>
      <c r="E1" s="34"/>
    </row>
    <row r="2" spans="1:26" ht="14.25" customHeight="1" x14ac:dyDescent="0.3">
      <c r="A2" s="421" t="s">
        <v>271</v>
      </c>
      <c r="B2" s="422"/>
      <c r="C2" s="423"/>
    </row>
    <row r="3" spans="1:26" ht="117.75" customHeight="1" x14ac:dyDescent="0.3">
      <c r="A3" s="424"/>
      <c r="B3" s="425"/>
      <c r="C3" s="426"/>
    </row>
    <row r="4" spans="1:26" ht="28" x14ac:dyDescent="0.3">
      <c r="A4" s="173" t="str">
        <f>"I confirm the current sheet "&amp;CHAR(34)&amp;A1&amp;CHAR(34)&amp;" is correctly completed"</f>
        <v>I confirm the current sheet "PD Opportunity 2" is correctly completed</v>
      </c>
      <c r="B4" s="194" t="s">
        <v>258</v>
      </c>
      <c r="C4" s="112" t="str">
        <f>IF(B4&lt;&gt;"Select choice here","COMPLETE","INCOMPLETE")</f>
        <v>INCOMPLETE</v>
      </c>
    </row>
    <row r="5" spans="1:26" ht="14.25" customHeight="1" x14ac:dyDescent="0.3">
      <c r="A5" s="195"/>
      <c r="B5" s="174"/>
      <c r="C5" s="174"/>
    </row>
    <row r="6" spans="1:26" x14ac:dyDescent="0.3">
      <c r="A6" s="181" t="s">
        <v>248</v>
      </c>
      <c r="B6" s="182"/>
      <c r="C6" s="183"/>
    </row>
    <row r="7" spans="1:26" x14ac:dyDescent="0.3">
      <c r="A7" s="199" t="s">
        <v>113</v>
      </c>
      <c r="B7" s="197"/>
      <c r="C7" s="196" t="str">
        <f>IF(B7&lt;&gt;"","COMPLETE","INCOMPLETE")</f>
        <v>INCOMPLETE</v>
      </c>
      <c r="D7" s="34"/>
      <c r="E7" s="34"/>
      <c r="F7" s="34"/>
      <c r="G7" s="34"/>
      <c r="H7" s="34"/>
      <c r="I7" s="34"/>
      <c r="J7" s="34"/>
      <c r="K7" s="34"/>
      <c r="L7" s="34"/>
      <c r="M7" s="34"/>
      <c r="N7" s="34"/>
      <c r="O7" s="34"/>
      <c r="P7" s="34"/>
      <c r="Q7" s="34"/>
      <c r="R7" s="34"/>
      <c r="S7" s="34"/>
      <c r="T7" s="34"/>
      <c r="U7" s="34"/>
      <c r="V7" s="34"/>
      <c r="W7" s="34"/>
      <c r="X7" s="34"/>
      <c r="Y7" s="34"/>
      <c r="Z7" s="34"/>
    </row>
    <row r="8" spans="1:26" x14ac:dyDescent="0.3">
      <c r="A8" s="200" t="s">
        <v>135</v>
      </c>
      <c r="B8" s="161" t="s">
        <v>258</v>
      </c>
      <c r="C8" s="112" t="str">
        <f>IF(B8&lt;&gt;"Select choice here","COMPLETE","INCOMPLETE")</f>
        <v>INCOMPLETE</v>
      </c>
      <c r="D8" s="34"/>
      <c r="E8" s="34"/>
      <c r="F8" s="34"/>
      <c r="G8" s="34"/>
      <c r="H8" s="34"/>
      <c r="I8" s="34"/>
      <c r="J8" s="34"/>
      <c r="K8" s="34"/>
      <c r="L8" s="34"/>
      <c r="M8" s="34"/>
      <c r="N8" s="34"/>
      <c r="O8" s="34"/>
      <c r="P8" s="34"/>
      <c r="Q8" s="34"/>
      <c r="R8" s="34"/>
      <c r="S8" s="34"/>
      <c r="T8" s="34"/>
      <c r="U8" s="34"/>
      <c r="V8" s="34"/>
      <c r="W8" s="34"/>
      <c r="X8" s="34"/>
      <c r="Y8" s="34"/>
      <c r="Z8" s="34"/>
    </row>
    <row r="9" spans="1:26" ht="28" x14ac:dyDescent="0.3">
      <c r="A9" s="272" t="s">
        <v>232</v>
      </c>
      <c r="B9" s="123"/>
      <c r="C9" s="135" t="str">
        <f>IF(B9&lt;&gt;"","COMPLETE","INCOMPLETE")</f>
        <v>INCOMPLETE</v>
      </c>
      <c r="D9" s="34"/>
      <c r="E9" s="49"/>
      <c r="F9" s="49"/>
      <c r="G9" s="49"/>
      <c r="H9" s="49"/>
      <c r="I9" s="49"/>
      <c r="J9" s="34"/>
      <c r="K9" s="34"/>
      <c r="L9" s="34"/>
      <c r="M9" s="34"/>
      <c r="N9" s="34"/>
      <c r="O9" s="34"/>
      <c r="P9" s="34"/>
      <c r="Q9" s="34"/>
      <c r="R9" s="34"/>
      <c r="S9" s="34"/>
      <c r="T9" s="34"/>
      <c r="U9" s="34"/>
      <c r="V9" s="34"/>
      <c r="W9" s="34"/>
      <c r="X9" s="34"/>
      <c r="Y9" s="34"/>
      <c r="Z9" s="34"/>
    </row>
    <row r="10" spans="1:26" x14ac:dyDescent="0.3">
      <c r="A10" s="272" t="s">
        <v>233</v>
      </c>
      <c r="B10" s="123"/>
      <c r="C10" s="135" t="str">
        <f>IF(B10&lt;&gt;"","COMPLETE","INCOMPLETE")</f>
        <v>INCOMPLETE</v>
      </c>
      <c r="D10" s="34"/>
      <c r="E10" s="49"/>
      <c r="F10" s="49"/>
      <c r="G10" s="49"/>
      <c r="H10" s="49"/>
      <c r="I10" s="49"/>
      <c r="J10" s="34"/>
      <c r="K10" s="34"/>
      <c r="L10" s="34"/>
      <c r="M10" s="34"/>
      <c r="N10" s="34"/>
      <c r="O10" s="34"/>
      <c r="P10" s="34"/>
      <c r="Q10" s="34"/>
      <c r="R10" s="34"/>
      <c r="S10" s="34"/>
      <c r="T10" s="34"/>
      <c r="U10" s="34"/>
      <c r="V10" s="34"/>
      <c r="W10" s="34"/>
      <c r="X10" s="34"/>
      <c r="Y10" s="34"/>
      <c r="Z10" s="34"/>
    </row>
    <row r="11" spans="1:26" x14ac:dyDescent="0.3">
      <c r="A11" s="272" t="s">
        <v>136</v>
      </c>
      <c r="B11" s="131" t="s">
        <v>258</v>
      </c>
      <c r="C11" s="112" t="str">
        <f>IF(B11&lt;&gt;"Select choice here","COMPLETE","INCOMPLETE")</f>
        <v>INCOMPLETE</v>
      </c>
      <c r="D11" s="34"/>
      <c r="E11" s="49"/>
      <c r="F11" s="49"/>
      <c r="G11" s="49"/>
      <c r="H11" s="49"/>
      <c r="I11" s="49"/>
      <c r="J11" s="34"/>
      <c r="K11" s="34"/>
      <c r="L11" s="34"/>
      <c r="M11" s="34"/>
      <c r="N11" s="34"/>
      <c r="O11" s="34"/>
      <c r="P11" s="34"/>
      <c r="Q11" s="34"/>
      <c r="R11" s="34"/>
      <c r="S11" s="34"/>
      <c r="T11" s="34"/>
      <c r="U11" s="34"/>
      <c r="V11" s="34"/>
      <c r="W11" s="34"/>
      <c r="X11" s="34"/>
      <c r="Y11" s="34"/>
      <c r="Z11" s="34"/>
    </row>
    <row r="12" spans="1:26" x14ac:dyDescent="0.3">
      <c r="A12" s="272" t="s">
        <v>234</v>
      </c>
      <c r="B12" s="131"/>
      <c r="C12" s="112" t="str">
        <f>IF(B12&lt;&gt;"","COMPLETE","INCOMPLETE")</f>
        <v>INCOMPLETE</v>
      </c>
      <c r="D12" s="34"/>
      <c r="E12" s="49"/>
      <c r="F12" s="49"/>
      <c r="G12" s="49"/>
      <c r="H12" s="49"/>
      <c r="I12" s="49"/>
      <c r="J12" s="34"/>
      <c r="K12" s="34"/>
      <c r="L12" s="34"/>
      <c r="M12" s="34"/>
      <c r="N12" s="34"/>
      <c r="O12" s="34"/>
      <c r="P12" s="34"/>
      <c r="Q12" s="34"/>
      <c r="R12" s="34"/>
      <c r="S12" s="34"/>
      <c r="T12" s="34"/>
      <c r="U12" s="34"/>
      <c r="V12" s="34"/>
      <c r="W12" s="34"/>
      <c r="X12" s="34"/>
      <c r="Y12" s="34"/>
      <c r="Z12" s="34"/>
    </row>
    <row r="13" spans="1:26" x14ac:dyDescent="0.3">
      <c r="A13" s="272" t="s">
        <v>235</v>
      </c>
      <c r="B13" s="131"/>
      <c r="C13" s="112" t="str">
        <f>IF(B13&lt;&gt;"","COMPLETE","INCOMPLETE")</f>
        <v>INCOMPLETE</v>
      </c>
      <c r="D13" s="34"/>
      <c r="E13" s="49"/>
      <c r="F13" s="49"/>
      <c r="G13" s="49"/>
      <c r="H13" s="49"/>
      <c r="I13" s="49"/>
      <c r="J13" s="34"/>
      <c r="K13" s="34"/>
      <c r="L13" s="34"/>
      <c r="M13" s="34"/>
      <c r="N13" s="34"/>
      <c r="O13" s="34"/>
      <c r="P13" s="34"/>
      <c r="Q13" s="34"/>
      <c r="R13" s="34"/>
      <c r="S13" s="34"/>
      <c r="T13" s="34"/>
      <c r="U13" s="34"/>
      <c r="V13" s="34"/>
      <c r="W13" s="34"/>
      <c r="X13" s="34"/>
      <c r="Y13" s="34"/>
      <c r="Z13" s="34"/>
    </row>
    <row r="14" spans="1:26" x14ac:dyDescent="0.3">
      <c r="A14" s="272" t="s">
        <v>236</v>
      </c>
      <c r="B14" s="131"/>
      <c r="C14" s="112" t="str">
        <f>IF(B14&lt;&gt;"","COMPLETE","INCOMPLETE")</f>
        <v>INCOMPLETE</v>
      </c>
      <c r="D14" s="34"/>
      <c r="E14" s="49"/>
      <c r="F14" s="49"/>
      <c r="G14" s="49"/>
      <c r="H14" s="49"/>
      <c r="I14" s="49"/>
      <c r="J14" s="34"/>
      <c r="K14" s="34"/>
      <c r="L14" s="34"/>
      <c r="M14" s="34"/>
      <c r="N14" s="34"/>
      <c r="O14" s="34"/>
      <c r="P14" s="34"/>
      <c r="Q14" s="34"/>
      <c r="R14" s="34"/>
      <c r="S14" s="34"/>
      <c r="T14" s="34"/>
      <c r="U14" s="34"/>
      <c r="V14" s="34"/>
      <c r="W14" s="34"/>
      <c r="X14" s="34"/>
      <c r="Y14" s="34"/>
      <c r="Z14" s="34"/>
    </row>
    <row r="15" spans="1:26" ht="42" x14ac:dyDescent="0.3">
      <c r="A15" s="272" t="s">
        <v>237</v>
      </c>
      <c r="B15" s="131" t="s">
        <v>258</v>
      </c>
      <c r="C15" s="112" t="str">
        <f>IF(B15&lt;&gt;"Select choice here","COMPLETE","INCOMPLETE")</f>
        <v>INCOMPLETE</v>
      </c>
      <c r="D15" s="34"/>
      <c r="E15" s="49"/>
      <c r="F15" s="49"/>
      <c r="G15" s="49"/>
      <c r="H15" s="49"/>
      <c r="I15" s="49"/>
      <c r="J15" s="34"/>
      <c r="K15" s="34"/>
      <c r="L15" s="34"/>
      <c r="M15" s="34"/>
      <c r="N15" s="34"/>
      <c r="O15" s="34"/>
      <c r="P15" s="34"/>
      <c r="Q15" s="34"/>
      <c r="R15" s="34"/>
      <c r="S15" s="34"/>
      <c r="T15" s="34"/>
      <c r="U15" s="34"/>
      <c r="V15" s="34"/>
      <c r="W15" s="34"/>
      <c r="X15" s="34"/>
      <c r="Y15" s="34"/>
      <c r="Z15" s="34"/>
    </row>
    <row r="16" spans="1:26" ht="15.5" x14ac:dyDescent="0.3">
      <c r="A16" s="32"/>
      <c r="B16" s="51"/>
      <c r="C16" s="31"/>
      <c r="D16" s="34"/>
      <c r="E16" s="49"/>
      <c r="F16" s="49"/>
      <c r="G16" s="49"/>
      <c r="H16" s="49"/>
      <c r="I16" s="49"/>
      <c r="J16" s="34"/>
      <c r="K16" s="34"/>
      <c r="L16" s="34"/>
      <c r="M16" s="34"/>
      <c r="N16" s="34"/>
      <c r="O16" s="34"/>
      <c r="P16" s="34"/>
      <c r="Q16" s="34"/>
      <c r="R16" s="34"/>
      <c r="S16" s="34"/>
      <c r="T16" s="34"/>
      <c r="U16" s="34"/>
      <c r="V16" s="34"/>
      <c r="W16" s="34"/>
      <c r="X16" s="34"/>
      <c r="Y16" s="34"/>
      <c r="Z16" s="34"/>
    </row>
    <row r="17" spans="1:26" ht="15.5" x14ac:dyDescent="0.3">
      <c r="A17" s="184" t="s">
        <v>249</v>
      </c>
      <c r="B17" s="176"/>
      <c r="C17" s="177"/>
      <c r="D17" s="34"/>
      <c r="E17" s="49"/>
      <c r="F17" s="49"/>
      <c r="G17" s="49"/>
      <c r="H17" s="49"/>
      <c r="I17" s="49"/>
      <c r="J17" s="34"/>
      <c r="K17" s="34"/>
      <c r="L17" s="34"/>
      <c r="M17" s="34"/>
      <c r="N17" s="34"/>
      <c r="O17" s="34"/>
      <c r="P17" s="34"/>
      <c r="Q17" s="34"/>
      <c r="R17" s="34"/>
      <c r="S17" s="34"/>
      <c r="T17" s="34"/>
      <c r="U17" s="34"/>
      <c r="V17" s="34"/>
      <c r="W17" s="34"/>
      <c r="X17" s="34"/>
      <c r="Y17" s="34"/>
      <c r="Z17" s="34"/>
    </row>
    <row r="18" spans="1:26" ht="28" x14ac:dyDescent="0.3">
      <c r="A18" s="272" t="s">
        <v>238</v>
      </c>
      <c r="B18" s="123"/>
      <c r="C18" s="135" t="str">
        <f>IF(B18&lt;&gt;"","COMPLETE","INCOMPLETE")</f>
        <v>INCOMPLETE</v>
      </c>
      <c r="D18" s="34"/>
      <c r="E18" s="49"/>
      <c r="F18" s="49"/>
      <c r="G18" s="49"/>
      <c r="H18" s="49"/>
      <c r="I18" s="49"/>
      <c r="J18" s="34"/>
      <c r="K18" s="34"/>
      <c r="L18" s="34"/>
      <c r="M18" s="34"/>
      <c r="N18" s="34"/>
      <c r="O18" s="34"/>
      <c r="P18" s="34"/>
      <c r="Q18" s="34"/>
      <c r="R18" s="34"/>
      <c r="S18" s="34"/>
      <c r="T18" s="34"/>
      <c r="U18" s="34"/>
      <c r="V18" s="34"/>
      <c r="W18" s="34"/>
      <c r="X18" s="34"/>
      <c r="Y18" s="34"/>
      <c r="Z18" s="34"/>
    </row>
    <row r="19" spans="1:26" x14ac:dyDescent="0.3">
      <c r="A19" s="272" t="s">
        <v>234</v>
      </c>
      <c r="B19" s="123"/>
      <c r="C19" s="135" t="str">
        <f>IF(B19&lt;&gt;"","COMPLETE","INCOMPLETE")</f>
        <v>INCOMPLETE</v>
      </c>
      <c r="D19" s="34"/>
      <c r="E19" s="49"/>
      <c r="F19" s="49"/>
      <c r="G19" s="49"/>
      <c r="H19" s="49"/>
      <c r="I19" s="49"/>
      <c r="J19" s="34"/>
      <c r="K19" s="34"/>
      <c r="L19" s="34"/>
      <c r="M19" s="34"/>
      <c r="N19" s="34"/>
      <c r="O19" s="34"/>
      <c r="P19" s="34"/>
      <c r="Q19" s="34"/>
      <c r="R19" s="34"/>
      <c r="S19" s="34"/>
      <c r="T19" s="34"/>
      <c r="U19" s="34"/>
      <c r="V19" s="34"/>
      <c r="W19" s="34"/>
      <c r="X19" s="34"/>
      <c r="Y19" s="34"/>
      <c r="Z19" s="34"/>
    </row>
    <row r="20" spans="1:26" x14ac:dyDescent="0.3">
      <c r="A20" s="272" t="s">
        <v>138</v>
      </c>
      <c r="B20" s="123" t="s">
        <v>258</v>
      </c>
      <c r="C20" s="135" t="str">
        <f>IF(B20&lt;&gt;"Select choice here","COMPLETE","INCOMPLETE")</f>
        <v>INCOMPLETE</v>
      </c>
      <c r="D20" s="34"/>
      <c r="E20" s="49"/>
      <c r="F20" s="49"/>
      <c r="G20" s="49"/>
      <c r="H20" s="49"/>
      <c r="I20" s="49"/>
      <c r="J20" s="34"/>
      <c r="K20" s="34"/>
      <c r="L20" s="34"/>
      <c r="M20" s="34"/>
      <c r="N20" s="34"/>
      <c r="O20" s="34"/>
      <c r="P20" s="34"/>
      <c r="Q20" s="34"/>
      <c r="R20" s="34"/>
      <c r="S20" s="34"/>
      <c r="T20" s="34"/>
      <c r="U20" s="34"/>
      <c r="V20" s="34"/>
      <c r="W20" s="34"/>
      <c r="X20" s="34"/>
      <c r="Y20" s="34"/>
      <c r="Z20" s="34"/>
    </row>
    <row r="21" spans="1:26" ht="28" x14ac:dyDescent="0.3">
      <c r="A21" s="272" t="s">
        <v>240</v>
      </c>
      <c r="B21" s="123"/>
      <c r="C21" s="135" t="str">
        <f>IF(B21&lt;&gt;"","COMPLETE","INCOMPLETE")</f>
        <v>INCOMPLETE</v>
      </c>
      <c r="D21" s="34"/>
      <c r="E21" s="49"/>
      <c r="F21" s="49"/>
      <c r="G21" s="49"/>
      <c r="H21" s="49"/>
      <c r="I21" s="49"/>
      <c r="J21" s="34"/>
      <c r="K21" s="34"/>
      <c r="L21" s="34"/>
      <c r="M21" s="34"/>
      <c r="N21" s="34"/>
      <c r="O21" s="34"/>
      <c r="P21" s="34"/>
      <c r="Q21" s="34"/>
      <c r="R21" s="34"/>
      <c r="S21" s="34"/>
      <c r="T21" s="34"/>
      <c r="U21" s="34"/>
      <c r="V21" s="34"/>
      <c r="W21" s="34"/>
      <c r="X21" s="34"/>
      <c r="Y21" s="34"/>
      <c r="Z21" s="34"/>
    </row>
    <row r="22" spans="1:26" x14ac:dyDescent="0.3">
      <c r="A22" s="272" t="s">
        <v>234</v>
      </c>
      <c r="B22" s="123"/>
      <c r="C22" s="135" t="str">
        <f>IF(B22&lt;&gt;"","COMPLETE","INCOMPLETE")</f>
        <v>INCOMPLETE</v>
      </c>
      <c r="D22" s="34"/>
      <c r="E22" s="49"/>
      <c r="F22" s="49"/>
      <c r="G22" s="49"/>
      <c r="H22" s="49"/>
      <c r="I22" s="49"/>
      <c r="J22" s="34"/>
      <c r="K22" s="34"/>
      <c r="L22" s="34"/>
      <c r="M22" s="34"/>
      <c r="N22" s="34"/>
      <c r="O22" s="34"/>
      <c r="P22" s="34"/>
      <c r="Q22" s="34"/>
      <c r="R22" s="34"/>
      <c r="S22" s="34"/>
      <c r="T22" s="34"/>
      <c r="U22" s="34"/>
      <c r="V22" s="34"/>
      <c r="W22" s="34"/>
      <c r="X22" s="34"/>
      <c r="Y22" s="34"/>
      <c r="Z22" s="34"/>
    </row>
    <row r="23" spans="1:26" x14ac:dyDescent="0.3">
      <c r="A23" s="272" t="s">
        <v>138</v>
      </c>
      <c r="B23" s="123" t="s">
        <v>258</v>
      </c>
      <c r="C23" s="112" t="str">
        <f>IF(B23&lt;&gt;"Select choice here","COMPLETE","INCOMPLETE")</f>
        <v>INCOMPLETE</v>
      </c>
      <c r="D23" s="34"/>
      <c r="E23" s="49"/>
      <c r="F23" s="49"/>
      <c r="G23" s="49"/>
      <c r="H23" s="49"/>
      <c r="I23" s="49"/>
      <c r="J23" s="34"/>
      <c r="K23" s="34"/>
      <c r="L23" s="34"/>
      <c r="M23" s="34"/>
      <c r="N23" s="34"/>
      <c r="O23" s="34"/>
      <c r="P23" s="34"/>
      <c r="Q23" s="34"/>
      <c r="R23" s="34"/>
      <c r="S23" s="34"/>
      <c r="T23" s="34"/>
      <c r="U23" s="34"/>
      <c r="V23" s="34"/>
      <c r="W23" s="34"/>
      <c r="X23" s="34"/>
      <c r="Y23" s="34"/>
      <c r="Z23" s="34"/>
    </row>
    <row r="24" spans="1:26" ht="15.5" x14ac:dyDescent="0.3">
      <c r="A24" s="32"/>
      <c r="B24" s="51"/>
      <c r="C24" s="31"/>
      <c r="D24" s="34"/>
      <c r="E24" s="49"/>
      <c r="F24" s="49"/>
      <c r="G24" s="49"/>
      <c r="H24" s="49"/>
      <c r="I24" s="49"/>
      <c r="J24" s="34"/>
      <c r="K24" s="34"/>
      <c r="L24" s="34"/>
      <c r="M24" s="34"/>
      <c r="N24" s="34"/>
      <c r="O24" s="34"/>
      <c r="P24" s="34"/>
      <c r="Q24" s="34"/>
      <c r="R24" s="34"/>
      <c r="S24" s="34"/>
      <c r="T24" s="34"/>
      <c r="U24" s="34"/>
      <c r="V24" s="34"/>
      <c r="W24" s="34"/>
      <c r="X24" s="34"/>
      <c r="Y24" s="34"/>
      <c r="Z24" s="34"/>
    </row>
    <row r="25" spans="1:26" ht="15.5" x14ac:dyDescent="0.35">
      <c r="A25" s="180" t="s">
        <v>250</v>
      </c>
      <c r="B25" s="178"/>
      <c r="C25" s="179"/>
      <c r="D25" s="34"/>
      <c r="E25" s="49"/>
      <c r="F25" s="49"/>
      <c r="G25" s="49"/>
      <c r="H25" s="49"/>
      <c r="I25" s="49"/>
      <c r="J25" s="34"/>
      <c r="K25" s="34"/>
      <c r="L25" s="34"/>
      <c r="M25" s="34"/>
      <c r="N25" s="34"/>
      <c r="O25" s="34"/>
      <c r="P25" s="34"/>
      <c r="Q25" s="34"/>
      <c r="R25" s="34"/>
      <c r="S25" s="34"/>
      <c r="T25" s="34"/>
      <c r="U25" s="34"/>
      <c r="V25" s="34"/>
      <c r="W25" s="34"/>
      <c r="X25" s="34"/>
      <c r="Y25" s="34"/>
      <c r="Z25" s="34"/>
    </row>
    <row r="26" spans="1:26" x14ac:dyDescent="0.3">
      <c r="A26" s="272" t="s">
        <v>114</v>
      </c>
      <c r="B26" s="303" t="s">
        <v>258</v>
      </c>
      <c r="C26" s="112" t="str">
        <f>IF(B26&lt;&gt;"Select choice here","COMPLETE","INCOMPLETE")</f>
        <v>INCOMPLETE</v>
      </c>
      <c r="D26" s="34"/>
      <c r="E26" s="49"/>
      <c r="F26" s="49"/>
      <c r="G26" s="49"/>
      <c r="H26" s="49"/>
      <c r="I26" s="49"/>
      <c r="J26" s="34"/>
      <c r="K26" s="34"/>
      <c r="L26" s="34"/>
      <c r="M26" s="34"/>
      <c r="N26" s="34"/>
      <c r="O26" s="34"/>
      <c r="P26" s="34"/>
      <c r="Q26" s="34"/>
      <c r="R26" s="34"/>
      <c r="S26" s="34"/>
      <c r="T26" s="34"/>
      <c r="U26" s="34"/>
      <c r="V26" s="34"/>
      <c r="W26" s="34"/>
      <c r="X26" s="34"/>
      <c r="Y26" s="34"/>
      <c r="Z26" s="34"/>
    </row>
    <row r="27" spans="1:26" ht="28" x14ac:dyDescent="0.3">
      <c r="A27" s="272" t="s">
        <v>115</v>
      </c>
      <c r="B27" s="303" t="s">
        <v>258</v>
      </c>
      <c r="C27" s="112" t="str">
        <f>IF(B27&lt;&gt;"Select choice here","COMPLETE","INCOMPLETE")</f>
        <v>INCOMPLETE</v>
      </c>
      <c r="D27" s="34"/>
      <c r="E27" s="49"/>
      <c r="F27" s="49"/>
      <c r="G27" s="49"/>
      <c r="H27" s="49"/>
      <c r="I27" s="49"/>
      <c r="J27" s="34"/>
      <c r="K27" s="34"/>
      <c r="L27" s="34"/>
      <c r="M27" s="34"/>
      <c r="N27" s="34"/>
      <c r="O27" s="34"/>
      <c r="P27" s="34"/>
      <c r="Q27" s="34"/>
      <c r="R27" s="34"/>
      <c r="S27" s="34"/>
      <c r="T27" s="34"/>
      <c r="U27" s="34"/>
      <c r="V27" s="34"/>
      <c r="W27" s="34"/>
      <c r="X27" s="34"/>
      <c r="Y27" s="34"/>
      <c r="Z27" s="34"/>
    </row>
    <row r="28" spans="1:26" ht="28" x14ac:dyDescent="0.3">
      <c r="A28" s="270" t="s">
        <v>275</v>
      </c>
      <c r="B28" s="303" t="s">
        <v>258</v>
      </c>
      <c r="C28" s="112" t="str">
        <f>IF(B28&lt;&gt;"Select choice here","COMPLETE","INCOMPLETE")</f>
        <v>INCOMPLETE</v>
      </c>
      <c r="D28" s="34"/>
      <c r="E28" s="49"/>
      <c r="F28" s="49"/>
      <c r="G28" s="49"/>
      <c r="H28" s="49"/>
      <c r="I28" s="49"/>
      <c r="J28" s="34"/>
      <c r="K28" s="34"/>
      <c r="L28" s="34"/>
      <c r="M28" s="34"/>
      <c r="N28" s="34"/>
      <c r="O28" s="34"/>
      <c r="P28" s="34"/>
      <c r="Q28" s="34"/>
      <c r="R28" s="34"/>
      <c r="S28" s="34"/>
      <c r="T28" s="34"/>
      <c r="U28" s="34"/>
      <c r="V28" s="34"/>
      <c r="W28" s="34"/>
      <c r="X28" s="34"/>
      <c r="Y28" s="34"/>
      <c r="Z28" s="34"/>
    </row>
    <row r="29" spans="1:26" x14ac:dyDescent="0.3">
      <c r="A29" s="416" t="s">
        <v>137</v>
      </c>
      <c r="B29" s="304" t="s">
        <v>231</v>
      </c>
      <c r="C29" s="135" t="str">
        <f>IF(B29&lt;&gt;"","COMPLETE","INCOMPLETE")</f>
        <v>COMPLETE</v>
      </c>
      <c r="D29" s="34"/>
      <c r="E29" s="49"/>
      <c r="F29" s="49"/>
      <c r="G29" s="49"/>
      <c r="H29" s="49"/>
      <c r="I29" s="49"/>
      <c r="J29" s="34"/>
      <c r="K29" s="34"/>
      <c r="L29" s="34"/>
      <c r="M29" s="34"/>
      <c r="N29" s="34"/>
      <c r="O29" s="34"/>
      <c r="P29" s="34"/>
      <c r="Q29" s="34"/>
      <c r="R29" s="34"/>
      <c r="S29" s="34"/>
      <c r="T29" s="34"/>
      <c r="U29" s="34"/>
      <c r="V29" s="34"/>
      <c r="W29" s="34"/>
      <c r="X29" s="34"/>
      <c r="Y29" s="34"/>
      <c r="Z29" s="34"/>
    </row>
    <row r="30" spans="1:26" x14ac:dyDescent="0.3">
      <c r="A30" s="416"/>
      <c r="B30" s="304" t="s">
        <v>231</v>
      </c>
      <c r="C30" s="135" t="str">
        <f>IF(B30&lt;&gt;"","COMPLETE","INCOMPLETE")</f>
        <v>COMPLETE</v>
      </c>
      <c r="D30" s="34"/>
      <c r="E30" s="49"/>
      <c r="F30" s="49"/>
      <c r="G30" s="49"/>
      <c r="H30" s="49"/>
      <c r="I30" s="49"/>
      <c r="J30" s="34"/>
      <c r="K30" s="34"/>
      <c r="L30" s="34"/>
      <c r="M30" s="34"/>
      <c r="N30" s="34"/>
      <c r="O30" s="34"/>
      <c r="P30" s="34"/>
      <c r="Q30" s="34"/>
      <c r="R30" s="34"/>
      <c r="S30" s="34"/>
      <c r="T30" s="34"/>
      <c r="U30" s="34"/>
      <c r="V30" s="34"/>
      <c r="W30" s="34"/>
      <c r="X30" s="34"/>
      <c r="Y30" s="34"/>
      <c r="Z30" s="34"/>
    </row>
    <row r="31" spans="1:26" x14ac:dyDescent="0.3">
      <c r="A31" s="416"/>
      <c r="B31" s="304" t="s">
        <v>231</v>
      </c>
      <c r="C31" s="135" t="str">
        <f>IF(B31&lt;&gt;"","COMPLETE","INCOMPLETE")</f>
        <v>COMPLETE</v>
      </c>
      <c r="D31" s="34"/>
      <c r="E31" s="49"/>
      <c r="F31" s="49"/>
      <c r="G31" s="49"/>
      <c r="H31" s="49"/>
      <c r="I31" s="49"/>
      <c r="J31" s="34"/>
      <c r="K31" s="34"/>
      <c r="L31" s="34"/>
      <c r="M31" s="34"/>
      <c r="N31" s="34"/>
      <c r="O31" s="34"/>
      <c r="P31" s="34"/>
      <c r="Q31" s="34"/>
      <c r="R31" s="34"/>
      <c r="S31" s="34"/>
      <c r="T31" s="34"/>
      <c r="U31" s="34"/>
      <c r="V31" s="34"/>
      <c r="W31" s="34"/>
      <c r="X31" s="34"/>
      <c r="Y31" s="34"/>
      <c r="Z31" s="34"/>
    </row>
    <row r="32" spans="1:26" x14ac:dyDescent="0.3">
      <c r="A32" s="416"/>
      <c r="B32" s="304" t="s">
        <v>231</v>
      </c>
      <c r="C32" s="135" t="str">
        <f>IF(B32&lt;&gt;"","COMPLETE","INCOMPLETE")</f>
        <v>COMPLETE</v>
      </c>
      <c r="D32" s="34"/>
      <c r="E32" s="49"/>
      <c r="F32" s="49"/>
      <c r="G32" s="49"/>
      <c r="H32" s="49"/>
      <c r="I32" s="49"/>
      <c r="J32" s="34"/>
      <c r="K32" s="34"/>
      <c r="L32" s="34"/>
      <c r="M32" s="34"/>
      <c r="N32" s="34"/>
      <c r="O32" s="34"/>
      <c r="P32" s="34"/>
      <c r="Q32" s="34"/>
      <c r="R32" s="34"/>
      <c r="S32" s="34"/>
      <c r="T32" s="34"/>
      <c r="U32" s="34"/>
      <c r="V32" s="34"/>
      <c r="W32" s="34"/>
      <c r="X32" s="34"/>
      <c r="Y32" s="34"/>
      <c r="Z32" s="34"/>
    </row>
    <row r="33" spans="1:26" x14ac:dyDescent="0.3">
      <c r="A33" s="416"/>
      <c r="B33" s="304" t="s">
        <v>231</v>
      </c>
      <c r="C33" s="135" t="str">
        <f>IF(B33&lt;&gt;"","COMPLETE","INCOMPLETE")</f>
        <v>COMPLETE</v>
      </c>
      <c r="D33" s="34"/>
      <c r="E33" s="49"/>
      <c r="F33" s="49"/>
      <c r="G33" s="49"/>
      <c r="H33" s="49"/>
      <c r="I33" s="49"/>
      <c r="J33" s="34"/>
      <c r="K33" s="34"/>
      <c r="L33" s="34"/>
      <c r="M33" s="34"/>
      <c r="N33" s="34"/>
      <c r="O33" s="34"/>
      <c r="P33" s="34"/>
      <c r="Q33" s="34"/>
      <c r="R33" s="34"/>
      <c r="S33" s="34"/>
      <c r="T33" s="34"/>
      <c r="U33" s="34"/>
      <c r="V33" s="34"/>
      <c r="W33" s="34"/>
      <c r="X33" s="34"/>
      <c r="Y33" s="34"/>
      <c r="Z33" s="34"/>
    </row>
    <row r="34" spans="1:26" ht="15.5" x14ac:dyDescent="0.35">
      <c r="A34" s="33"/>
      <c r="B34" s="34"/>
      <c r="C34" s="34"/>
      <c r="D34" s="34"/>
      <c r="E34" s="49"/>
      <c r="F34" s="49"/>
      <c r="G34" s="49"/>
      <c r="H34" s="49"/>
      <c r="I34" s="49"/>
      <c r="J34" s="34"/>
      <c r="K34" s="34"/>
      <c r="L34" s="34"/>
      <c r="M34" s="34"/>
      <c r="N34" s="34"/>
      <c r="O34" s="34"/>
      <c r="P34" s="34"/>
      <c r="Q34" s="34"/>
      <c r="R34" s="34"/>
      <c r="S34" s="34"/>
      <c r="T34" s="34"/>
      <c r="U34" s="34"/>
      <c r="V34" s="34"/>
      <c r="W34" s="34"/>
      <c r="X34" s="34"/>
      <c r="Y34" s="34"/>
      <c r="Z34" s="34"/>
    </row>
    <row r="35" spans="1:26" ht="15.5" x14ac:dyDescent="0.35">
      <c r="A35" s="156" t="s">
        <v>215</v>
      </c>
      <c r="B35" s="80"/>
      <c r="C35" s="80"/>
      <c r="D35" s="81" t="s">
        <v>242</v>
      </c>
      <c r="E35" s="82" t="s">
        <v>116</v>
      </c>
      <c r="F35" s="50"/>
      <c r="G35" s="50"/>
      <c r="H35" s="50"/>
      <c r="I35" s="50"/>
      <c r="J35" s="34"/>
      <c r="K35" s="34"/>
      <c r="L35" s="34"/>
      <c r="M35" s="34"/>
      <c r="N35" s="34"/>
      <c r="O35" s="34"/>
      <c r="P35" s="34"/>
      <c r="Q35" s="34"/>
      <c r="R35" s="34"/>
      <c r="S35" s="34"/>
      <c r="T35" s="34"/>
      <c r="U35" s="34"/>
      <c r="V35" s="34"/>
      <c r="W35" s="34"/>
      <c r="X35" s="34"/>
      <c r="Y35" s="34"/>
      <c r="Z35" s="34"/>
    </row>
    <row r="36" spans="1:26" ht="98" x14ac:dyDescent="0.3">
      <c r="A36" s="157" t="s">
        <v>244</v>
      </c>
      <c r="B36" s="162"/>
      <c r="C36" s="135" t="str">
        <f>IF(B36&lt;&gt;"","COMPLETE","INCOMPLETE")</f>
        <v>INCOMPLETE</v>
      </c>
      <c r="D36" s="201">
        <f>IF(LEN(TRIM(B36))=0,0,LEN(TRIM(B36))-LEN(SUBSTITUTE(B36," ",""))+1)</f>
        <v>0</v>
      </c>
      <c r="E36" s="201">
        <v>300</v>
      </c>
      <c r="F36" s="49"/>
      <c r="G36" s="49"/>
      <c r="H36" s="49"/>
      <c r="I36" s="49"/>
      <c r="J36" s="34"/>
      <c r="K36" s="34"/>
      <c r="L36" s="34"/>
      <c r="M36" s="34"/>
      <c r="N36" s="34"/>
      <c r="O36" s="34"/>
      <c r="P36" s="34"/>
      <c r="Q36" s="34"/>
      <c r="R36" s="34"/>
      <c r="S36" s="34"/>
      <c r="T36" s="34"/>
      <c r="U36" s="34"/>
      <c r="V36" s="34"/>
      <c r="W36" s="34"/>
      <c r="X36" s="34"/>
      <c r="Y36" s="34"/>
      <c r="Z36" s="34"/>
    </row>
    <row r="37" spans="1:26" ht="98" x14ac:dyDescent="0.3">
      <c r="A37" s="272" t="s">
        <v>247</v>
      </c>
      <c r="B37" s="162"/>
      <c r="C37" s="135" t="str">
        <f>IF(B37&lt;&gt;"","COMPLETE","INCOMPLETE")</f>
        <v>INCOMPLETE</v>
      </c>
      <c r="D37" s="201">
        <f>IF(LEN(TRIM(B37))=0,0,LEN(TRIM(B37))-LEN(SUBSTITUTE(B37," ",""))+1)</f>
        <v>0</v>
      </c>
      <c r="E37" s="201">
        <v>300</v>
      </c>
      <c r="F37" s="49"/>
      <c r="G37" s="49"/>
      <c r="H37" s="49"/>
      <c r="I37" s="49"/>
      <c r="J37" s="34"/>
      <c r="K37" s="34"/>
      <c r="L37" s="34"/>
      <c r="M37" s="34"/>
      <c r="N37" s="34"/>
      <c r="O37" s="34"/>
      <c r="P37" s="34"/>
      <c r="Q37" s="34"/>
      <c r="R37" s="34"/>
      <c r="S37" s="34"/>
      <c r="T37" s="34"/>
      <c r="U37" s="34"/>
      <c r="V37" s="34"/>
      <c r="W37" s="34"/>
      <c r="X37" s="34"/>
      <c r="Y37" s="34"/>
      <c r="Z37" s="34"/>
    </row>
    <row r="38" spans="1:26" ht="84" x14ac:dyDescent="0.3">
      <c r="A38" s="272" t="s">
        <v>245</v>
      </c>
      <c r="B38" s="162"/>
      <c r="C38" s="135" t="str">
        <f>IF(B38&lt;&gt;"","COMPLETE","INCOMPLETE")</f>
        <v>INCOMPLETE</v>
      </c>
      <c r="D38" s="201">
        <f>IF(LEN(TRIM(B38))=0,0,LEN(TRIM(B38))-LEN(SUBSTITUTE(B38," ",""))+1)</f>
        <v>0</v>
      </c>
      <c r="E38" s="201">
        <v>300</v>
      </c>
      <c r="F38" s="49"/>
      <c r="G38" s="49"/>
      <c r="H38" s="49"/>
      <c r="I38" s="49"/>
      <c r="J38" s="34"/>
      <c r="K38" s="34"/>
      <c r="L38" s="34"/>
      <c r="M38" s="34"/>
      <c r="N38" s="34"/>
      <c r="O38" s="34"/>
      <c r="P38" s="34"/>
      <c r="Q38" s="34"/>
      <c r="R38" s="34"/>
      <c r="S38" s="34"/>
      <c r="T38" s="34"/>
      <c r="U38" s="34"/>
      <c r="V38" s="34"/>
      <c r="W38" s="34"/>
      <c r="X38" s="34"/>
      <c r="Y38" s="34"/>
      <c r="Z38" s="34"/>
    </row>
    <row r="39" spans="1:26" x14ac:dyDescent="0.3">
      <c r="A39" s="43"/>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7.25" customHeight="1" x14ac:dyDescent="0.3">
      <c r="A40" s="158" t="s">
        <v>212</v>
      </c>
      <c r="B40" s="92"/>
      <c r="C40" s="204"/>
      <c r="D40" s="109" t="s">
        <v>242</v>
      </c>
      <c r="E40" s="109" t="s">
        <v>116</v>
      </c>
      <c r="F40" s="49"/>
      <c r="G40" s="49"/>
      <c r="H40" s="49"/>
      <c r="I40" s="49"/>
      <c r="J40" s="34"/>
      <c r="K40" s="34"/>
      <c r="L40" s="34"/>
      <c r="M40" s="34"/>
      <c r="N40" s="34"/>
      <c r="O40" s="34"/>
      <c r="P40" s="34"/>
      <c r="Q40" s="34"/>
      <c r="R40" s="34"/>
      <c r="S40" s="34"/>
      <c r="T40" s="34"/>
      <c r="U40" s="34"/>
      <c r="V40" s="34"/>
      <c r="W40" s="34"/>
      <c r="X40" s="34"/>
      <c r="Y40" s="34"/>
      <c r="Z40" s="34"/>
    </row>
    <row r="41" spans="1:26" x14ac:dyDescent="0.3">
      <c r="A41" s="159" t="s">
        <v>211</v>
      </c>
      <c r="B41" s="305"/>
      <c r="C41" s="135" t="str">
        <f>IF(B41&lt;&gt;"","COMPLETE","INCOMPLETE")</f>
        <v>INCOMPLETE</v>
      </c>
      <c r="D41" s="202"/>
      <c r="E41" s="202"/>
      <c r="F41" s="49"/>
      <c r="G41" s="49"/>
      <c r="H41" s="49"/>
      <c r="I41" s="49"/>
      <c r="J41" s="34"/>
      <c r="K41" s="34"/>
      <c r="L41" s="34"/>
      <c r="M41" s="34"/>
      <c r="N41" s="34"/>
      <c r="O41" s="34"/>
      <c r="P41" s="34"/>
      <c r="Q41" s="34"/>
      <c r="R41" s="34"/>
      <c r="S41" s="34"/>
      <c r="T41" s="34"/>
      <c r="U41" s="34"/>
      <c r="V41" s="34"/>
      <c r="W41" s="34"/>
      <c r="X41" s="34"/>
      <c r="Y41" s="34"/>
      <c r="Z41" s="34"/>
    </row>
    <row r="42" spans="1:26" ht="56" x14ac:dyDescent="0.3">
      <c r="A42" s="160" t="s">
        <v>213</v>
      </c>
      <c r="B42" s="306"/>
      <c r="C42" s="135" t="str">
        <f>IF(B42&lt;&gt;"","COMPLETE","INCOMPLETE")</f>
        <v>INCOMPLETE</v>
      </c>
      <c r="D42" s="203">
        <f>IF(LEN(TRIM(B42))=0,0,LEN(TRIM(B42))-LEN(SUBSTITUTE(B42," ",""))+1)</f>
        <v>0</v>
      </c>
      <c r="E42" s="110">
        <v>300</v>
      </c>
      <c r="F42" s="49"/>
      <c r="G42" s="49"/>
      <c r="H42" s="49"/>
      <c r="I42" s="49"/>
      <c r="J42" s="34"/>
      <c r="K42" s="34"/>
      <c r="L42" s="34"/>
      <c r="M42" s="34"/>
      <c r="N42" s="34"/>
      <c r="O42" s="34"/>
      <c r="P42" s="34"/>
      <c r="Q42" s="34"/>
      <c r="R42" s="34"/>
      <c r="S42" s="34"/>
      <c r="T42" s="34"/>
      <c r="U42" s="34"/>
      <c r="V42" s="34"/>
      <c r="W42" s="34"/>
      <c r="X42" s="34"/>
      <c r="Y42" s="34"/>
      <c r="Z42" s="34"/>
    </row>
    <row r="43" spans="1:26" ht="15.5" x14ac:dyDescent="0.35">
      <c r="A43" s="33"/>
      <c r="B43" s="62"/>
      <c r="C43" s="31"/>
      <c r="D43" s="31"/>
      <c r="E43" s="34"/>
      <c r="F43" s="34"/>
      <c r="G43" s="34"/>
      <c r="H43" s="34"/>
      <c r="I43" s="34"/>
      <c r="J43" s="34"/>
      <c r="K43" s="34"/>
      <c r="L43" s="34"/>
      <c r="M43" s="34"/>
      <c r="N43" s="34"/>
      <c r="O43" s="34"/>
      <c r="P43" s="34"/>
      <c r="Q43" s="34"/>
      <c r="R43" s="34"/>
      <c r="S43" s="34"/>
      <c r="T43" s="34"/>
      <c r="U43" s="34"/>
      <c r="V43" s="34"/>
      <c r="W43" s="34"/>
      <c r="X43" s="34"/>
      <c r="Y43" s="34"/>
      <c r="Z43" s="34"/>
    </row>
    <row r="44" spans="1:26" ht="18" customHeight="1" x14ac:dyDescent="0.3">
      <c r="A44" s="419" t="s">
        <v>251</v>
      </c>
      <c r="B44" s="420"/>
      <c r="C44" s="420"/>
      <c r="D44" s="420"/>
      <c r="E44" s="34"/>
      <c r="F44" s="34"/>
      <c r="G44" s="34"/>
      <c r="H44" s="34"/>
      <c r="I44" s="34"/>
      <c r="J44" s="34"/>
      <c r="K44" s="34"/>
      <c r="L44" s="34"/>
      <c r="M44" s="34"/>
      <c r="N44" s="34"/>
      <c r="O44" s="34"/>
      <c r="P44" s="34"/>
      <c r="Q44" s="34"/>
      <c r="R44" s="34"/>
      <c r="S44" s="34"/>
      <c r="T44" s="34"/>
      <c r="U44" s="34"/>
      <c r="V44" s="34"/>
      <c r="W44" s="34"/>
      <c r="X44" s="34"/>
      <c r="Y44" s="34"/>
      <c r="Z44" s="34"/>
    </row>
    <row r="45" spans="1:26" x14ac:dyDescent="0.3">
      <c r="A45" s="65" t="s">
        <v>16</v>
      </c>
      <c r="B45" s="163" t="s">
        <v>6</v>
      </c>
      <c r="C45" s="163" t="s">
        <v>8</v>
      </c>
      <c r="D45" s="65" t="s">
        <v>12</v>
      </c>
      <c r="E45" s="34"/>
      <c r="F45" s="34"/>
      <c r="G45" s="34"/>
      <c r="H45" s="34"/>
      <c r="I45" s="34"/>
      <c r="J45" s="34"/>
      <c r="K45" s="34"/>
      <c r="L45" s="34"/>
      <c r="M45" s="34"/>
      <c r="N45" s="34"/>
      <c r="O45" s="34"/>
      <c r="P45" s="34"/>
      <c r="Q45" s="34"/>
      <c r="R45" s="34"/>
      <c r="S45" s="34"/>
      <c r="T45" s="34"/>
      <c r="U45" s="34"/>
      <c r="V45" s="34"/>
      <c r="W45" s="34"/>
      <c r="X45" s="34"/>
      <c r="Y45" s="34"/>
      <c r="Z45" s="34"/>
    </row>
    <row r="46" spans="1:26" x14ac:dyDescent="0.3">
      <c r="A46" s="64" t="s">
        <v>27</v>
      </c>
      <c r="B46" s="307"/>
      <c r="C46" s="307"/>
      <c r="D46" s="64">
        <f>SUM(C46:C52)</f>
        <v>0</v>
      </c>
      <c r="E46" s="34"/>
      <c r="F46" s="34"/>
      <c r="G46" s="34"/>
      <c r="H46" s="34"/>
      <c r="I46" s="34"/>
      <c r="J46" s="34"/>
      <c r="K46" s="34"/>
      <c r="L46" s="34"/>
      <c r="M46" s="34"/>
      <c r="N46" s="34"/>
      <c r="O46" s="34"/>
      <c r="P46" s="34"/>
      <c r="Q46" s="34"/>
      <c r="R46" s="34"/>
      <c r="S46" s="34"/>
      <c r="T46" s="34"/>
      <c r="U46" s="34"/>
      <c r="V46" s="34"/>
      <c r="W46" s="34"/>
      <c r="X46" s="34"/>
      <c r="Y46" s="34"/>
      <c r="Z46" s="34"/>
    </row>
    <row r="47" spans="1:26" x14ac:dyDescent="0.3">
      <c r="A47" s="64" t="s">
        <v>28</v>
      </c>
      <c r="B47" s="307"/>
      <c r="C47" s="308"/>
      <c r="D47" s="34"/>
      <c r="E47" s="34"/>
      <c r="F47" s="34"/>
      <c r="G47" s="34"/>
      <c r="H47" s="34"/>
      <c r="I47" s="34"/>
      <c r="J47" s="34"/>
      <c r="K47" s="34"/>
      <c r="L47" s="34"/>
      <c r="M47" s="34"/>
      <c r="N47" s="34"/>
      <c r="O47" s="34"/>
      <c r="P47" s="34"/>
      <c r="Q47" s="34"/>
      <c r="R47" s="34"/>
      <c r="S47" s="34"/>
      <c r="T47" s="34"/>
      <c r="U47" s="34"/>
      <c r="V47" s="34"/>
      <c r="W47" s="34"/>
      <c r="X47" s="34"/>
      <c r="Y47" s="34"/>
      <c r="Z47" s="34"/>
    </row>
    <row r="48" spans="1:26" x14ac:dyDescent="0.3">
      <c r="A48" s="64" t="s">
        <v>33</v>
      </c>
      <c r="B48" s="307"/>
      <c r="C48" s="308"/>
      <c r="D48" s="34"/>
      <c r="E48" s="34"/>
      <c r="F48" s="34"/>
      <c r="G48" s="34"/>
      <c r="H48" s="34"/>
      <c r="I48" s="34"/>
      <c r="J48" s="34"/>
      <c r="K48" s="34"/>
      <c r="L48" s="34"/>
      <c r="M48" s="34"/>
      <c r="N48" s="34"/>
      <c r="O48" s="34"/>
      <c r="P48" s="34"/>
      <c r="Q48" s="34"/>
      <c r="R48" s="34"/>
      <c r="S48" s="34"/>
      <c r="T48" s="34"/>
      <c r="U48" s="34"/>
      <c r="V48" s="34"/>
      <c r="W48" s="34"/>
      <c r="X48" s="34"/>
      <c r="Y48" s="34"/>
      <c r="Z48" s="34"/>
    </row>
    <row r="49" spans="1:27" x14ac:dyDescent="0.3">
      <c r="A49" s="64" t="s">
        <v>38</v>
      </c>
      <c r="B49" s="307"/>
      <c r="C49" s="308"/>
      <c r="D49" s="34"/>
      <c r="E49" s="34"/>
      <c r="F49" s="34"/>
      <c r="G49" s="34"/>
      <c r="H49" s="34"/>
      <c r="I49" s="34"/>
      <c r="J49" s="34"/>
      <c r="K49" s="34"/>
      <c r="L49" s="34"/>
      <c r="M49" s="34"/>
      <c r="N49" s="34"/>
      <c r="O49" s="34"/>
      <c r="P49" s="34"/>
      <c r="Q49" s="34"/>
      <c r="R49" s="34"/>
      <c r="S49" s="34"/>
      <c r="T49" s="34"/>
      <c r="U49" s="34"/>
      <c r="V49" s="34"/>
      <c r="W49" s="34"/>
      <c r="X49" s="34"/>
      <c r="Y49" s="34"/>
      <c r="Z49" s="34"/>
    </row>
    <row r="50" spans="1:27" x14ac:dyDescent="0.3">
      <c r="A50" s="64" t="s">
        <v>43</v>
      </c>
      <c r="B50" s="307"/>
      <c r="C50" s="308"/>
      <c r="D50" s="34"/>
      <c r="E50" s="34"/>
      <c r="F50" s="34"/>
      <c r="G50" s="34"/>
      <c r="H50" s="34"/>
      <c r="I50" s="34"/>
      <c r="J50" s="34"/>
      <c r="K50" s="34"/>
      <c r="L50" s="34"/>
      <c r="M50" s="34"/>
      <c r="N50" s="34"/>
      <c r="O50" s="34"/>
      <c r="P50" s="34"/>
      <c r="Q50" s="34"/>
      <c r="R50" s="34"/>
      <c r="S50" s="34"/>
      <c r="T50" s="34"/>
      <c r="U50" s="34"/>
      <c r="V50" s="34"/>
      <c r="W50" s="34"/>
      <c r="X50" s="34"/>
      <c r="Y50" s="34"/>
      <c r="Z50" s="34"/>
    </row>
    <row r="51" spans="1:27" x14ac:dyDescent="0.3">
      <c r="A51" s="64" t="s">
        <v>44</v>
      </c>
      <c r="B51" s="307"/>
      <c r="C51" s="308"/>
      <c r="D51" s="34"/>
      <c r="E51" s="34"/>
      <c r="F51" s="34"/>
      <c r="G51" s="34"/>
      <c r="H51" s="34"/>
      <c r="I51" s="34"/>
      <c r="J51" s="34"/>
      <c r="K51" s="34"/>
      <c r="L51" s="34"/>
      <c r="M51" s="34"/>
      <c r="N51" s="34"/>
      <c r="O51" s="34"/>
      <c r="P51" s="34"/>
      <c r="Q51" s="34"/>
      <c r="R51" s="34"/>
      <c r="S51" s="34"/>
      <c r="T51" s="34"/>
      <c r="U51" s="34"/>
      <c r="V51" s="34"/>
      <c r="W51" s="34"/>
      <c r="X51" s="34"/>
      <c r="Y51" s="34"/>
      <c r="Z51" s="34"/>
    </row>
    <row r="52" spans="1:27" x14ac:dyDescent="0.3">
      <c r="A52" s="64" t="s">
        <v>47</v>
      </c>
      <c r="B52" s="307"/>
      <c r="C52" s="308"/>
      <c r="D52" s="34"/>
      <c r="E52" s="34"/>
      <c r="F52" s="34"/>
      <c r="G52" s="34"/>
      <c r="H52" s="34"/>
      <c r="I52" s="34"/>
      <c r="J52" s="34"/>
      <c r="K52" s="34"/>
      <c r="L52" s="34"/>
      <c r="M52" s="34"/>
      <c r="N52" s="34"/>
      <c r="O52" s="34"/>
      <c r="P52" s="34"/>
      <c r="Q52" s="34"/>
      <c r="R52" s="34"/>
      <c r="S52" s="34"/>
      <c r="T52" s="34"/>
      <c r="U52" s="34"/>
      <c r="V52" s="34"/>
      <c r="W52" s="34"/>
      <c r="X52" s="34"/>
      <c r="Y52" s="34"/>
      <c r="Z52" s="34"/>
    </row>
    <row r="53" spans="1:27" x14ac:dyDescent="0.3">
      <c r="A53" s="34"/>
      <c r="D53" s="34"/>
      <c r="E53" s="34"/>
      <c r="F53" s="34"/>
      <c r="G53" s="34"/>
      <c r="H53" s="34"/>
      <c r="I53" s="34"/>
      <c r="J53" s="34"/>
      <c r="K53" s="34"/>
      <c r="L53" s="34"/>
      <c r="M53" s="34"/>
      <c r="N53" s="34"/>
      <c r="O53" s="34"/>
      <c r="P53" s="34"/>
      <c r="Q53" s="34"/>
      <c r="R53" s="34"/>
      <c r="S53" s="34"/>
      <c r="T53" s="34"/>
      <c r="U53" s="34"/>
      <c r="V53" s="34"/>
      <c r="W53" s="34"/>
      <c r="X53" s="34"/>
      <c r="Y53" s="34"/>
      <c r="Z53" s="34"/>
    </row>
    <row r="54" spans="1:27" ht="14.15" customHeight="1" x14ac:dyDescent="0.3">
      <c r="A54" s="419" t="s">
        <v>252</v>
      </c>
      <c r="B54" s="420"/>
      <c r="C54" s="420"/>
      <c r="D54" s="420"/>
      <c r="E54" s="34"/>
      <c r="F54" s="34"/>
      <c r="G54" s="34"/>
      <c r="H54" s="34"/>
      <c r="I54" s="34"/>
      <c r="J54" s="34"/>
      <c r="K54" s="34"/>
      <c r="L54" s="34"/>
      <c r="M54" s="34"/>
      <c r="N54" s="34"/>
      <c r="O54" s="34"/>
      <c r="P54" s="34"/>
      <c r="Q54" s="34"/>
      <c r="R54" s="34"/>
      <c r="S54" s="34"/>
      <c r="T54" s="34"/>
      <c r="U54" s="34"/>
      <c r="V54" s="34"/>
      <c r="W54" s="34"/>
      <c r="X54" s="34"/>
      <c r="Y54" s="34"/>
      <c r="Z54" s="34"/>
    </row>
    <row r="55" spans="1:27" x14ac:dyDescent="0.3">
      <c r="A55" s="205" t="s">
        <v>16</v>
      </c>
      <c r="B55" s="163" t="s">
        <v>6</v>
      </c>
      <c r="C55" s="163" t="s">
        <v>8</v>
      </c>
      <c r="D55" s="65" t="s">
        <v>12</v>
      </c>
      <c r="E55" s="34"/>
      <c r="F55" s="34"/>
      <c r="G55" s="34"/>
      <c r="H55" s="34"/>
      <c r="I55" s="34"/>
      <c r="J55" s="34"/>
      <c r="K55" s="34"/>
      <c r="L55" s="34"/>
      <c r="M55" s="34"/>
      <c r="N55" s="34"/>
      <c r="O55" s="34"/>
      <c r="P55" s="34"/>
      <c r="Q55" s="34"/>
      <c r="R55" s="34"/>
      <c r="S55" s="34"/>
      <c r="T55" s="34"/>
      <c r="U55" s="34"/>
      <c r="V55" s="34"/>
      <c r="W55" s="34"/>
      <c r="X55" s="34"/>
      <c r="Y55" s="34"/>
      <c r="Z55" s="34"/>
    </row>
    <row r="56" spans="1:27" x14ac:dyDescent="0.3">
      <c r="A56" s="64" t="s">
        <v>27</v>
      </c>
      <c r="B56" s="307"/>
      <c r="C56" s="307"/>
      <c r="D56" s="64">
        <f>SUM(C56:C62)</f>
        <v>0</v>
      </c>
      <c r="E56" s="34"/>
      <c r="F56" s="34"/>
      <c r="G56" s="34"/>
      <c r="H56" s="34"/>
      <c r="I56" s="34"/>
      <c r="J56" s="34"/>
      <c r="K56" s="34"/>
      <c r="L56" s="34"/>
      <c r="M56" s="34"/>
      <c r="N56" s="34"/>
      <c r="O56" s="34"/>
      <c r="P56" s="34"/>
      <c r="Q56" s="34"/>
      <c r="R56" s="34"/>
      <c r="S56" s="34"/>
      <c r="T56" s="34"/>
      <c r="U56" s="34"/>
      <c r="V56" s="34"/>
      <c r="W56" s="34"/>
      <c r="X56" s="34"/>
      <c r="Y56" s="34"/>
      <c r="Z56" s="34"/>
    </row>
    <row r="57" spans="1:27" x14ac:dyDescent="0.3">
      <c r="A57" s="64" t="s">
        <v>28</v>
      </c>
      <c r="B57" s="307"/>
      <c r="C57" s="307"/>
      <c r="D57" s="34"/>
      <c r="E57" s="34"/>
      <c r="F57" s="34"/>
      <c r="G57" s="34"/>
      <c r="H57" s="34"/>
      <c r="I57" s="34"/>
      <c r="J57" s="34"/>
      <c r="K57" s="34"/>
      <c r="L57" s="34"/>
      <c r="M57" s="34"/>
      <c r="N57" s="34"/>
      <c r="O57" s="34"/>
      <c r="P57" s="34"/>
      <c r="Q57" s="34"/>
      <c r="R57" s="34"/>
      <c r="S57" s="34"/>
      <c r="T57" s="34"/>
      <c r="U57" s="34"/>
      <c r="V57" s="34"/>
      <c r="W57" s="34"/>
      <c r="X57" s="34"/>
      <c r="Y57" s="34"/>
      <c r="Z57" s="34"/>
    </row>
    <row r="58" spans="1:27" x14ac:dyDescent="0.3">
      <c r="A58" s="64" t="s">
        <v>33</v>
      </c>
      <c r="B58" s="307"/>
      <c r="C58" s="307"/>
      <c r="D58" s="34"/>
      <c r="E58" s="34"/>
      <c r="F58" s="34"/>
      <c r="G58" s="34"/>
      <c r="H58" s="34"/>
      <c r="I58" s="34"/>
      <c r="J58" s="34"/>
      <c r="K58" s="34"/>
      <c r="L58" s="34"/>
      <c r="M58" s="34"/>
      <c r="N58" s="34"/>
      <c r="O58" s="34"/>
      <c r="P58" s="34"/>
      <c r="Q58" s="34"/>
      <c r="R58" s="34"/>
      <c r="S58" s="34"/>
      <c r="T58" s="34"/>
      <c r="U58" s="34"/>
      <c r="V58" s="34"/>
      <c r="W58" s="34"/>
      <c r="X58" s="34"/>
      <c r="Y58" s="34"/>
      <c r="Z58" s="34"/>
    </row>
    <row r="59" spans="1:27" x14ac:dyDescent="0.3">
      <c r="A59" s="64" t="s">
        <v>38</v>
      </c>
      <c r="B59" s="307"/>
      <c r="C59" s="307"/>
      <c r="D59" s="34"/>
      <c r="E59" s="34"/>
      <c r="F59" s="34"/>
      <c r="G59" s="34"/>
      <c r="H59" s="34"/>
      <c r="I59" s="34"/>
      <c r="J59" s="34"/>
      <c r="K59" s="34"/>
      <c r="L59" s="34"/>
      <c r="M59" s="34"/>
      <c r="N59" s="34"/>
      <c r="O59" s="34"/>
      <c r="P59" s="34"/>
      <c r="Q59" s="34"/>
      <c r="R59" s="34"/>
      <c r="S59" s="34"/>
      <c r="T59" s="34"/>
      <c r="U59" s="34"/>
      <c r="V59" s="34"/>
      <c r="W59" s="34"/>
      <c r="X59" s="34"/>
      <c r="Y59" s="34"/>
      <c r="Z59" s="34"/>
    </row>
    <row r="60" spans="1:27" x14ac:dyDescent="0.3">
      <c r="A60" s="64" t="s">
        <v>43</v>
      </c>
      <c r="B60" s="307"/>
      <c r="C60" s="307"/>
      <c r="D60" s="34"/>
      <c r="E60" s="34"/>
      <c r="F60" s="34"/>
      <c r="G60" s="34"/>
      <c r="H60" s="34"/>
      <c r="I60" s="34"/>
      <c r="J60" s="34"/>
      <c r="K60" s="34"/>
      <c r="L60" s="34"/>
      <c r="M60" s="34"/>
      <c r="N60" s="34"/>
      <c r="O60" s="34"/>
      <c r="P60" s="34"/>
      <c r="Q60" s="34"/>
      <c r="R60" s="34"/>
      <c r="S60" s="34"/>
      <c r="T60" s="34"/>
      <c r="U60" s="34"/>
      <c r="V60" s="34"/>
      <c r="W60" s="34"/>
      <c r="X60" s="34"/>
      <c r="Y60" s="34"/>
      <c r="Z60" s="34"/>
    </row>
    <row r="61" spans="1:27" x14ac:dyDescent="0.3">
      <c r="A61" s="64" t="s">
        <v>44</v>
      </c>
      <c r="B61" s="307"/>
      <c r="C61" s="307"/>
      <c r="D61" s="34"/>
      <c r="E61" s="34"/>
      <c r="F61" s="34"/>
      <c r="G61" s="34"/>
      <c r="H61" s="34"/>
      <c r="I61" s="34"/>
      <c r="J61" s="34"/>
      <c r="K61" s="34"/>
      <c r="L61" s="34"/>
      <c r="M61" s="34"/>
      <c r="N61" s="34"/>
      <c r="O61" s="34"/>
      <c r="P61" s="34"/>
      <c r="Q61" s="34"/>
      <c r="R61" s="34"/>
      <c r="S61" s="34"/>
      <c r="T61" s="34"/>
      <c r="U61" s="34"/>
      <c r="V61" s="34"/>
      <c r="W61" s="34"/>
      <c r="X61" s="34"/>
      <c r="Y61" s="34"/>
      <c r="Z61" s="34"/>
    </row>
    <row r="62" spans="1:27" x14ac:dyDescent="0.3">
      <c r="A62" s="64" t="s">
        <v>47</v>
      </c>
      <c r="B62" s="307"/>
      <c r="C62" s="307"/>
      <c r="D62" s="34"/>
      <c r="E62" s="34"/>
      <c r="F62" s="34"/>
      <c r="G62" s="34"/>
      <c r="H62" s="34"/>
      <c r="I62" s="34"/>
      <c r="J62" s="34"/>
      <c r="K62" s="34"/>
      <c r="L62" s="34"/>
      <c r="M62" s="34"/>
      <c r="N62" s="34"/>
      <c r="O62" s="34"/>
      <c r="P62" s="34"/>
      <c r="Q62" s="34"/>
      <c r="R62" s="34"/>
      <c r="S62" s="34"/>
      <c r="T62" s="34"/>
      <c r="U62" s="34"/>
      <c r="V62" s="34"/>
      <c r="W62" s="34"/>
      <c r="X62" s="34"/>
      <c r="Y62" s="34"/>
      <c r="Z62" s="34"/>
    </row>
    <row r="63" spans="1:27" ht="45" customHeight="1" x14ac:dyDescent="0.35">
      <c r="A63" s="33"/>
      <c r="B63" s="33"/>
      <c r="C63" s="33"/>
      <c r="D63" s="34"/>
      <c r="E63" s="34"/>
      <c r="F63" s="34"/>
      <c r="G63" s="34"/>
      <c r="H63" s="34"/>
      <c r="I63" s="34"/>
      <c r="J63" s="34"/>
      <c r="K63" s="34"/>
      <c r="L63" s="34"/>
      <c r="M63" s="34"/>
      <c r="N63" s="34"/>
      <c r="O63" s="34"/>
      <c r="P63" s="34"/>
      <c r="Q63" s="34"/>
      <c r="R63" s="34"/>
      <c r="S63" s="34"/>
      <c r="T63" s="34"/>
      <c r="U63" s="34"/>
      <c r="V63" s="34"/>
      <c r="W63" s="34"/>
      <c r="X63" s="34"/>
      <c r="Y63" s="34"/>
      <c r="Z63" s="34"/>
    </row>
    <row r="64" spans="1:27" s="57" customFormat="1" ht="15.5" x14ac:dyDescent="0.35">
      <c r="A64" s="35" t="s">
        <v>210</v>
      </c>
      <c r="B64" s="207" t="s">
        <v>2</v>
      </c>
      <c r="C64" s="38"/>
      <c r="D64" s="62"/>
      <c r="I64" s="62"/>
      <c r="N64" s="62"/>
      <c r="AA64" s="56"/>
    </row>
    <row r="65" spans="1:28" ht="52.5" x14ac:dyDescent="0.35">
      <c r="A65" s="166">
        <f>IFERROR(B75-GETPIVOTDATA("TOTAL IN CAD",$C$73,"Category","Alcohol"),B75)</f>
        <v>0</v>
      </c>
      <c r="B65" s="167">
        <f>D46</f>
        <v>0</v>
      </c>
      <c r="C65" s="230" t="s">
        <v>262</v>
      </c>
      <c r="D65" s="34"/>
      <c r="I65" s="86"/>
      <c r="J65"/>
      <c r="K65"/>
      <c r="L65"/>
      <c r="M65"/>
      <c r="N65" s="86"/>
      <c r="AA65" s="89"/>
      <c r="AB65" s="73"/>
    </row>
    <row r="66" spans="1:28" ht="15.5" x14ac:dyDescent="0.35">
      <c r="A66" s="164"/>
      <c r="B66" s="164"/>
      <c r="C66" s="37"/>
      <c r="AA66" s="21"/>
    </row>
    <row r="67" spans="1:28" ht="15.5" x14ac:dyDescent="0.35">
      <c r="A67" s="66" t="s">
        <v>34</v>
      </c>
      <c r="B67" s="67" t="s">
        <v>35</v>
      </c>
      <c r="C67" s="36" t="s">
        <v>36</v>
      </c>
      <c r="Q67" s="18"/>
      <c r="R67" s="18"/>
      <c r="S67" s="59"/>
      <c r="T67" s="20"/>
      <c r="U67" s="18"/>
      <c r="V67" s="72"/>
      <c r="W67" s="72"/>
      <c r="X67" s="18"/>
      <c r="Y67" s="22"/>
      <c r="AA67" s="15"/>
    </row>
    <row r="68" spans="1:28" ht="65.5" x14ac:dyDescent="0.35">
      <c r="A68" s="165">
        <f>7*B65</f>
        <v>0</v>
      </c>
      <c r="B68" s="165">
        <f>IFERROR(MIN(500,GETPIVOTDATA("TOTAL IN CAD",$C$73,"Category","Venue")*0.7),0)</f>
        <v>0</v>
      </c>
      <c r="C68" s="165">
        <f>IFERROR(MIN(150,IF(GETPIVOTDATA("TOTAL IN CAD",$C$73,"Category","Gifts")&gt;(B41*25),B41*25,GETPIVOTDATA("TOTAL IN CAD",$C$73,"Category","Gifts"))),0)</f>
        <v>0</v>
      </c>
      <c r="D68" s="230" t="s">
        <v>262</v>
      </c>
      <c r="K68" s="16"/>
      <c r="M68" s="55"/>
      <c r="Q68" s="18"/>
      <c r="R68" s="18"/>
      <c r="S68" s="59"/>
      <c r="T68" s="20"/>
      <c r="U68" s="18"/>
      <c r="V68" s="72"/>
      <c r="W68" s="72"/>
      <c r="X68" s="18"/>
      <c r="Y68" s="18"/>
      <c r="AA68" s="15"/>
    </row>
    <row r="69" spans="1:28" ht="15.5" x14ac:dyDescent="0.35">
      <c r="A69" s="37"/>
      <c r="B69" s="37"/>
      <c r="C69" s="37"/>
      <c r="K69" s="16"/>
      <c r="M69" s="58"/>
      <c r="N69" s="23"/>
      <c r="Q69" s="18"/>
      <c r="R69" s="18"/>
      <c r="S69" s="59"/>
      <c r="T69" s="20"/>
      <c r="U69" s="18"/>
      <c r="V69" s="72"/>
      <c r="W69" s="72"/>
      <c r="X69" s="18"/>
      <c r="Y69" s="18"/>
      <c r="AA69" s="15"/>
    </row>
    <row r="70" spans="1:28" ht="15.5" x14ac:dyDescent="0.35">
      <c r="A70" s="68" t="s">
        <v>45</v>
      </c>
      <c r="B70" s="69" t="s">
        <v>46</v>
      </c>
      <c r="C70" s="38"/>
      <c r="G70" s="24"/>
      <c r="H70" s="24"/>
      <c r="K70" s="16"/>
      <c r="M70" s="58"/>
      <c r="N70" s="23"/>
      <c r="Q70" s="18"/>
      <c r="R70" s="18"/>
      <c r="S70" s="59"/>
      <c r="T70" s="20"/>
      <c r="U70" s="18"/>
      <c r="V70" s="72"/>
      <c r="W70" s="72"/>
      <c r="X70" s="18"/>
      <c r="Y70" s="18"/>
      <c r="AA70" s="15"/>
    </row>
    <row r="71" spans="1:28" ht="15.5" x14ac:dyDescent="0.35">
      <c r="A71" s="168">
        <f>MIN(0.7*A65,SUM(A68:C68))</f>
        <v>0</v>
      </c>
      <c r="B71" s="307"/>
      <c r="C71" s="227" t="s">
        <v>264</v>
      </c>
      <c r="G71" s="24"/>
      <c r="H71" s="24"/>
      <c r="K71" s="16"/>
      <c r="M71" s="58"/>
      <c r="N71" s="23"/>
      <c r="Q71" s="18"/>
      <c r="R71" s="18"/>
      <c r="S71" s="59"/>
      <c r="T71" s="20"/>
      <c r="U71" s="18"/>
      <c r="V71" s="72"/>
      <c r="W71" s="72"/>
      <c r="X71" s="18"/>
      <c r="Y71" s="18"/>
      <c r="AA71" s="15"/>
    </row>
    <row r="72" spans="1:28" ht="16" customHeight="1" x14ac:dyDescent="0.35">
      <c r="A72" s="56"/>
      <c r="B72" s="56"/>
      <c r="C72" s="56"/>
      <c r="G72" s="24"/>
      <c r="H72" s="24"/>
      <c r="K72" s="16"/>
      <c r="M72" s="58"/>
      <c r="N72" s="23"/>
      <c r="Q72" s="18"/>
      <c r="R72" s="18"/>
      <c r="S72" s="59"/>
      <c r="T72" s="20"/>
      <c r="U72" s="18"/>
      <c r="V72" s="72"/>
      <c r="W72" s="72"/>
      <c r="X72" s="18"/>
      <c r="Y72" s="25"/>
      <c r="AA72" s="15"/>
    </row>
    <row r="73" spans="1:28" ht="78" x14ac:dyDescent="0.35">
      <c r="A73" s="417" t="s">
        <v>181</v>
      </c>
      <c r="B73" s="418"/>
      <c r="C73" s="326" t="s">
        <v>182</v>
      </c>
      <c r="D73" s="326" t="s">
        <v>260</v>
      </c>
      <c r="E73" s="229" t="s">
        <v>267</v>
      </c>
      <c r="G73" s="24"/>
      <c r="H73" s="24"/>
      <c r="K73" s="16"/>
      <c r="M73" s="58"/>
      <c r="N73" s="23"/>
      <c r="Q73" s="18"/>
      <c r="R73" s="18"/>
      <c r="S73" s="59"/>
      <c r="T73" s="20"/>
      <c r="U73" s="18"/>
      <c r="V73" s="72"/>
      <c r="W73" s="72"/>
      <c r="X73" s="18"/>
      <c r="Y73" s="25"/>
      <c r="AA73" s="15"/>
    </row>
    <row r="74" spans="1:28" ht="15.5" x14ac:dyDescent="0.35">
      <c r="A74" s="39" t="s">
        <v>149</v>
      </c>
      <c r="B74" s="63">
        <f>SUM(Income_PD123[AMOUNT])</f>
        <v>0</v>
      </c>
      <c r="C74" s="328" t="s">
        <v>180</v>
      </c>
      <c r="D74" s="327"/>
      <c r="G74" s="24"/>
      <c r="H74" s="24"/>
      <c r="K74" s="16"/>
      <c r="M74" s="58"/>
      <c r="N74" s="23"/>
      <c r="Q74" s="18"/>
      <c r="R74" s="18"/>
      <c r="S74" s="59"/>
      <c r="T74" s="20"/>
      <c r="U74" s="18"/>
      <c r="V74" s="72"/>
      <c r="W74" s="72"/>
      <c r="X74" s="18"/>
      <c r="Y74" s="25"/>
      <c r="AA74" s="15"/>
    </row>
    <row r="75" spans="1:28" ht="15.5" x14ac:dyDescent="0.35">
      <c r="A75" s="39" t="s">
        <v>183</v>
      </c>
      <c r="B75" s="70">
        <f>SUM(Detailed_Expense_PD124[TOTAL IN CAD])</f>
        <v>0</v>
      </c>
      <c r="C75"/>
      <c r="D75"/>
      <c r="G75" s="24"/>
      <c r="H75" s="24"/>
      <c r="K75" s="16"/>
      <c r="M75" s="58"/>
      <c r="N75" s="23"/>
      <c r="Q75" s="18"/>
      <c r="R75" s="18"/>
      <c r="S75" s="59"/>
      <c r="T75" s="20"/>
      <c r="U75" s="18"/>
      <c r="V75" s="72"/>
      <c r="W75" s="72"/>
      <c r="X75" s="18"/>
      <c r="Y75" s="25"/>
      <c r="AA75" s="15"/>
    </row>
    <row r="76" spans="1:28" ht="15.5" x14ac:dyDescent="0.35">
      <c r="A76" s="41" t="s">
        <v>66</v>
      </c>
      <c r="B76" s="71">
        <f>B74-B75</f>
        <v>0</v>
      </c>
      <c r="C76"/>
      <c r="D76"/>
      <c r="G76" s="24"/>
      <c r="H76" s="24"/>
      <c r="K76" s="16"/>
      <c r="M76" s="58"/>
      <c r="N76" s="23"/>
      <c r="Q76" s="18"/>
      <c r="R76" s="18"/>
      <c r="S76" s="59"/>
      <c r="T76" s="20"/>
      <c r="U76" s="18"/>
      <c r="V76" s="72"/>
      <c r="W76" s="72"/>
      <c r="X76" s="18"/>
      <c r="Y76" s="25"/>
      <c r="AA76" s="15"/>
    </row>
    <row r="77" spans="1:28" ht="15.5" x14ac:dyDescent="0.35">
      <c r="A77" s="42" t="s">
        <v>148</v>
      </c>
      <c r="B77" s="34"/>
      <c r="C77"/>
      <c r="D77"/>
      <c r="G77" s="24"/>
      <c r="H77" s="24"/>
      <c r="K77" s="16"/>
      <c r="M77" s="58"/>
      <c r="N77" s="23"/>
      <c r="Q77" s="18"/>
      <c r="R77" s="18"/>
      <c r="S77" s="59"/>
      <c r="T77" s="20"/>
      <c r="U77" s="18"/>
      <c r="V77" s="72"/>
      <c r="W77" s="72"/>
      <c r="X77" s="18"/>
      <c r="Y77" s="25"/>
      <c r="AA77" s="15"/>
    </row>
    <row r="78" spans="1:28" ht="15.5" x14ac:dyDescent="0.35">
      <c r="A78" s="34"/>
      <c r="B78" s="34"/>
      <c r="C78"/>
      <c r="D78"/>
      <c r="G78" s="24"/>
      <c r="H78" s="24"/>
      <c r="K78" s="16"/>
      <c r="M78" s="58"/>
      <c r="N78" s="23"/>
      <c r="Q78" s="18"/>
      <c r="R78" s="18"/>
      <c r="S78" s="59"/>
      <c r="T78" s="20"/>
      <c r="U78" s="18"/>
      <c r="V78" s="72"/>
      <c r="W78" s="72"/>
      <c r="X78" s="18"/>
      <c r="Y78" s="25"/>
      <c r="AA78" s="15"/>
    </row>
    <row r="79" spans="1:28" ht="15.5" x14ac:dyDescent="0.35">
      <c r="C79"/>
      <c r="D79"/>
    </row>
    <row r="80" spans="1:28" ht="15.5" x14ac:dyDescent="0.35">
      <c r="C80"/>
      <c r="D80"/>
    </row>
    <row r="85" spans="1:27" ht="15.5" x14ac:dyDescent="0.35">
      <c r="A85" s="15"/>
      <c r="B85" s="15"/>
      <c r="C85"/>
      <c r="D85"/>
      <c r="F85" s="225" t="s">
        <v>273</v>
      </c>
      <c r="G85" s="24"/>
      <c r="H85" s="24"/>
      <c r="K85" s="16"/>
      <c r="M85" s="58"/>
      <c r="N85" s="23"/>
      <c r="Q85" s="18"/>
      <c r="R85" s="18"/>
      <c r="S85" s="59"/>
      <c r="T85" s="20"/>
      <c r="U85" s="18"/>
      <c r="V85" s="72"/>
      <c r="W85" s="72"/>
      <c r="X85" s="18"/>
      <c r="Y85" s="18"/>
      <c r="AA85" s="15"/>
    </row>
    <row r="86" spans="1:27" ht="31" x14ac:dyDescent="0.35">
      <c r="A86" s="240" t="s">
        <v>272</v>
      </c>
      <c r="B86" s="15"/>
      <c r="C86" s="15"/>
      <c r="F86" s="225" t="s">
        <v>265</v>
      </c>
      <c r="G86" s="24"/>
      <c r="H86" s="24"/>
      <c r="K86" s="16"/>
      <c r="M86" s="58"/>
      <c r="N86" s="23"/>
      <c r="Q86" s="18"/>
      <c r="R86" s="18"/>
      <c r="S86" s="59"/>
      <c r="T86" s="20"/>
      <c r="U86" s="18"/>
      <c r="V86" s="72"/>
      <c r="W86" s="72"/>
      <c r="X86" s="18"/>
      <c r="Y86" s="18"/>
      <c r="AA86" s="15"/>
    </row>
    <row r="87" spans="1:27" ht="27" customHeight="1" x14ac:dyDescent="0.35">
      <c r="A87" s="388" t="s">
        <v>0</v>
      </c>
      <c r="B87" s="389"/>
      <c r="C87" s="389"/>
      <c r="D87" s="389"/>
      <c r="F87" s="206" t="s">
        <v>1</v>
      </c>
      <c r="G87" s="207"/>
      <c r="H87" s="207"/>
      <c r="I87" s="207"/>
      <c r="J87" s="207"/>
      <c r="K87" s="207"/>
      <c r="L87" s="207"/>
      <c r="M87" s="207"/>
      <c r="N87" s="207"/>
      <c r="O87" s="207"/>
      <c r="P87" s="207"/>
      <c r="Q87" s="207"/>
      <c r="R87" s="18"/>
      <c r="S87" s="59"/>
      <c r="T87" s="20"/>
      <c r="U87" s="18"/>
      <c r="V87" s="72"/>
      <c r="W87" s="72"/>
      <c r="X87" s="18"/>
      <c r="Y87" s="26"/>
      <c r="AA87" s="15"/>
    </row>
    <row r="88" spans="1:27" ht="15.5" x14ac:dyDescent="0.35">
      <c r="A88" s="85" t="s">
        <v>3</v>
      </c>
      <c r="B88" s="88" t="s">
        <v>4</v>
      </c>
      <c r="C88" s="88" t="s">
        <v>5</v>
      </c>
      <c r="D88" s="88" t="s">
        <v>6</v>
      </c>
      <c r="F88" s="84" t="s">
        <v>140</v>
      </c>
      <c r="G88" s="83" t="s">
        <v>139</v>
      </c>
      <c r="H88" s="83" t="s">
        <v>7</v>
      </c>
      <c r="I88" s="83" t="s">
        <v>8</v>
      </c>
      <c r="J88" s="91" t="s">
        <v>9</v>
      </c>
      <c r="K88" s="224" t="s">
        <v>10</v>
      </c>
      <c r="L88" s="83" t="s">
        <v>11</v>
      </c>
      <c r="M88" s="91" t="s">
        <v>12</v>
      </c>
      <c r="N88" s="91" t="s">
        <v>13</v>
      </c>
      <c r="O88" s="83" t="s">
        <v>5</v>
      </c>
      <c r="P88" s="88" t="s">
        <v>147</v>
      </c>
      <c r="Q88" s="87" t="s">
        <v>6</v>
      </c>
      <c r="R88" s="18"/>
      <c r="S88" s="59"/>
      <c r="T88" s="20"/>
      <c r="U88" s="18"/>
      <c r="V88" s="72"/>
      <c r="W88" s="72"/>
      <c r="X88" s="18"/>
      <c r="Y88" s="18"/>
      <c r="AA88" s="15"/>
    </row>
    <row r="89" spans="1:27" ht="15.5" x14ac:dyDescent="0.35">
      <c r="A89" s="309"/>
      <c r="B89" s="310"/>
      <c r="C89" s="309"/>
      <c r="D89" s="309"/>
      <c r="F89" s="293"/>
      <c r="G89" s="316"/>
      <c r="H89" s="316"/>
      <c r="I89" s="309"/>
      <c r="J89" s="317"/>
      <c r="K89" s="317"/>
      <c r="L89" s="309"/>
      <c r="M89" s="233" t="str">
        <f>IF(I89*J89+K89&gt;0,I89*J89+K89,"")</f>
        <v/>
      </c>
      <c r="N89" s="233" t="str">
        <f>IF(Detailed_Expense_PD124[[#This Row],[TOTAL]]&lt;&gt;"",Detailed_Expense_PD124[[#This Row],[TOTAL]]*VLOOKUP(Detailed_Expense_PD124[[#This Row],[CURRENCY]],#REF!,2,0),"")</f>
        <v/>
      </c>
      <c r="O89" s="309"/>
      <c r="P89" s="316"/>
      <c r="Q89" s="316"/>
      <c r="R89" s="18"/>
      <c r="S89" s="59"/>
      <c r="T89" s="20"/>
      <c r="U89" s="18"/>
      <c r="V89" s="72"/>
      <c r="W89" s="72"/>
      <c r="X89" s="18"/>
      <c r="Y89" s="25"/>
      <c r="AA89" s="15"/>
    </row>
    <row r="90" spans="1:27" ht="15.5" x14ac:dyDescent="0.35">
      <c r="A90" s="311"/>
      <c r="B90" s="312"/>
      <c r="C90" s="311"/>
      <c r="D90" s="309"/>
      <c r="F90" s="293"/>
      <c r="G90" s="316"/>
      <c r="H90" s="309"/>
      <c r="I90" s="311"/>
      <c r="J90" s="312"/>
      <c r="K90" s="312"/>
      <c r="L90" s="309"/>
      <c r="M90" s="233" t="str">
        <f>IF(I90*J90+K90&gt;0,I90*J90+K90,"")</f>
        <v/>
      </c>
      <c r="N90" s="233" t="str">
        <f>IF(Detailed_Expense_PD124[[#This Row],[TOTAL]]&lt;&gt;"",Detailed_Expense_PD124[[#This Row],[TOTAL]]*VLOOKUP(Detailed_Expense_PD124[[#This Row],[CURRENCY]],#REF!,2,0),"")</f>
        <v/>
      </c>
      <c r="O90" s="309"/>
      <c r="P90" s="311"/>
      <c r="Q90" s="320"/>
      <c r="R90" s="18"/>
      <c r="S90" s="59"/>
      <c r="T90" s="20"/>
      <c r="U90" s="18"/>
      <c r="V90" s="72"/>
      <c r="W90" s="72"/>
      <c r="X90" s="18"/>
      <c r="Y90" s="26"/>
      <c r="AA90" s="15"/>
    </row>
    <row r="91" spans="1:27" ht="15.5" x14ac:dyDescent="0.35">
      <c r="A91" s="313"/>
      <c r="B91" s="313"/>
      <c r="C91" s="313"/>
      <c r="D91" s="311"/>
      <c r="F91" s="293"/>
      <c r="G91" s="316"/>
      <c r="H91" s="318"/>
      <c r="I91" s="311"/>
      <c r="J91" s="312"/>
      <c r="K91" s="312"/>
      <c r="L91" s="309"/>
      <c r="M91" s="233" t="str">
        <f t="shared" ref="M91:M154" si="0">IF(I91*J91+K91&gt;0,I91*J91+K91,"")</f>
        <v/>
      </c>
      <c r="N91" s="233" t="str">
        <f>IF(Detailed_Expense_PD124[[#This Row],[TOTAL]]&lt;&gt;"",Detailed_Expense_PD124[[#This Row],[TOTAL]]*VLOOKUP(Detailed_Expense_PD124[[#This Row],[CURRENCY]],#REF!,2,0),"")</f>
        <v/>
      </c>
      <c r="O91" s="311"/>
      <c r="P91" s="311"/>
      <c r="Q91" s="320"/>
      <c r="R91" s="18"/>
      <c r="S91" s="59"/>
      <c r="T91" s="20"/>
      <c r="U91" s="18"/>
      <c r="V91" s="72"/>
      <c r="W91" s="72"/>
      <c r="X91" s="18"/>
      <c r="Y91" s="22"/>
      <c r="AA91" s="15"/>
    </row>
    <row r="92" spans="1:27" ht="15.5" x14ac:dyDescent="0.35">
      <c r="A92" s="314"/>
      <c r="B92" s="311"/>
      <c r="C92" s="315"/>
      <c r="D92" s="311"/>
      <c r="F92" s="293"/>
      <c r="G92" s="316"/>
      <c r="H92" s="316"/>
      <c r="I92" s="309"/>
      <c r="J92" s="317"/>
      <c r="K92" s="317"/>
      <c r="L92" s="309"/>
      <c r="M92" s="233" t="str">
        <f t="shared" si="0"/>
        <v/>
      </c>
      <c r="N92" s="233" t="str">
        <f>IF(Detailed_Expense_PD124[[#This Row],[TOTAL]]&lt;&gt;"",Detailed_Expense_PD124[[#This Row],[TOTAL]]*VLOOKUP(Detailed_Expense_PD124[[#This Row],[CURRENCY]],#REF!,2,0),"")</f>
        <v/>
      </c>
      <c r="O92" s="311"/>
      <c r="P92" s="311"/>
      <c r="Q92" s="320"/>
      <c r="R92" s="18"/>
      <c r="S92" s="59"/>
      <c r="T92" s="20"/>
      <c r="U92" s="18"/>
      <c r="V92" s="72"/>
      <c r="W92" s="72"/>
      <c r="X92" s="18"/>
      <c r="Y92" s="18"/>
      <c r="AA92" s="15"/>
    </row>
    <row r="93" spans="1:27" ht="15.5" x14ac:dyDescent="0.35">
      <c r="A93" s="314"/>
      <c r="B93" s="311"/>
      <c r="C93" s="315"/>
      <c r="D93" s="311"/>
      <c r="F93" s="293"/>
      <c r="G93" s="313"/>
      <c r="H93" s="313"/>
      <c r="I93" s="311"/>
      <c r="J93" s="312"/>
      <c r="K93" s="312"/>
      <c r="L93" s="309"/>
      <c r="M93" s="233" t="str">
        <f t="shared" si="0"/>
        <v/>
      </c>
      <c r="N93" s="233" t="str">
        <f>IF(Detailed_Expense_PD124[[#This Row],[TOTAL]]&lt;&gt;"",Detailed_Expense_PD124[[#This Row],[TOTAL]]*VLOOKUP(Detailed_Expense_PD124[[#This Row],[CURRENCY]],#REF!,2,0),"")</f>
        <v/>
      </c>
      <c r="O93" s="311"/>
      <c r="P93" s="311"/>
      <c r="Q93" s="320"/>
      <c r="R93" s="18"/>
      <c r="S93" s="59"/>
      <c r="T93" s="20"/>
      <c r="U93" s="18"/>
      <c r="V93" s="72"/>
      <c r="W93" s="72"/>
      <c r="X93" s="18"/>
      <c r="Y93" s="18"/>
      <c r="AA93" s="15"/>
    </row>
    <row r="94" spans="1:27" ht="15.5" x14ac:dyDescent="0.35">
      <c r="A94" s="314"/>
      <c r="B94" s="311"/>
      <c r="C94" s="315"/>
      <c r="D94" s="311"/>
      <c r="F94" s="293"/>
      <c r="G94" s="313"/>
      <c r="H94" s="313"/>
      <c r="I94" s="311"/>
      <c r="J94" s="312"/>
      <c r="K94" s="312"/>
      <c r="L94" s="309"/>
      <c r="M94" s="233" t="str">
        <f t="shared" si="0"/>
        <v/>
      </c>
      <c r="N94" s="233" t="str">
        <f>IF(Detailed_Expense_PD124[[#This Row],[TOTAL]]&lt;&gt;"",Detailed_Expense_PD124[[#This Row],[TOTAL]]*VLOOKUP(Detailed_Expense_PD124[[#This Row],[CURRENCY]],#REF!,2,0),"")</f>
        <v/>
      </c>
      <c r="O94" s="311"/>
      <c r="P94" s="311"/>
      <c r="Q94" s="320"/>
      <c r="R94" s="18"/>
      <c r="S94" s="59"/>
      <c r="T94" s="20"/>
      <c r="U94" s="18"/>
      <c r="V94" s="72"/>
      <c r="W94" s="72"/>
      <c r="X94" s="18"/>
      <c r="Y94" s="18"/>
      <c r="AA94" s="15"/>
    </row>
    <row r="95" spans="1:27" ht="15.5" x14ac:dyDescent="0.35">
      <c r="A95" s="314"/>
      <c r="B95" s="311"/>
      <c r="C95" s="311"/>
      <c r="D95" s="311"/>
      <c r="F95" s="293"/>
      <c r="G95" s="313"/>
      <c r="H95" s="313"/>
      <c r="I95" s="311"/>
      <c r="J95" s="319"/>
      <c r="K95" s="319"/>
      <c r="L95" s="309"/>
      <c r="M95" s="233" t="str">
        <f t="shared" si="0"/>
        <v/>
      </c>
      <c r="N95" s="233" t="str">
        <f>IF(Detailed_Expense_PD124[[#This Row],[TOTAL]]&lt;&gt;"",Detailed_Expense_PD124[[#This Row],[TOTAL]]*VLOOKUP(Detailed_Expense_PD124[[#This Row],[CURRENCY]],#REF!,2,0),"")</f>
        <v/>
      </c>
      <c r="O95" s="311"/>
      <c r="P95" s="311"/>
      <c r="Q95" s="320"/>
      <c r="R95" s="18"/>
      <c r="S95" s="59"/>
      <c r="T95" s="20"/>
      <c r="U95" s="18"/>
      <c r="V95" s="72"/>
      <c r="W95" s="72"/>
      <c r="X95" s="18"/>
      <c r="Y95" s="22"/>
      <c r="AA95" s="15"/>
    </row>
    <row r="96" spans="1:27" ht="15.5" x14ac:dyDescent="0.35">
      <c r="A96" s="314"/>
      <c r="B96" s="311"/>
      <c r="C96" s="311"/>
      <c r="D96" s="311"/>
      <c r="F96" s="293"/>
      <c r="G96" s="313"/>
      <c r="H96" s="313"/>
      <c r="I96" s="311"/>
      <c r="J96" s="319"/>
      <c r="K96" s="319"/>
      <c r="L96" s="309"/>
      <c r="M96" s="233" t="str">
        <f t="shared" si="0"/>
        <v/>
      </c>
      <c r="N96" s="233" t="str">
        <f>IF(Detailed_Expense_PD124[[#This Row],[TOTAL]]&lt;&gt;"",Detailed_Expense_PD124[[#This Row],[TOTAL]]*VLOOKUP(Detailed_Expense_PD124[[#This Row],[CURRENCY]],#REF!,2,0),"")</f>
        <v/>
      </c>
      <c r="O96" s="311"/>
      <c r="P96" s="311"/>
      <c r="Q96" s="320"/>
      <c r="R96" s="18"/>
      <c r="S96" s="59"/>
      <c r="T96" s="20"/>
      <c r="U96" s="18"/>
      <c r="V96" s="72"/>
      <c r="W96" s="72"/>
      <c r="X96" s="18"/>
      <c r="Y96" s="18"/>
      <c r="AA96" s="15"/>
    </row>
    <row r="97" spans="1:27" ht="15.5" x14ac:dyDescent="0.35">
      <c r="A97" s="314"/>
      <c r="B97" s="311"/>
      <c r="C97" s="311"/>
      <c r="D97" s="313"/>
      <c r="E97" s="15"/>
      <c r="F97" s="293"/>
      <c r="G97" s="313"/>
      <c r="H97" s="313"/>
      <c r="I97" s="313"/>
      <c r="J97" s="319"/>
      <c r="K97" s="319"/>
      <c r="L97" s="309"/>
      <c r="M97" s="233" t="str">
        <f t="shared" si="0"/>
        <v/>
      </c>
      <c r="N97" s="233" t="str">
        <f>IF(Detailed_Expense_PD124[[#This Row],[TOTAL]]&lt;&gt;"",Detailed_Expense_PD124[[#This Row],[TOTAL]]*VLOOKUP(Detailed_Expense_PD124[[#This Row],[CURRENCY]],#REF!,2,0),"")</f>
        <v/>
      </c>
      <c r="O97" s="311"/>
      <c r="P97" s="311"/>
      <c r="Q97" s="320"/>
      <c r="R97" s="18"/>
      <c r="S97" s="59"/>
      <c r="T97" s="20"/>
      <c r="U97" s="18"/>
      <c r="V97" s="72"/>
      <c r="W97" s="72"/>
      <c r="X97" s="18"/>
      <c r="Y97" s="25"/>
      <c r="AA97" s="15"/>
    </row>
    <row r="98" spans="1:27" ht="15.5" x14ac:dyDescent="0.35">
      <c r="A98" s="314"/>
      <c r="B98" s="311"/>
      <c r="C98" s="311"/>
      <c r="D98" s="313"/>
      <c r="E98" s="15"/>
      <c r="F98" s="293"/>
      <c r="G98" s="313"/>
      <c r="H98" s="313"/>
      <c r="I98" s="313"/>
      <c r="J98" s="319"/>
      <c r="K98" s="319"/>
      <c r="L98" s="309"/>
      <c r="M98" s="233" t="str">
        <f t="shared" si="0"/>
        <v/>
      </c>
      <c r="N98" s="233" t="str">
        <f>IF(Detailed_Expense_PD124[[#This Row],[TOTAL]]&lt;&gt;"",Detailed_Expense_PD124[[#This Row],[TOTAL]]*VLOOKUP(Detailed_Expense_PD124[[#This Row],[CURRENCY]],#REF!,2,0),"")</f>
        <v/>
      </c>
      <c r="O98" s="311"/>
      <c r="P98" s="311"/>
      <c r="Q98" s="320"/>
      <c r="R98" s="18"/>
      <c r="S98" s="59"/>
      <c r="T98" s="20"/>
      <c r="U98" s="18"/>
      <c r="V98" s="72"/>
      <c r="W98" s="72"/>
      <c r="X98" s="18"/>
      <c r="Y98" s="18"/>
      <c r="AA98" s="15"/>
    </row>
    <row r="99" spans="1:27" ht="15.5" x14ac:dyDescent="0.35">
      <c r="A99" s="314"/>
      <c r="B99" s="311"/>
      <c r="C99" s="311"/>
      <c r="D99" s="313"/>
      <c r="E99" s="15"/>
      <c r="F99" s="293"/>
      <c r="G99" s="311"/>
      <c r="H99" s="313"/>
      <c r="I99" s="313"/>
      <c r="J99" s="319"/>
      <c r="K99" s="319"/>
      <c r="L99" s="309"/>
      <c r="M99" s="233" t="str">
        <f t="shared" si="0"/>
        <v/>
      </c>
      <c r="N99" s="233" t="str">
        <f>IF(Detailed_Expense_PD124[[#This Row],[TOTAL]]&lt;&gt;"",Detailed_Expense_PD124[[#This Row],[TOTAL]]*VLOOKUP(Detailed_Expense_PD124[[#This Row],[CURRENCY]],#REF!,2,0),"")</f>
        <v/>
      </c>
      <c r="O99" s="311"/>
      <c r="P99" s="311"/>
      <c r="Q99" s="320"/>
      <c r="R99" s="18"/>
      <c r="S99" s="59"/>
      <c r="T99" s="20"/>
      <c r="U99" s="18"/>
      <c r="V99" s="72"/>
      <c r="W99" s="72"/>
      <c r="X99" s="18"/>
      <c r="Y99" s="18"/>
      <c r="AA99" s="15"/>
    </row>
    <row r="100" spans="1:27" ht="15.5" x14ac:dyDescent="0.35">
      <c r="A100" s="314"/>
      <c r="B100" s="311"/>
      <c r="C100" s="311"/>
      <c r="D100" s="313"/>
      <c r="E100" s="15"/>
      <c r="F100" s="293"/>
      <c r="G100" s="313"/>
      <c r="H100" s="313"/>
      <c r="I100" s="313"/>
      <c r="J100" s="319"/>
      <c r="K100" s="319"/>
      <c r="L100" s="309"/>
      <c r="M100" s="233" t="str">
        <f t="shared" si="0"/>
        <v/>
      </c>
      <c r="N100" s="233" t="str">
        <f>IF(Detailed_Expense_PD124[[#This Row],[TOTAL]]&lt;&gt;"",Detailed_Expense_PD124[[#This Row],[TOTAL]]*VLOOKUP(Detailed_Expense_PD124[[#This Row],[CURRENCY]],#REF!,2,0),"")</f>
        <v/>
      </c>
      <c r="O100" s="311"/>
      <c r="P100" s="311"/>
      <c r="Q100" s="320"/>
      <c r="R100" s="18"/>
      <c r="S100" s="59"/>
      <c r="T100" s="20"/>
      <c r="U100" s="18"/>
      <c r="V100" s="72"/>
      <c r="W100" s="72"/>
      <c r="X100" s="18"/>
      <c r="Y100" s="18"/>
      <c r="AA100" s="15"/>
    </row>
    <row r="101" spans="1:27" ht="15.5" x14ac:dyDescent="0.35">
      <c r="A101" s="314"/>
      <c r="B101" s="311"/>
      <c r="C101" s="311"/>
      <c r="D101" s="313"/>
      <c r="E101" s="15"/>
      <c r="F101" s="293"/>
      <c r="G101" s="313"/>
      <c r="H101" s="313"/>
      <c r="I101" s="313"/>
      <c r="J101" s="319"/>
      <c r="K101" s="319"/>
      <c r="L101" s="309"/>
      <c r="M101" s="233" t="str">
        <f t="shared" si="0"/>
        <v/>
      </c>
      <c r="N101" s="233" t="str">
        <f>IF(Detailed_Expense_PD124[[#This Row],[TOTAL]]&lt;&gt;"",Detailed_Expense_PD124[[#This Row],[TOTAL]]*VLOOKUP(Detailed_Expense_PD124[[#This Row],[CURRENCY]],#REF!,2,0),"")</f>
        <v/>
      </c>
      <c r="O101" s="311"/>
      <c r="P101" s="311"/>
      <c r="Q101" s="320"/>
      <c r="R101" s="18"/>
      <c r="S101" s="59"/>
      <c r="T101" s="20"/>
      <c r="U101" s="18"/>
      <c r="V101" s="72"/>
      <c r="W101" s="72"/>
      <c r="X101" s="18"/>
      <c r="Y101" s="18"/>
      <c r="AA101" s="15"/>
    </row>
    <row r="102" spans="1:27" ht="15.5" x14ac:dyDescent="0.35">
      <c r="A102" s="314"/>
      <c r="B102" s="311"/>
      <c r="C102" s="311"/>
      <c r="D102" s="313"/>
      <c r="E102" s="15"/>
      <c r="F102" s="293"/>
      <c r="G102" s="313"/>
      <c r="H102" s="313"/>
      <c r="I102" s="313"/>
      <c r="J102" s="312"/>
      <c r="K102" s="312"/>
      <c r="L102" s="309"/>
      <c r="M102" s="233" t="str">
        <f t="shared" si="0"/>
        <v/>
      </c>
      <c r="N102" s="233" t="str">
        <f>IF(Detailed_Expense_PD124[[#This Row],[TOTAL]]&lt;&gt;"",Detailed_Expense_PD124[[#This Row],[TOTAL]]*VLOOKUP(Detailed_Expense_PD124[[#This Row],[CURRENCY]],#REF!,2,0),"")</f>
        <v/>
      </c>
      <c r="O102" s="311"/>
      <c r="P102" s="311"/>
      <c r="Q102" s="320"/>
      <c r="R102" s="18"/>
      <c r="S102" s="59"/>
      <c r="T102" s="20"/>
      <c r="U102" s="18"/>
      <c r="V102" s="72"/>
      <c r="W102" s="72"/>
      <c r="X102" s="18"/>
      <c r="Y102" s="25"/>
      <c r="AA102" s="15"/>
    </row>
    <row r="103" spans="1:27" ht="15.5" x14ac:dyDescent="0.35">
      <c r="A103" s="314"/>
      <c r="B103" s="311"/>
      <c r="C103" s="311"/>
      <c r="D103" s="313"/>
      <c r="E103" s="15"/>
      <c r="F103" s="293"/>
      <c r="G103" s="313"/>
      <c r="H103" s="313"/>
      <c r="I103" s="313"/>
      <c r="J103" s="312"/>
      <c r="K103" s="312"/>
      <c r="L103" s="309"/>
      <c r="M103" s="233" t="str">
        <f t="shared" si="0"/>
        <v/>
      </c>
      <c r="N103" s="233" t="str">
        <f>IF(Detailed_Expense_PD124[[#This Row],[TOTAL]]&lt;&gt;"",Detailed_Expense_PD124[[#This Row],[TOTAL]]*VLOOKUP(Detailed_Expense_PD124[[#This Row],[CURRENCY]],#REF!,2,0),"")</f>
        <v/>
      </c>
      <c r="O103" s="311"/>
      <c r="P103" s="311"/>
      <c r="Q103" s="321"/>
      <c r="R103" s="18"/>
      <c r="S103" s="54"/>
      <c r="T103" s="20"/>
      <c r="U103" s="18"/>
      <c r="V103" s="72"/>
      <c r="W103" s="72"/>
      <c r="X103" s="27"/>
      <c r="Y103" s="25"/>
      <c r="AA103" s="15"/>
    </row>
    <row r="104" spans="1:27" ht="15.5" x14ac:dyDescent="0.35">
      <c r="A104" s="315"/>
      <c r="B104" s="315"/>
      <c r="C104" s="315"/>
      <c r="D104" s="313"/>
      <c r="E104" s="15"/>
      <c r="F104" s="293"/>
      <c r="G104" s="313"/>
      <c r="H104" s="313"/>
      <c r="I104" s="313"/>
      <c r="J104" s="312"/>
      <c r="K104" s="312"/>
      <c r="L104" s="309"/>
      <c r="M104" s="233" t="str">
        <f t="shared" si="0"/>
        <v/>
      </c>
      <c r="N104" s="233" t="str">
        <f>IF(Detailed_Expense_PD124[[#This Row],[TOTAL]]&lt;&gt;"",Detailed_Expense_PD124[[#This Row],[TOTAL]]*VLOOKUP(Detailed_Expense_PD124[[#This Row],[CURRENCY]],#REF!,2,0),"")</f>
        <v/>
      </c>
      <c r="O104" s="311"/>
      <c r="P104" s="311"/>
      <c r="Q104" s="320"/>
      <c r="R104" s="18"/>
      <c r="S104" s="54"/>
      <c r="T104" s="20"/>
      <c r="U104" s="18"/>
      <c r="V104" s="72"/>
      <c r="W104" s="72"/>
      <c r="X104" s="27"/>
      <c r="Y104" s="25"/>
      <c r="AA104" s="15"/>
    </row>
    <row r="105" spans="1:27" ht="15.5" x14ac:dyDescent="0.35">
      <c r="A105" s="313"/>
      <c r="B105" s="313"/>
      <c r="C105" s="313"/>
      <c r="D105" s="313"/>
      <c r="E105" s="15"/>
      <c r="F105" s="293"/>
      <c r="G105" s="313"/>
      <c r="H105" s="313"/>
      <c r="I105" s="313"/>
      <c r="J105" s="312"/>
      <c r="K105" s="312"/>
      <c r="L105" s="309"/>
      <c r="M105" s="233" t="str">
        <f t="shared" si="0"/>
        <v/>
      </c>
      <c r="N105" s="233" t="str">
        <f>IF(Detailed_Expense_PD124[[#This Row],[TOTAL]]&lt;&gt;"",Detailed_Expense_PD124[[#This Row],[TOTAL]]*VLOOKUP(Detailed_Expense_PD124[[#This Row],[CURRENCY]],#REF!,2,0),"")</f>
        <v/>
      </c>
      <c r="O105" s="311"/>
      <c r="P105" s="311"/>
      <c r="Q105" s="320"/>
      <c r="R105" s="18"/>
      <c r="S105" s="54"/>
      <c r="T105" s="20"/>
      <c r="U105" s="18"/>
      <c r="V105" s="72"/>
      <c r="W105" s="72"/>
      <c r="X105" s="27"/>
      <c r="Y105" s="25"/>
      <c r="AA105" s="15"/>
    </row>
    <row r="106" spans="1:27" ht="15.5" x14ac:dyDescent="0.35">
      <c r="A106" s="313"/>
      <c r="B106" s="313"/>
      <c r="C106" s="313"/>
      <c r="D106" s="313"/>
      <c r="E106" s="15"/>
      <c r="F106" s="293"/>
      <c r="G106" s="313"/>
      <c r="H106" s="313"/>
      <c r="I106" s="313"/>
      <c r="J106" s="312"/>
      <c r="K106" s="312"/>
      <c r="L106" s="309"/>
      <c r="M106" s="233" t="str">
        <f t="shared" si="0"/>
        <v/>
      </c>
      <c r="N106" s="233" t="str">
        <f>IF(Detailed_Expense_PD124[[#This Row],[TOTAL]]&lt;&gt;"",Detailed_Expense_PD124[[#This Row],[TOTAL]]*VLOOKUP(Detailed_Expense_PD124[[#This Row],[CURRENCY]],#REF!,2,0),"")</f>
        <v/>
      </c>
      <c r="O106" s="311"/>
      <c r="P106" s="311"/>
      <c r="Q106" s="320"/>
      <c r="R106" s="18"/>
      <c r="S106" s="54"/>
      <c r="T106" s="20"/>
      <c r="U106" s="18"/>
      <c r="V106" s="72"/>
      <c r="W106" s="72"/>
      <c r="X106" s="27"/>
      <c r="Y106" s="25"/>
      <c r="AA106" s="15"/>
    </row>
    <row r="107" spans="1:27" ht="15.5" x14ac:dyDescent="0.35">
      <c r="A107" s="313"/>
      <c r="B107" s="313"/>
      <c r="C107" s="313"/>
      <c r="D107" s="313"/>
      <c r="E107" s="15"/>
      <c r="F107" s="293"/>
      <c r="G107" s="313"/>
      <c r="H107" s="313"/>
      <c r="I107" s="313"/>
      <c r="J107" s="312"/>
      <c r="K107" s="312"/>
      <c r="L107" s="309"/>
      <c r="M107" s="233" t="str">
        <f t="shared" si="0"/>
        <v/>
      </c>
      <c r="N107" s="233" t="str">
        <f>IF(Detailed_Expense_PD124[[#This Row],[TOTAL]]&lt;&gt;"",Detailed_Expense_PD124[[#This Row],[TOTAL]]*VLOOKUP(Detailed_Expense_PD124[[#This Row],[CURRENCY]],#REF!,2,0),"")</f>
        <v/>
      </c>
      <c r="O107" s="311"/>
      <c r="P107" s="311"/>
      <c r="Q107" s="320"/>
      <c r="R107" s="18"/>
      <c r="S107" s="54"/>
      <c r="T107" s="20"/>
      <c r="U107" s="18"/>
      <c r="V107" s="72"/>
      <c r="W107" s="72"/>
      <c r="X107" s="27"/>
      <c r="Y107" s="25"/>
      <c r="AA107" s="15"/>
    </row>
    <row r="108" spans="1:27" ht="15.5" x14ac:dyDescent="0.35">
      <c r="A108" s="313"/>
      <c r="B108" s="313"/>
      <c r="C108" s="313"/>
      <c r="D108" s="313"/>
      <c r="E108" s="15"/>
      <c r="F108" s="293"/>
      <c r="G108" s="313"/>
      <c r="H108" s="313"/>
      <c r="I108" s="313"/>
      <c r="J108" s="312"/>
      <c r="K108" s="312"/>
      <c r="L108" s="309"/>
      <c r="M108" s="233" t="str">
        <f t="shared" si="0"/>
        <v/>
      </c>
      <c r="N108" s="233" t="str">
        <f>IF(Detailed_Expense_PD124[[#This Row],[TOTAL]]&lt;&gt;"",Detailed_Expense_PD124[[#This Row],[TOTAL]]*VLOOKUP(Detailed_Expense_PD124[[#This Row],[CURRENCY]],#REF!,2,0),"")</f>
        <v/>
      </c>
      <c r="O108" s="311"/>
      <c r="P108" s="311"/>
      <c r="Q108" s="320"/>
      <c r="R108" s="18"/>
      <c r="S108" s="54"/>
      <c r="T108" s="20"/>
      <c r="U108" s="18"/>
      <c r="V108" s="72"/>
      <c r="W108" s="72"/>
      <c r="X108" s="27"/>
      <c r="Y108" s="25"/>
      <c r="AA108" s="15"/>
    </row>
    <row r="109" spans="1:27" ht="15.5" x14ac:dyDescent="0.35">
      <c r="A109" s="313"/>
      <c r="B109" s="313"/>
      <c r="C109" s="313"/>
      <c r="D109" s="313"/>
      <c r="E109" s="15"/>
      <c r="F109" s="293"/>
      <c r="G109" s="313"/>
      <c r="H109" s="313"/>
      <c r="I109" s="313"/>
      <c r="J109" s="312"/>
      <c r="K109" s="312"/>
      <c r="L109" s="309"/>
      <c r="M109" s="233" t="str">
        <f t="shared" si="0"/>
        <v/>
      </c>
      <c r="N109" s="233" t="str">
        <f>IF(Detailed_Expense_PD124[[#This Row],[TOTAL]]&lt;&gt;"",Detailed_Expense_PD124[[#This Row],[TOTAL]]*VLOOKUP(Detailed_Expense_PD124[[#This Row],[CURRENCY]],#REF!,2,0),"")</f>
        <v/>
      </c>
      <c r="O109" s="311"/>
      <c r="P109" s="311"/>
      <c r="Q109" s="320"/>
      <c r="R109" s="18"/>
      <c r="S109" s="54"/>
      <c r="T109" s="20"/>
      <c r="U109" s="18"/>
      <c r="V109" s="72"/>
      <c r="W109" s="72"/>
      <c r="X109" s="27"/>
      <c r="Y109" s="18"/>
      <c r="AA109" s="15"/>
    </row>
    <row r="110" spans="1:27" ht="15.5" x14ac:dyDescent="0.35">
      <c r="A110" s="313"/>
      <c r="B110" s="313"/>
      <c r="C110" s="313"/>
      <c r="D110" s="313"/>
      <c r="E110" s="15"/>
      <c r="F110" s="293"/>
      <c r="G110" s="313"/>
      <c r="H110" s="313"/>
      <c r="I110" s="313"/>
      <c r="J110" s="312"/>
      <c r="K110" s="312"/>
      <c r="L110" s="309"/>
      <c r="M110" s="233" t="str">
        <f t="shared" si="0"/>
        <v/>
      </c>
      <c r="N110" s="233" t="str">
        <f>IF(Detailed_Expense_PD124[[#This Row],[TOTAL]]&lt;&gt;"",Detailed_Expense_PD124[[#This Row],[TOTAL]]*VLOOKUP(Detailed_Expense_PD124[[#This Row],[CURRENCY]],#REF!,2,0),"")</f>
        <v/>
      </c>
      <c r="O110" s="311"/>
      <c r="P110" s="311"/>
      <c r="Q110" s="320"/>
      <c r="R110" s="18"/>
      <c r="S110" s="54"/>
      <c r="T110" s="20"/>
      <c r="U110" s="18"/>
      <c r="V110" s="72"/>
      <c r="W110" s="72"/>
      <c r="X110" s="27"/>
      <c r="Y110" s="18"/>
      <c r="AA110" s="15"/>
    </row>
    <row r="111" spans="1:27" ht="15.5" x14ac:dyDescent="0.35">
      <c r="A111" s="313"/>
      <c r="B111" s="313"/>
      <c r="C111" s="313"/>
      <c r="D111" s="313"/>
      <c r="E111" s="15"/>
      <c r="F111" s="293"/>
      <c r="G111" s="313"/>
      <c r="H111" s="313"/>
      <c r="I111" s="313"/>
      <c r="J111" s="312"/>
      <c r="K111" s="312"/>
      <c r="L111" s="309"/>
      <c r="M111" s="233" t="str">
        <f t="shared" si="0"/>
        <v/>
      </c>
      <c r="N111" s="233" t="str">
        <f>IF(Detailed_Expense_PD124[[#This Row],[TOTAL]]&lt;&gt;"",Detailed_Expense_PD124[[#This Row],[TOTAL]]*VLOOKUP(Detailed_Expense_PD124[[#This Row],[CURRENCY]],#REF!,2,0),"")</f>
        <v/>
      </c>
      <c r="O111" s="311"/>
      <c r="P111" s="311"/>
      <c r="Q111" s="320"/>
      <c r="R111" s="18"/>
      <c r="S111" s="54"/>
      <c r="T111" s="20"/>
      <c r="U111" s="18"/>
      <c r="V111" s="72"/>
      <c r="W111" s="72"/>
      <c r="X111" s="27"/>
      <c r="Y111" s="18"/>
      <c r="AA111" s="15"/>
    </row>
    <row r="112" spans="1:27" ht="15.5" x14ac:dyDescent="0.35">
      <c r="A112" s="313"/>
      <c r="B112" s="313"/>
      <c r="C112" s="313"/>
      <c r="D112" s="313"/>
      <c r="E112" s="15"/>
      <c r="F112" s="293"/>
      <c r="G112" s="313"/>
      <c r="H112" s="313"/>
      <c r="I112" s="313"/>
      <c r="J112" s="312"/>
      <c r="K112" s="312"/>
      <c r="L112" s="309"/>
      <c r="M112" s="233" t="str">
        <f t="shared" si="0"/>
        <v/>
      </c>
      <c r="N112" s="233" t="str">
        <f>IF(Detailed_Expense_PD124[[#This Row],[TOTAL]]&lt;&gt;"",Detailed_Expense_PD124[[#This Row],[TOTAL]]*VLOOKUP(Detailed_Expense_PD124[[#This Row],[CURRENCY]],#REF!,2,0),"")</f>
        <v/>
      </c>
      <c r="O112" s="311"/>
      <c r="P112" s="311"/>
      <c r="Q112" s="320"/>
      <c r="R112" s="18"/>
      <c r="S112" s="54"/>
      <c r="T112" s="20"/>
      <c r="U112" s="18"/>
      <c r="V112" s="72"/>
      <c r="W112" s="72"/>
      <c r="X112" s="27"/>
      <c r="Y112" s="25"/>
      <c r="AA112" s="15"/>
    </row>
    <row r="113" spans="1:27" ht="15.5" x14ac:dyDescent="0.35">
      <c r="A113" s="313"/>
      <c r="B113" s="313"/>
      <c r="C113" s="313"/>
      <c r="D113" s="313"/>
      <c r="E113" s="15"/>
      <c r="F113" s="293"/>
      <c r="G113" s="313"/>
      <c r="H113" s="313"/>
      <c r="I113" s="313"/>
      <c r="J113" s="312"/>
      <c r="K113" s="312"/>
      <c r="L113" s="309"/>
      <c r="M113" s="233" t="str">
        <f t="shared" si="0"/>
        <v/>
      </c>
      <c r="N113" s="233" t="str">
        <f>IF(Detailed_Expense_PD124[[#This Row],[TOTAL]]&lt;&gt;"",Detailed_Expense_PD124[[#This Row],[TOTAL]]*VLOOKUP(Detailed_Expense_PD124[[#This Row],[CURRENCY]],#REF!,2,0),"")</f>
        <v/>
      </c>
      <c r="O113" s="311"/>
      <c r="P113" s="311"/>
      <c r="Q113" s="320"/>
      <c r="R113" s="18"/>
      <c r="S113" s="54"/>
      <c r="T113" s="20"/>
      <c r="U113" s="18"/>
      <c r="V113" s="72"/>
      <c r="W113" s="72"/>
      <c r="X113" s="27"/>
      <c r="Y113" s="25"/>
      <c r="AA113" s="15"/>
    </row>
    <row r="114" spans="1:27" ht="15.5" x14ac:dyDescent="0.35">
      <c r="A114" s="313"/>
      <c r="B114" s="313"/>
      <c r="C114" s="313"/>
      <c r="D114" s="313"/>
      <c r="E114" s="15"/>
      <c r="F114" s="293"/>
      <c r="G114" s="313"/>
      <c r="H114" s="313"/>
      <c r="I114" s="313"/>
      <c r="J114" s="312"/>
      <c r="K114" s="312"/>
      <c r="L114" s="309"/>
      <c r="M114" s="233" t="str">
        <f t="shared" si="0"/>
        <v/>
      </c>
      <c r="N114" s="233" t="str">
        <f>IF(Detailed_Expense_PD124[[#This Row],[TOTAL]]&lt;&gt;"",Detailed_Expense_PD124[[#This Row],[TOTAL]]*VLOOKUP(Detailed_Expense_PD124[[#This Row],[CURRENCY]],#REF!,2,0),"")</f>
        <v/>
      </c>
      <c r="O114" s="311"/>
      <c r="P114" s="311"/>
      <c r="Q114" s="320"/>
      <c r="R114" s="18"/>
      <c r="S114" s="54"/>
      <c r="T114" s="20"/>
      <c r="U114" s="18"/>
      <c r="V114" s="72"/>
      <c r="W114" s="72"/>
      <c r="X114" s="27"/>
      <c r="Y114" s="18"/>
      <c r="AA114" s="15"/>
    </row>
    <row r="115" spans="1:27" ht="15.5" x14ac:dyDescent="0.35">
      <c r="A115" s="313"/>
      <c r="B115" s="313"/>
      <c r="C115" s="313"/>
      <c r="D115" s="313"/>
      <c r="E115" s="15"/>
      <c r="F115" s="293"/>
      <c r="G115" s="313"/>
      <c r="H115" s="313"/>
      <c r="I115" s="313"/>
      <c r="J115" s="312"/>
      <c r="K115" s="312"/>
      <c r="L115" s="309"/>
      <c r="M115" s="233" t="str">
        <f t="shared" si="0"/>
        <v/>
      </c>
      <c r="N115" s="233" t="str">
        <f>IF(Detailed_Expense_PD124[[#This Row],[TOTAL]]&lt;&gt;"",Detailed_Expense_PD124[[#This Row],[TOTAL]]*VLOOKUP(Detailed_Expense_PD124[[#This Row],[CURRENCY]],#REF!,2,0),"")</f>
        <v/>
      </c>
      <c r="O115" s="311"/>
      <c r="P115" s="311"/>
      <c r="Q115" s="320"/>
      <c r="R115" s="18"/>
      <c r="S115" s="54"/>
      <c r="T115" s="20"/>
      <c r="U115" s="18"/>
      <c r="V115" s="72"/>
      <c r="W115" s="72"/>
      <c r="X115" s="27"/>
      <c r="Y115" s="18"/>
      <c r="AA115" s="15"/>
    </row>
    <row r="116" spans="1:27" ht="15.5" x14ac:dyDescent="0.35">
      <c r="A116" s="313"/>
      <c r="B116" s="313"/>
      <c r="C116" s="313"/>
      <c r="D116" s="313"/>
      <c r="E116" s="15"/>
      <c r="F116" s="293"/>
      <c r="G116" s="313"/>
      <c r="H116" s="313"/>
      <c r="I116" s="313"/>
      <c r="J116" s="312"/>
      <c r="K116" s="312"/>
      <c r="L116" s="309"/>
      <c r="M116" s="233" t="str">
        <f t="shared" si="0"/>
        <v/>
      </c>
      <c r="N116" s="233" t="str">
        <f>IF(Detailed_Expense_PD124[[#This Row],[TOTAL]]&lt;&gt;"",Detailed_Expense_PD124[[#This Row],[TOTAL]]*VLOOKUP(Detailed_Expense_PD124[[#This Row],[CURRENCY]],#REF!,2,0),"")</f>
        <v/>
      </c>
      <c r="O116" s="311"/>
      <c r="P116" s="311"/>
      <c r="Q116" s="320"/>
      <c r="R116" s="18"/>
      <c r="S116" s="54"/>
      <c r="T116" s="20"/>
      <c r="U116" s="18"/>
      <c r="V116" s="72"/>
      <c r="W116" s="72"/>
      <c r="X116" s="27"/>
      <c r="Y116" s="26"/>
      <c r="AA116" s="15"/>
    </row>
    <row r="117" spans="1:27" ht="15.5" x14ac:dyDescent="0.35">
      <c r="A117" s="313"/>
      <c r="B117" s="313"/>
      <c r="C117" s="313"/>
      <c r="D117" s="313"/>
      <c r="E117" s="15"/>
      <c r="F117" s="293"/>
      <c r="G117" s="313"/>
      <c r="H117" s="313"/>
      <c r="I117" s="313"/>
      <c r="J117" s="312"/>
      <c r="K117" s="312"/>
      <c r="L117" s="309"/>
      <c r="M117" s="233" t="str">
        <f t="shared" si="0"/>
        <v/>
      </c>
      <c r="N117" s="233" t="str">
        <f>IF(Detailed_Expense_PD124[[#This Row],[TOTAL]]&lt;&gt;"",Detailed_Expense_PD124[[#This Row],[TOTAL]]*VLOOKUP(Detailed_Expense_PD124[[#This Row],[CURRENCY]],#REF!,2,0),"")</f>
        <v/>
      </c>
      <c r="O117" s="311"/>
      <c r="P117" s="311"/>
      <c r="Q117" s="320"/>
      <c r="R117" s="18"/>
      <c r="S117" s="54"/>
      <c r="T117" s="20"/>
      <c r="U117" s="18"/>
      <c r="V117" s="72"/>
      <c r="W117" s="72"/>
      <c r="X117" s="27"/>
      <c r="Y117" s="26"/>
      <c r="AA117" s="15"/>
    </row>
    <row r="118" spans="1:27" ht="15.5" x14ac:dyDescent="0.35">
      <c r="A118" s="313"/>
      <c r="B118" s="313"/>
      <c r="C118" s="313"/>
      <c r="D118" s="313"/>
      <c r="E118" s="15"/>
      <c r="F118" s="293"/>
      <c r="G118" s="313"/>
      <c r="H118" s="313"/>
      <c r="I118" s="313"/>
      <c r="J118" s="312"/>
      <c r="K118" s="312"/>
      <c r="L118" s="309"/>
      <c r="M118" s="233" t="str">
        <f t="shared" si="0"/>
        <v/>
      </c>
      <c r="N118" s="233" t="str">
        <f>IF(Detailed_Expense_PD124[[#This Row],[TOTAL]]&lt;&gt;"",Detailed_Expense_PD124[[#This Row],[TOTAL]]*VLOOKUP(Detailed_Expense_PD124[[#This Row],[CURRENCY]],#REF!,2,0),"")</f>
        <v/>
      </c>
      <c r="O118" s="311"/>
      <c r="P118" s="311"/>
      <c r="Q118" s="320"/>
      <c r="R118" s="18"/>
      <c r="S118" s="54"/>
      <c r="T118" s="20"/>
      <c r="U118" s="18"/>
      <c r="V118" s="72"/>
      <c r="W118" s="72"/>
      <c r="X118" s="27"/>
      <c r="Y118" s="25"/>
      <c r="AA118" s="15"/>
    </row>
    <row r="119" spans="1:27" ht="15.5" x14ac:dyDescent="0.35">
      <c r="A119" s="314"/>
      <c r="B119" s="311"/>
      <c r="C119" s="311"/>
      <c r="D119" s="311"/>
      <c r="F119" s="293"/>
      <c r="G119" s="311"/>
      <c r="H119" s="311"/>
      <c r="I119" s="311"/>
      <c r="J119" s="312"/>
      <c r="K119" s="312"/>
      <c r="L119" s="309"/>
      <c r="M119" s="233" t="str">
        <f t="shared" si="0"/>
        <v/>
      </c>
      <c r="N119" s="233" t="str">
        <f>IF(Detailed_Expense_PD124[[#This Row],[TOTAL]]&lt;&gt;"",Detailed_Expense_PD124[[#This Row],[TOTAL]]*VLOOKUP(Detailed_Expense_PD124[[#This Row],[CURRENCY]],#REF!,2,0),"")</f>
        <v/>
      </c>
      <c r="O119" s="311"/>
      <c r="P119" s="311"/>
      <c r="Q119" s="320"/>
      <c r="R119" s="18"/>
      <c r="S119" s="54"/>
      <c r="T119" s="20"/>
      <c r="U119" s="18"/>
      <c r="V119" s="72"/>
      <c r="W119" s="72"/>
      <c r="X119" s="27"/>
      <c r="Y119" s="25"/>
      <c r="AA119" s="15"/>
    </row>
    <row r="120" spans="1:27" ht="15.5" x14ac:dyDescent="0.35">
      <c r="A120" s="314"/>
      <c r="B120" s="311"/>
      <c r="C120" s="311"/>
      <c r="D120" s="311"/>
      <c r="F120" s="293"/>
      <c r="G120" s="311"/>
      <c r="H120" s="311"/>
      <c r="I120" s="311"/>
      <c r="J120" s="312"/>
      <c r="K120" s="312"/>
      <c r="L120" s="309"/>
      <c r="M120" s="233" t="str">
        <f t="shared" si="0"/>
        <v/>
      </c>
      <c r="N120" s="233" t="str">
        <f>IF(Detailed_Expense_PD124[[#This Row],[TOTAL]]&lt;&gt;"",Detailed_Expense_PD124[[#This Row],[TOTAL]]*VLOOKUP(Detailed_Expense_PD124[[#This Row],[CURRENCY]],#REF!,2,0),"")</f>
        <v/>
      </c>
      <c r="O120" s="311"/>
      <c r="P120" s="311"/>
      <c r="Q120" s="320"/>
      <c r="R120" s="18"/>
      <c r="S120" s="54"/>
      <c r="T120" s="20"/>
      <c r="U120" s="18"/>
      <c r="V120" s="72"/>
      <c r="W120" s="72"/>
      <c r="X120" s="27"/>
      <c r="Y120" s="25"/>
      <c r="Z120" s="27"/>
      <c r="AA120" s="15"/>
    </row>
    <row r="121" spans="1:27" ht="15.5" x14ac:dyDescent="0.35">
      <c r="A121" s="314"/>
      <c r="B121" s="311"/>
      <c r="C121" s="311"/>
      <c r="D121" s="311"/>
      <c r="F121" s="293"/>
      <c r="G121" s="311"/>
      <c r="H121" s="311"/>
      <c r="I121" s="311"/>
      <c r="J121" s="312"/>
      <c r="K121" s="312"/>
      <c r="L121" s="309"/>
      <c r="M121" s="233" t="str">
        <f t="shared" si="0"/>
        <v/>
      </c>
      <c r="N121" s="233" t="str">
        <f>IF(Detailed_Expense_PD124[[#This Row],[TOTAL]]&lt;&gt;"",Detailed_Expense_PD124[[#This Row],[TOTAL]]*VLOOKUP(Detailed_Expense_PD124[[#This Row],[CURRENCY]],#REF!,2,0),"")</f>
        <v/>
      </c>
      <c r="O121" s="311"/>
      <c r="P121" s="311"/>
      <c r="Q121" s="320"/>
      <c r="R121" s="18"/>
      <c r="S121" s="54"/>
      <c r="T121" s="20"/>
      <c r="U121" s="18"/>
      <c r="V121" s="72"/>
      <c r="W121" s="72"/>
      <c r="X121" s="27"/>
      <c r="Y121" s="18"/>
      <c r="AA121" s="15"/>
    </row>
    <row r="122" spans="1:27" ht="15.5" x14ac:dyDescent="0.35">
      <c r="A122" s="314"/>
      <c r="B122" s="311"/>
      <c r="C122" s="311"/>
      <c r="D122" s="311"/>
      <c r="F122" s="293"/>
      <c r="G122" s="311"/>
      <c r="H122" s="311"/>
      <c r="I122" s="311"/>
      <c r="J122" s="312"/>
      <c r="K122" s="312"/>
      <c r="L122" s="309"/>
      <c r="M122" s="233" t="str">
        <f t="shared" si="0"/>
        <v/>
      </c>
      <c r="N122" s="233" t="str">
        <f>IF(Detailed_Expense_PD124[[#This Row],[TOTAL]]&lt;&gt;"",Detailed_Expense_PD124[[#This Row],[TOTAL]]*VLOOKUP(Detailed_Expense_PD124[[#This Row],[CURRENCY]],#REF!,2,0),"")</f>
        <v/>
      </c>
      <c r="O122" s="311"/>
      <c r="P122" s="311"/>
      <c r="Q122" s="320"/>
      <c r="R122" s="18"/>
      <c r="S122" s="54"/>
      <c r="T122" s="20"/>
      <c r="U122" s="18"/>
      <c r="V122" s="72"/>
      <c r="W122" s="72"/>
      <c r="X122" s="27"/>
      <c r="Y122" s="25"/>
      <c r="AA122" s="15"/>
    </row>
    <row r="123" spans="1:27" ht="15.5" x14ac:dyDescent="0.35">
      <c r="A123" s="314"/>
      <c r="B123" s="311"/>
      <c r="C123" s="311"/>
      <c r="D123" s="311"/>
      <c r="F123" s="293"/>
      <c r="G123" s="311"/>
      <c r="H123" s="311"/>
      <c r="I123" s="311"/>
      <c r="J123" s="312"/>
      <c r="K123" s="312"/>
      <c r="L123" s="309"/>
      <c r="M123" s="233" t="str">
        <f t="shared" si="0"/>
        <v/>
      </c>
      <c r="N123" s="233" t="str">
        <f>IF(Detailed_Expense_PD124[[#This Row],[TOTAL]]&lt;&gt;"",Detailed_Expense_PD124[[#This Row],[TOTAL]]*VLOOKUP(Detailed_Expense_PD124[[#This Row],[CURRENCY]],#REF!,2,0),"")</f>
        <v/>
      </c>
      <c r="O123" s="311"/>
      <c r="P123" s="311"/>
      <c r="Q123" s="311"/>
      <c r="R123" s="27"/>
      <c r="S123" s="54"/>
      <c r="T123" s="20"/>
      <c r="U123" s="18"/>
      <c r="V123" s="72"/>
      <c r="W123" s="72"/>
      <c r="X123" s="27"/>
      <c r="Y123" s="18"/>
      <c r="AA123" s="15"/>
    </row>
    <row r="124" spans="1:27" ht="15.5" x14ac:dyDescent="0.35">
      <c r="A124" s="314"/>
      <c r="B124" s="311"/>
      <c r="C124" s="311"/>
      <c r="D124" s="311"/>
      <c r="F124" s="293"/>
      <c r="G124" s="311"/>
      <c r="H124" s="311"/>
      <c r="I124" s="311"/>
      <c r="J124" s="312"/>
      <c r="K124" s="312"/>
      <c r="L124" s="309"/>
      <c r="M124" s="233" t="str">
        <f t="shared" si="0"/>
        <v/>
      </c>
      <c r="N124" s="233" t="str">
        <f>IF(Detailed_Expense_PD124[[#This Row],[TOTAL]]&lt;&gt;"",Detailed_Expense_PD124[[#This Row],[TOTAL]]*VLOOKUP(Detailed_Expense_PD124[[#This Row],[CURRENCY]],#REF!,2,0),"")</f>
        <v/>
      </c>
      <c r="O124" s="311"/>
      <c r="P124" s="311"/>
      <c r="Q124" s="311"/>
      <c r="S124" s="54"/>
      <c r="T124" s="20"/>
      <c r="U124" s="18"/>
      <c r="V124" s="72"/>
      <c r="W124" s="72"/>
      <c r="X124" s="27"/>
      <c r="Y124" s="29"/>
      <c r="AA124" s="15"/>
    </row>
    <row r="125" spans="1:27" ht="15.5" x14ac:dyDescent="0.35">
      <c r="A125" s="314"/>
      <c r="B125" s="311"/>
      <c r="C125" s="311"/>
      <c r="D125" s="311"/>
      <c r="F125" s="293"/>
      <c r="G125" s="311"/>
      <c r="H125" s="311"/>
      <c r="I125" s="311"/>
      <c r="J125" s="319"/>
      <c r="K125" s="312"/>
      <c r="L125" s="309"/>
      <c r="M125" s="233" t="str">
        <f t="shared" si="0"/>
        <v/>
      </c>
      <c r="N125" s="233" t="str">
        <f>IF(Detailed_Expense_PD124[[#This Row],[TOTAL]]&lt;&gt;"",Detailed_Expense_PD124[[#This Row],[TOTAL]]*VLOOKUP(Detailed_Expense_PD124[[#This Row],[CURRENCY]],#REF!,2,0),"")</f>
        <v/>
      </c>
      <c r="O125" s="311"/>
      <c r="P125" s="311"/>
      <c r="Q125" s="311"/>
      <c r="S125" s="54"/>
      <c r="T125" s="20"/>
      <c r="U125" s="18"/>
      <c r="V125" s="72"/>
      <c r="W125" s="72"/>
      <c r="X125" s="27"/>
      <c r="Y125" s="29"/>
      <c r="AA125" s="15"/>
    </row>
    <row r="126" spans="1:27" ht="15.5" x14ac:dyDescent="0.35">
      <c r="A126" s="314"/>
      <c r="B126" s="311"/>
      <c r="C126" s="311"/>
      <c r="D126" s="311"/>
      <c r="F126" s="293"/>
      <c r="G126" s="311"/>
      <c r="H126" s="311"/>
      <c r="I126" s="311"/>
      <c r="J126" s="312"/>
      <c r="K126" s="312"/>
      <c r="L126" s="309"/>
      <c r="M126" s="233" t="str">
        <f t="shared" si="0"/>
        <v/>
      </c>
      <c r="N126" s="233" t="str">
        <f>IF(Detailed_Expense_PD124[[#This Row],[TOTAL]]&lt;&gt;"",Detailed_Expense_PD124[[#This Row],[TOTAL]]*VLOOKUP(Detailed_Expense_PD124[[#This Row],[CURRENCY]],#REF!,2,0),"")</f>
        <v/>
      </c>
      <c r="O126" s="311"/>
      <c r="P126" s="311"/>
      <c r="Q126" s="311"/>
      <c r="S126" s="54"/>
      <c r="T126" s="20"/>
      <c r="U126" s="18"/>
      <c r="V126" s="72"/>
      <c r="W126" s="72"/>
      <c r="X126" s="27"/>
      <c r="Y126" s="26"/>
      <c r="AA126" s="15"/>
    </row>
    <row r="127" spans="1:27" ht="15.5" x14ac:dyDescent="0.35">
      <c r="A127" s="314"/>
      <c r="B127" s="311"/>
      <c r="C127" s="311"/>
      <c r="D127" s="311"/>
      <c r="F127" s="293"/>
      <c r="G127" s="311"/>
      <c r="H127" s="311"/>
      <c r="I127" s="311"/>
      <c r="J127" s="312"/>
      <c r="K127" s="312"/>
      <c r="L127" s="309"/>
      <c r="M127" s="233" t="str">
        <f t="shared" si="0"/>
        <v/>
      </c>
      <c r="N127" s="233" t="str">
        <f>IF(Detailed_Expense_PD124[[#This Row],[TOTAL]]&lt;&gt;"",Detailed_Expense_PD124[[#This Row],[TOTAL]]*VLOOKUP(Detailed_Expense_PD124[[#This Row],[CURRENCY]],#REF!,2,0),"")</f>
        <v/>
      </c>
      <c r="O127" s="311"/>
      <c r="P127" s="311"/>
      <c r="Q127" s="311"/>
      <c r="S127" s="54"/>
      <c r="T127" s="20"/>
      <c r="U127" s="18"/>
      <c r="V127" s="72"/>
      <c r="W127" s="72"/>
      <c r="X127" s="27"/>
      <c r="AA127" s="15"/>
    </row>
    <row r="128" spans="1:27" ht="15.5" x14ac:dyDescent="0.35">
      <c r="A128" s="314"/>
      <c r="B128" s="311"/>
      <c r="C128" s="311"/>
      <c r="D128" s="311"/>
      <c r="F128" s="293"/>
      <c r="G128" s="311"/>
      <c r="H128" s="311"/>
      <c r="I128" s="311"/>
      <c r="J128" s="312"/>
      <c r="K128" s="312"/>
      <c r="L128" s="309"/>
      <c r="M128" s="233" t="str">
        <f t="shared" si="0"/>
        <v/>
      </c>
      <c r="N128" s="233" t="str">
        <f>IF(Detailed_Expense_PD124[[#This Row],[TOTAL]]&lt;&gt;"",Detailed_Expense_PD124[[#This Row],[TOTAL]]*VLOOKUP(Detailed_Expense_PD124[[#This Row],[CURRENCY]],#REF!,2,0),"")</f>
        <v/>
      </c>
      <c r="O128" s="311"/>
      <c r="P128" s="311"/>
      <c r="Q128" s="311"/>
      <c r="S128" s="54"/>
      <c r="T128" s="20"/>
      <c r="U128" s="18"/>
      <c r="V128" s="72"/>
      <c r="W128" s="72"/>
      <c r="X128" s="27"/>
      <c r="Y128" s="25"/>
      <c r="AA128" s="15"/>
    </row>
    <row r="129" spans="1:27" ht="15.5" x14ac:dyDescent="0.35">
      <c r="A129" s="314"/>
      <c r="B129" s="311"/>
      <c r="C129" s="311"/>
      <c r="D129" s="311"/>
      <c r="F129" s="293"/>
      <c r="G129" s="311"/>
      <c r="H129" s="311"/>
      <c r="I129" s="311"/>
      <c r="J129" s="312"/>
      <c r="K129" s="312"/>
      <c r="L129" s="309"/>
      <c r="M129" s="233" t="str">
        <f t="shared" si="0"/>
        <v/>
      </c>
      <c r="N129" s="233" t="str">
        <f>IF(Detailed_Expense_PD124[[#This Row],[TOTAL]]&lt;&gt;"",Detailed_Expense_PD124[[#This Row],[TOTAL]]*VLOOKUP(Detailed_Expense_PD124[[#This Row],[CURRENCY]],#REF!,2,0),"")</f>
        <v/>
      </c>
      <c r="O129" s="311"/>
      <c r="P129" s="311"/>
      <c r="Q129" s="311"/>
      <c r="S129" s="54"/>
      <c r="T129" s="20"/>
      <c r="U129" s="18"/>
      <c r="V129" s="72"/>
      <c r="W129" s="72"/>
      <c r="X129" s="27"/>
      <c r="Y129" s="25"/>
      <c r="AA129" s="15"/>
    </row>
    <row r="130" spans="1:27" ht="15.5" x14ac:dyDescent="0.35">
      <c r="A130" s="314"/>
      <c r="B130" s="311"/>
      <c r="C130" s="311"/>
      <c r="D130" s="311"/>
      <c r="F130" s="293"/>
      <c r="G130" s="311"/>
      <c r="H130" s="311"/>
      <c r="I130" s="311"/>
      <c r="J130" s="312"/>
      <c r="K130" s="312"/>
      <c r="L130" s="309"/>
      <c r="M130" s="233" t="str">
        <f t="shared" si="0"/>
        <v/>
      </c>
      <c r="N130" s="233" t="str">
        <f>IF(Detailed_Expense_PD124[[#This Row],[TOTAL]]&lt;&gt;"",Detailed_Expense_PD124[[#This Row],[TOTAL]]*VLOOKUP(Detailed_Expense_PD124[[#This Row],[CURRENCY]],#REF!,2,0),"")</f>
        <v/>
      </c>
      <c r="O130" s="311"/>
      <c r="P130" s="311"/>
      <c r="Q130" s="311"/>
      <c r="S130" s="54"/>
      <c r="T130" s="20"/>
      <c r="U130" s="18"/>
      <c r="V130" s="72"/>
      <c r="W130" s="72"/>
      <c r="X130" s="27"/>
      <c r="Y130" s="26"/>
      <c r="AA130" s="15"/>
    </row>
    <row r="131" spans="1:27" ht="15.5" x14ac:dyDescent="0.35">
      <c r="A131" s="314"/>
      <c r="B131" s="311"/>
      <c r="C131" s="311"/>
      <c r="D131" s="311"/>
      <c r="F131" s="293"/>
      <c r="G131" s="311"/>
      <c r="H131" s="311"/>
      <c r="I131" s="311"/>
      <c r="J131" s="312"/>
      <c r="K131" s="312"/>
      <c r="L131" s="309"/>
      <c r="M131" s="233" t="str">
        <f t="shared" si="0"/>
        <v/>
      </c>
      <c r="N131" s="233" t="str">
        <f>IF(Detailed_Expense_PD124[[#This Row],[TOTAL]]&lt;&gt;"",Detailed_Expense_PD124[[#This Row],[TOTAL]]*VLOOKUP(Detailed_Expense_PD124[[#This Row],[CURRENCY]],#REF!,2,0),"")</f>
        <v/>
      </c>
      <c r="O131" s="311"/>
      <c r="P131" s="311"/>
      <c r="Q131" s="311"/>
      <c r="S131" s="18"/>
      <c r="T131" s="20"/>
      <c r="U131" s="18"/>
      <c r="V131" s="72"/>
      <c r="W131" s="72"/>
      <c r="X131" s="27"/>
      <c r="Y131" s="29"/>
      <c r="AA131" s="15"/>
    </row>
    <row r="132" spans="1:27" ht="15.5" x14ac:dyDescent="0.35">
      <c r="A132" s="314"/>
      <c r="B132" s="311"/>
      <c r="C132" s="311"/>
      <c r="D132" s="311"/>
      <c r="F132" s="293"/>
      <c r="G132" s="311"/>
      <c r="H132" s="311"/>
      <c r="I132" s="311"/>
      <c r="J132" s="312"/>
      <c r="K132" s="312"/>
      <c r="L132" s="309"/>
      <c r="M132" s="233" t="str">
        <f t="shared" si="0"/>
        <v/>
      </c>
      <c r="N132" s="233" t="str">
        <f>IF(Detailed_Expense_PD124[[#This Row],[TOTAL]]&lt;&gt;"",Detailed_Expense_PD124[[#This Row],[TOTAL]]*VLOOKUP(Detailed_Expense_PD124[[#This Row],[CURRENCY]],#REF!,2,0),"")</f>
        <v/>
      </c>
      <c r="O132" s="311"/>
      <c r="P132" s="311"/>
      <c r="Q132" s="311"/>
      <c r="S132" s="54"/>
      <c r="T132" s="20"/>
      <c r="U132" s="18"/>
      <c r="V132" s="72"/>
      <c r="W132" s="72"/>
      <c r="X132" s="27"/>
      <c r="Y132" s="29"/>
      <c r="AA132" s="15"/>
    </row>
    <row r="133" spans="1:27" ht="15.5" x14ac:dyDescent="0.35">
      <c r="A133" s="314"/>
      <c r="B133" s="311"/>
      <c r="C133" s="311"/>
      <c r="D133" s="311"/>
      <c r="F133" s="293"/>
      <c r="G133" s="311"/>
      <c r="H133" s="311"/>
      <c r="I133" s="311"/>
      <c r="J133" s="312"/>
      <c r="K133" s="312"/>
      <c r="L133" s="309"/>
      <c r="M133" s="233" t="str">
        <f t="shared" si="0"/>
        <v/>
      </c>
      <c r="N133" s="233" t="str">
        <f>IF(Detailed_Expense_PD124[[#This Row],[TOTAL]]&lt;&gt;"",Detailed_Expense_PD124[[#This Row],[TOTAL]]*VLOOKUP(Detailed_Expense_PD124[[#This Row],[CURRENCY]],#REF!,2,0),"")</f>
        <v/>
      </c>
      <c r="O133" s="311"/>
      <c r="P133" s="311"/>
      <c r="Q133" s="311"/>
      <c r="S133" s="54"/>
      <c r="T133" s="20"/>
      <c r="U133" s="18"/>
      <c r="V133" s="72"/>
      <c r="W133" s="72"/>
      <c r="X133" s="27"/>
      <c r="Y133" s="29"/>
      <c r="AA133" s="15"/>
    </row>
    <row r="134" spans="1:27" ht="15.5" x14ac:dyDescent="0.35">
      <c r="A134" s="314"/>
      <c r="B134" s="311"/>
      <c r="C134" s="311"/>
      <c r="D134" s="311"/>
      <c r="F134" s="293"/>
      <c r="G134" s="311"/>
      <c r="H134" s="311"/>
      <c r="I134" s="311"/>
      <c r="J134" s="312"/>
      <c r="K134" s="312"/>
      <c r="L134" s="309"/>
      <c r="M134" s="233" t="str">
        <f t="shared" si="0"/>
        <v/>
      </c>
      <c r="N134" s="233" t="str">
        <f>IF(Detailed_Expense_PD124[[#This Row],[TOTAL]]&lt;&gt;"",Detailed_Expense_PD124[[#This Row],[TOTAL]]*VLOOKUP(Detailed_Expense_PD124[[#This Row],[CURRENCY]],#REF!,2,0),"")</f>
        <v/>
      </c>
      <c r="O134" s="311"/>
      <c r="P134" s="311"/>
      <c r="Q134" s="311"/>
      <c r="R134" s="27"/>
      <c r="S134" s="54"/>
      <c r="T134" s="20"/>
      <c r="U134" s="18"/>
      <c r="V134" s="72"/>
      <c r="W134" s="72"/>
      <c r="X134" s="27"/>
      <c r="Y134" s="25"/>
      <c r="Z134" s="27"/>
      <c r="AA134" s="15"/>
    </row>
    <row r="135" spans="1:27" ht="15.5" x14ac:dyDescent="0.35">
      <c r="A135" s="314"/>
      <c r="B135" s="311"/>
      <c r="C135" s="311"/>
      <c r="D135" s="311"/>
      <c r="F135" s="293"/>
      <c r="G135" s="311"/>
      <c r="H135" s="311"/>
      <c r="I135" s="311"/>
      <c r="J135" s="312"/>
      <c r="K135" s="312"/>
      <c r="L135" s="309"/>
      <c r="M135" s="233" t="str">
        <f t="shared" si="0"/>
        <v/>
      </c>
      <c r="N135" s="233" t="str">
        <f>IF(Detailed_Expense_PD124[[#This Row],[TOTAL]]&lt;&gt;"",Detailed_Expense_PD124[[#This Row],[TOTAL]]*VLOOKUP(Detailed_Expense_PD124[[#This Row],[CURRENCY]],#REF!,2,0),"")</f>
        <v/>
      </c>
      <c r="O135" s="311"/>
      <c r="P135" s="311"/>
      <c r="Q135" s="311"/>
      <c r="R135" s="27"/>
      <c r="S135" s="54"/>
      <c r="T135" s="20"/>
      <c r="U135" s="18"/>
      <c r="V135" s="72"/>
      <c r="W135" s="72"/>
      <c r="X135" s="27"/>
      <c r="Y135" s="25"/>
      <c r="AA135" s="15"/>
    </row>
    <row r="136" spans="1:27" ht="15.5" x14ac:dyDescent="0.35">
      <c r="A136" s="314"/>
      <c r="B136" s="311"/>
      <c r="C136" s="311"/>
      <c r="D136" s="311"/>
      <c r="F136" s="293"/>
      <c r="G136" s="311"/>
      <c r="H136" s="311"/>
      <c r="I136" s="311"/>
      <c r="J136" s="312"/>
      <c r="K136" s="312"/>
      <c r="L136" s="309"/>
      <c r="M136" s="233" t="str">
        <f t="shared" si="0"/>
        <v/>
      </c>
      <c r="N136" s="233" t="str">
        <f>IF(Detailed_Expense_PD124[[#This Row],[TOTAL]]&lt;&gt;"",Detailed_Expense_PD124[[#This Row],[TOTAL]]*VLOOKUP(Detailed_Expense_PD124[[#This Row],[CURRENCY]],#REF!,2,0),"")</f>
        <v/>
      </c>
      <c r="O136" s="311"/>
      <c r="P136" s="311"/>
      <c r="Q136" s="311"/>
      <c r="R136" s="27"/>
      <c r="S136" s="54"/>
      <c r="T136" s="20"/>
      <c r="U136" s="18"/>
      <c r="V136" s="72"/>
      <c r="W136" s="72"/>
      <c r="X136" s="27"/>
      <c r="Y136" s="25"/>
      <c r="AA136" s="15"/>
    </row>
    <row r="137" spans="1:27" ht="15.5" x14ac:dyDescent="0.35">
      <c r="A137" s="314"/>
      <c r="B137" s="311"/>
      <c r="C137" s="311"/>
      <c r="D137" s="311"/>
      <c r="F137" s="293"/>
      <c r="G137" s="311"/>
      <c r="H137" s="311"/>
      <c r="I137" s="311"/>
      <c r="J137" s="312"/>
      <c r="K137" s="312"/>
      <c r="L137" s="309"/>
      <c r="M137" s="233" t="str">
        <f t="shared" si="0"/>
        <v/>
      </c>
      <c r="N137" s="233" t="str">
        <f>IF(Detailed_Expense_PD124[[#This Row],[TOTAL]]&lt;&gt;"",Detailed_Expense_PD124[[#This Row],[TOTAL]]*VLOOKUP(Detailed_Expense_PD124[[#This Row],[CURRENCY]],#REF!,2,0),"")</f>
        <v/>
      </c>
      <c r="O137" s="311"/>
      <c r="P137" s="311"/>
      <c r="Q137" s="311"/>
      <c r="R137" s="27"/>
      <c r="S137" s="54"/>
      <c r="T137" s="20"/>
      <c r="U137" s="18"/>
      <c r="V137" s="72"/>
      <c r="W137" s="72"/>
      <c r="X137" s="27"/>
      <c r="Y137" s="18"/>
      <c r="AA137" s="15"/>
    </row>
    <row r="138" spans="1:27" ht="15.5" x14ac:dyDescent="0.35">
      <c r="A138" s="314"/>
      <c r="B138" s="311"/>
      <c r="C138" s="311"/>
      <c r="D138" s="311"/>
      <c r="F138" s="293"/>
      <c r="G138" s="311"/>
      <c r="H138" s="311"/>
      <c r="I138" s="311"/>
      <c r="J138" s="312"/>
      <c r="K138" s="312"/>
      <c r="L138" s="309"/>
      <c r="M138" s="233" t="str">
        <f t="shared" si="0"/>
        <v/>
      </c>
      <c r="N138" s="233" t="str">
        <f>IF(Detailed_Expense_PD124[[#This Row],[TOTAL]]&lt;&gt;"",Detailed_Expense_PD124[[#This Row],[TOTAL]]*VLOOKUP(Detailed_Expense_PD124[[#This Row],[CURRENCY]],#REF!,2,0),"")</f>
        <v/>
      </c>
      <c r="O138" s="311"/>
      <c r="P138" s="311"/>
      <c r="Q138" s="311"/>
      <c r="R138" s="27"/>
      <c r="S138" s="54"/>
      <c r="T138" s="20"/>
      <c r="U138" s="18"/>
      <c r="V138" s="72"/>
      <c r="W138" s="72"/>
      <c r="X138" s="27"/>
      <c r="Y138" s="18"/>
      <c r="AA138" s="15"/>
    </row>
    <row r="139" spans="1:27" ht="15.5" x14ac:dyDescent="0.35">
      <c r="A139" s="314"/>
      <c r="B139" s="311"/>
      <c r="C139" s="311"/>
      <c r="D139" s="311"/>
      <c r="F139" s="293"/>
      <c r="G139" s="311"/>
      <c r="H139" s="311"/>
      <c r="I139" s="311"/>
      <c r="J139" s="312"/>
      <c r="K139" s="312"/>
      <c r="L139" s="309"/>
      <c r="M139" s="233" t="str">
        <f t="shared" si="0"/>
        <v/>
      </c>
      <c r="N139" s="233" t="str">
        <f>IF(Detailed_Expense_PD124[[#This Row],[TOTAL]]&lt;&gt;"",Detailed_Expense_PD124[[#This Row],[TOTAL]]*VLOOKUP(Detailed_Expense_PD124[[#This Row],[CURRENCY]],#REF!,2,0),"")</f>
        <v/>
      </c>
      <c r="O139" s="311"/>
      <c r="P139" s="311"/>
      <c r="Q139" s="311"/>
      <c r="R139" s="27"/>
      <c r="S139" s="54"/>
      <c r="T139" s="20"/>
      <c r="U139" s="18"/>
      <c r="V139" s="72"/>
      <c r="W139" s="72"/>
      <c r="X139" s="27"/>
      <c r="Y139" s="18"/>
      <c r="AA139" s="15"/>
    </row>
    <row r="140" spans="1:27" ht="15.5" x14ac:dyDescent="0.35">
      <c r="A140" s="314"/>
      <c r="B140" s="311"/>
      <c r="C140" s="311"/>
      <c r="D140" s="311"/>
      <c r="F140" s="293"/>
      <c r="G140" s="311"/>
      <c r="H140" s="311"/>
      <c r="I140" s="311"/>
      <c r="J140" s="312"/>
      <c r="K140" s="312"/>
      <c r="L140" s="309"/>
      <c r="M140" s="233" t="str">
        <f t="shared" si="0"/>
        <v/>
      </c>
      <c r="N140" s="233" t="str">
        <f>IF(Detailed_Expense_PD124[[#This Row],[TOTAL]]&lt;&gt;"",Detailed_Expense_PD124[[#This Row],[TOTAL]]*VLOOKUP(Detailed_Expense_PD124[[#This Row],[CURRENCY]],#REF!,2,0),"")</f>
        <v/>
      </c>
      <c r="O140" s="311"/>
      <c r="P140" s="311"/>
      <c r="Q140" s="311"/>
      <c r="R140" s="27"/>
      <c r="S140" s="54"/>
      <c r="T140" s="20"/>
      <c r="U140" s="18"/>
      <c r="V140" s="72"/>
      <c r="W140" s="72"/>
      <c r="X140" s="27"/>
      <c r="Y140" s="25"/>
      <c r="AA140" s="15"/>
    </row>
    <row r="141" spans="1:27" ht="15.5" x14ac:dyDescent="0.35">
      <c r="A141" s="314"/>
      <c r="B141" s="311"/>
      <c r="C141" s="311"/>
      <c r="D141" s="311"/>
      <c r="F141" s="293"/>
      <c r="G141" s="311"/>
      <c r="H141" s="311"/>
      <c r="I141" s="311"/>
      <c r="J141" s="312"/>
      <c r="K141" s="312"/>
      <c r="L141" s="309"/>
      <c r="M141" s="233" t="str">
        <f t="shared" si="0"/>
        <v/>
      </c>
      <c r="N141" s="233" t="str">
        <f>IF(Detailed_Expense_PD124[[#This Row],[TOTAL]]&lt;&gt;"",Detailed_Expense_PD124[[#This Row],[TOTAL]]*VLOOKUP(Detailed_Expense_PD124[[#This Row],[CURRENCY]],#REF!,2,0),"")</f>
        <v/>
      </c>
      <c r="O141" s="311"/>
      <c r="P141" s="311"/>
      <c r="Q141" s="311"/>
      <c r="R141" s="27"/>
      <c r="S141" s="54"/>
      <c r="T141" s="20"/>
      <c r="U141" s="18"/>
      <c r="V141" s="72"/>
      <c r="W141" s="72"/>
      <c r="X141" s="27"/>
      <c r="Y141" s="25"/>
      <c r="AA141" s="15"/>
    </row>
    <row r="142" spans="1:27" ht="15.5" x14ac:dyDescent="0.35">
      <c r="A142" s="314"/>
      <c r="B142" s="311"/>
      <c r="C142" s="311"/>
      <c r="D142" s="311"/>
      <c r="F142" s="293"/>
      <c r="G142" s="311"/>
      <c r="H142" s="311"/>
      <c r="I142" s="311"/>
      <c r="J142" s="312"/>
      <c r="K142" s="312"/>
      <c r="L142" s="309"/>
      <c r="M142" s="233" t="str">
        <f t="shared" si="0"/>
        <v/>
      </c>
      <c r="N142" s="233" t="str">
        <f>IF(Detailed_Expense_PD124[[#This Row],[TOTAL]]&lt;&gt;"",Detailed_Expense_PD124[[#This Row],[TOTAL]]*VLOOKUP(Detailed_Expense_PD124[[#This Row],[CURRENCY]],#REF!,2,0),"")</f>
        <v/>
      </c>
      <c r="O142" s="311"/>
      <c r="P142" s="311"/>
      <c r="Q142" s="311"/>
      <c r="R142" s="27"/>
      <c r="S142" s="54"/>
      <c r="T142" s="20"/>
      <c r="U142" s="18"/>
      <c r="V142" s="72"/>
      <c r="W142" s="72"/>
      <c r="X142" s="27"/>
      <c r="Y142" s="25"/>
      <c r="AA142" s="15"/>
    </row>
    <row r="143" spans="1:27" ht="15.5" x14ac:dyDescent="0.35">
      <c r="A143" s="314"/>
      <c r="B143" s="311"/>
      <c r="C143" s="311"/>
      <c r="D143" s="311"/>
      <c r="F143" s="293"/>
      <c r="G143" s="311"/>
      <c r="H143" s="311"/>
      <c r="I143" s="311"/>
      <c r="J143" s="312"/>
      <c r="K143" s="312"/>
      <c r="L143" s="309"/>
      <c r="M143" s="233" t="str">
        <f t="shared" si="0"/>
        <v/>
      </c>
      <c r="N143" s="233" t="str">
        <f>IF(Detailed_Expense_PD124[[#This Row],[TOTAL]]&lt;&gt;"",Detailed_Expense_PD124[[#This Row],[TOTAL]]*VLOOKUP(Detailed_Expense_PD124[[#This Row],[CURRENCY]],#REF!,2,0),"")</f>
        <v/>
      </c>
      <c r="O143" s="311"/>
      <c r="P143" s="311"/>
      <c r="Q143" s="311"/>
      <c r="R143" s="27"/>
      <c r="S143" s="60"/>
      <c r="T143" s="20"/>
      <c r="U143" s="18"/>
      <c r="V143" s="72"/>
      <c r="W143" s="72"/>
      <c r="X143" s="27"/>
      <c r="Y143" s="18"/>
      <c r="AA143" s="15"/>
    </row>
    <row r="144" spans="1:27" ht="15.5" x14ac:dyDescent="0.35">
      <c r="A144" s="314"/>
      <c r="B144" s="311"/>
      <c r="C144" s="311"/>
      <c r="D144" s="311"/>
      <c r="F144" s="293"/>
      <c r="G144" s="311"/>
      <c r="H144" s="311"/>
      <c r="I144" s="311"/>
      <c r="J144" s="312"/>
      <c r="K144" s="312"/>
      <c r="L144" s="309"/>
      <c r="M144" s="233" t="str">
        <f t="shared" si="0"/>
        <v/>
      </c>
      <c r="N144" s="233" t="str">
        <f>IF(Detailed_Expense_PD124[[#This Row],[TOTAL]]&lt;&gt;"",Detailed_Expense_PD124[[#This Row],[TOTAL]]*VLOOKUP(Detailed_Expense_PD124[[#This Row],[CURRENCY]],#REF!,2,0),"")</f>
        <v/>
      </c>
      <c r="O144" s="311"/>
      <c r="P144" s="311"/>
      <c r="Q144" s="311"/>
      <c r="R144" s="27"/>
      <c r="S144" s="60"/>
      <c r="T144" s="20"/>
      <c r="U144" s="18"/>
      <c r="V144" s="72"/>
      <c r="W144" s="72"/>
      <c r="X144" s="27"/>
      <c r="Y144" s="18"/>
      <c r="AA144" s="15"/>
    </row>
    <row r="145" spans="1:23" ht="14.5" x14ac:dyDescent="0.35">
      <c r="A145" s="314"/>
      <c r="B145" s="311"/>
      <c r="C145" s="311"/>
      <c r="D145" s="311"/>
      <c r="F145" s="293"/>
      <c r="G145" s="311"/>
      <c r="H145" s="311"/>
      <c r="I145" s="311"/>
      <c r="J145" s="312"/>
      <c r="K145" s="312"/>
      <c r="L145" s="309"/>
      <c r="M145" s="233" t="str">
        <f t="shared" si="0"/>
        <v/>
      </c>
      <c r="N145" s="233" t="str">
        <f>IF(Detailed_Expense_PD124[[#This Row],[TOTAL]]&lt;&gt;"",Detailed_Expense_PD124[[#This Row],[TOTAL]]*VLOOKUP(Detailed_Expense_PD124[[#This Row],[CURRENCY]],#REF!,2,0),"")</f>
        <v/>
      </c>
      <c r="O145" s="311"/>
      <c r="P145" s="311"/>
      <c r="Q145" s="311"/>
      <c r="V145" s="72"/>
      <c r="W145" s="72"/>
    </row>
    <row r="146" spans="1:23" ht="14.5" x14ac:dyDescent="0.35">
      <c r="A146" s="314"/>
      <c r="B146" s="311"/>
      <c r="C146" s="311"/>
      <c r="D146" s="311"/>
      <c r="F146" s="293"/>
      <c r="G146" s="311"/>
      <c r="H146" s="311"/>
      <c r="I146" s="311"/>
      <c r="J146" s="312"/>
      <c r="K146" s="312"/>
      <c r="L146" s="309"/>
      <c r="M146" s="233" t="str">
        <f t="shared" si="0"/>
        <v/>
      </c>
      <c r="N146" s="233" t="str">
        <f>IF(Detailed_Expense_PD124[[#This Row],[TOTAL]]&lt;&gt;"",Detailed_Expense_PD124[[#This Row],[TOTAL]]*VLOOKUP(Detailed_Expense_PD124[[#This Row],[CURRENCY]],#REF!,2,0),"")</f>
        <v/>
      </c>
      <c r="O146" s="311"/>
      <c r="P146" s="311"/>
      <c r="Q146" s="311"/>
      <c r="V146" s="72"/>
      <c r="W146" s="72"/>
    </row>
    <row r="147" spans="1:23" ht="14.5" x14ac:dyDescent="0.35">
      <c r="A147" s="314"/>
      <c r="B147" s="311"/>
      <c r="C147" s="311"/>
      <c r="D147" s="311"/>
      <c r="F147" s="293"/>
      <c r="G147" s="311"/>
      <c r="H147" s="311"/>
      <c r="I147" s="311"/>
      <c r="J147" s="312"/>
      <c r="K147" s="312"/>
      <c r="L147" s="309"/>
      <c r="M147" s="233" t="str">
        <f t="shared" si="0"/>
        <v/>
      </c>
      <c r="N147" s="233" t="str">
        <f>IF(Detailed_Expense_PD124[[#This Row],[TOTAL]]&lt;&gt;"",Detailed_Expense_PD124[[#This Row],[TOTAL]]*VLOOKUP(Detailed_Expense_PD124[[#This Row],[CURRENCY]],#REF!,2,0),"")</f>
        <v/>
      </c>
      <c r="O147" s="311"/>
      <c r="P147" s="311"/>
      <c r="Q147" s="311"/>
      <c r="V147" s="72"/>
      <c r="W147" s="72"/>
    </row>
    <row r="148" spans="1:23" ht="14.5" x14ac:dyDescent="0.35">
      <c r="A148" s="314"/>
      <c r="B148" s="311"/>
      <c r="C148" s="311"/>
      <c r="D148" s="311"/>
      <c r="F148" s="293"/>
      <c r="G148" s="311"/>
      <c r="H148" s="311"/>
      <c r="I148" s="311"/>
      <c r="J148" s="312"/>
      <c r="K148" s="312"/>
      <c r="L148" s="309"/>
      <c r="M148" s="233" t="str">
        <f t="shared" si="0"/>
        <v/>
      </c>
      <c r="N148" s="233" t="str">
        <f>IF(Detailed_Expense_PD124[[#This Row],[TOTAL]]&lt;&gt;"",Detailed_Expense_PD124[[#This Row],[TOTAL]]*VLOOKUP(Detailed_Expense_PD124[[#This Row],[CURRENCY]],#REF!,2,0),"")</f>
        <v/>
      </c>
      <c r="O148" s="311"/>
      <c r="P148" s="311"/>
      <c r="Q148" s="311"/>
      <c r="V148" s="72"/>
      <c r="W148" s="72"/>
    </row>
    <row r="149" spans="1:23" ht="14.5" x14ac:dyDescent="0.35">
      <c r="A149" s="314"/>
      <c r="B149" s="311"/>
      <c r="C149" s="311"/>
      <c r="D149" s="311"/>
      <c r="F149" s="293"/>
      <c r="G149" s="311"/>
      <c r="H149" s="311"/>
      <c r="I149" s="311"/>
      <c r="J149" s="312"/>
      <c r="K149" s="312"/>
      <c r="L149" s="309"/>
      <c r="M149" s="233" t="str">
        <f t="shared" si="0"/>
        <v/>
      </c>
      <c r="N149" s="233" t="str">
        <f>IF(Detailed_Expense_PD124[[#This Row],[TOTAL]]&lt;&gt;"",Detailed_Expense_PD124[[#This Row],[TOTAL]]*VLOOKUP(Detailed_Expense_PD124[[#This Row],[CURRENCY]],#REF!,2,0),"")</f>
        <v/>
      </c>
      <c r="O149" s="311"/>
      <c r="P149" s="311"/>
      <c r="Q149" s="311"/>
      <c r="V149" s="72"/>
      <c r="W149" s="72"/>
    </row>
    <row r="150" spans="1:23" ht="14.5" x14ac:dyDescent="0.35">
      <c r="A150" s="314"/>
      <c r="B150" s="311"/>
      <c r="C150" s="311"/>
      <c r="D150" s="311"/>
      <c r="F150" s="293"/>
      <c r="G150" s="311"/>
      <c r="H150" s="311"/>
      <c r="I150" s="311"/>
      <c r="J150" s="312"/>
      <c r="K150" s="312"/>
      <c r="L150" s="309"/>
      <c r="M150" s="233" t="str">
        <f t="shared" si="0"/>
        <v/>
      </c>
      <c r="N150" s="233" t="str">
        <f>IF(Detailed_Expense_PD124[[#This Row],[TOTAL]]&lt;&gt;"",Detailed_Expense_PD124[[#This Row],[TOTAL]]*VLOOKUP(Detailed_Expense_PD124[[#This Row],[CURRENCY]],#REF!,2,0),"")</f>
        <v/>
      </c>
      <c r="O150" s="311"/>
      <c r="P150" s="311"/>
      <c r="Q150" s="311"/>
      <c r="V150" s="72"/>
      <c r="W150" s="72"/>
    </row>
    <row r="151" spans="1:23" ht="14.5" x14ac:dyDescent="0.35">
      <c r="A151" s="314"/>
      <c r="B151" s="311"/>
      <c r="C151" s="311"/>
      <c r="D151" s="311"/>
      <c r="F151" s="293"/>
      <c r="G151" s="311"/>
      <c r="H151" s="311"/>
      <c r="I151" s="311"/>
      <c r="J151" s="312"/>
      <c r="K151" s="312"/>
      <c r="L151" s="309"/>
      <c r="M151" s="233" t="str">
        <f t="shared" si="0"/>
        <v/>
      </c>
      <c r="N151" s="233" t="str">
        <f>IF(Detailed_Expense_PD124[[#This Row],[TOTAL]]&lt;&gt;"",Detailed_Expense_PD124[[#This Row],[TOTAL]]*VLOOKUP(Detailed_Expense_PD124[[#This Row],[CURRENCY]],#REF!,2,0),"")</f>
        <v/>
      </c>
      <c r="O151" s="311"/>
      <c r="P151" s="311"/>
      <c r="Q151" s="311"/>
      <c r="V151" s="72"/>
      <c r="W151" s="72"/>
    </row>
    <row r="152" spans="1:23" ht="14.5" x14ac:dyDescent="0.35">
      <c r="A152" s="314"/>
      <c r="B152" s="311"/>
      <c r="C152" s="311"/>
      <c r="D152" s="311"/>
      <c r="F152" s="293"/>
      <c r="G152" s="311"/>
      <c r="H152" s="311"/>
      <c r="I152" s="311"/>
      <c r="J152" s="312"/>
      <c r="K152" s="312"/>
      <c r="L152" s="309"/>
      <c r="M152" s="233" t="str">
        <f t="shared" si="0"/>
        <v/>
      </c>
      <c r="N152" s="233" t="str">
        <f>IF(Detailed_Expense_PD124[[#This Row],[TOTAL]]&lt;&gt;"",Detailed_Expense_PD124[[#This Row],[TOTAL]]*VLOOKUP(Detailed_Expense_PD124[[#This Row],[CURRENCY]],#REF!,2,0),"")</f>
        <v/>
      </c>
      <c r="O152" s="311"/>
      <c r="P152" s="311"/>
      <c r="Q152" s="311"/>
      <c r="V152" s="72"/>
      <c r="W152" s="72"/>
    </row>
    <row r="153" spans="1:23" ht="14.5" x14ac:dyDescent="0.35">
      <c r="A153" s="314"/>
      <c r="B153" s="311"/>
      <c r="C153" s="311"/>
      <c r="D153" s="311"/>
      <c r="F153" s="293"/>
      <c r="G153" s="311"/>
      <c r="H153" s="311"/>
      <c r="I153" s="311"/>
      <c r="J153" s="312"/>
      <c r="K153" s="312"/>
      <c r="L153" s="309"/>
      <c r="M153" s="233" t="str">
        <f t="shared" si="0"/>
        <v/>
      </c>
      <c r="N153" s="233" t="str">
        <f>IF(Detailed_Expense_PD124[[#This Row],[TOTAL]]&lt;&gt;"",Detailed_Expense_PD124[[#This Row],[TOTAL]]*VLOOKUP(Detailed_Expense_PD124[[#This Row],[CURRENCY]],#REF!,2,0),"")</f>
        <v/>
      </c>
      <c r="O153" s="311"/>
      <c r="P153" s="311"/>
      <c r="Q153" s="311"/>
      <c r="V153" s="72"/>
      <c r="W153" s="72"/>
    </row>
    <row r="154" spans="1:23" ht="14.5" x14ac:dyDescent="0.35">
      <c r="A154" s="314"/>
      <c r="B154" s="311"/>
      <c r="C154" s="311"/>
      <c r="D154" s="311"/>
      <c r="F154" s="293"/>
      <c r="G154" s="311"/>
      <c r="H154" s="311"/>
      <c r="I154" s="311"/>
      <c r="J154" s="312"/>
      <c r="K154" s="312"/>
      <c r="L154" s="309"/>
      <c r="M154" s="233" t="str">
        <f t="shared" si="0"/>
        <v/>
      </c>
      <c r="N154" s="233" t="str">
        <f>IF(Detailed_Expense_PD124[[#This Row],[TOTAL]]&lt;&gt;"",Detailed_Expense_PD124[[#This Row],[TOTAL]]*VLOOKUP(Detailed_Expense_PD124[[#This Row],[CURRENCY]],#REF!,2,0),"")</f>
        <v/>
      </c>
      <c r="O154" s="311"/>
      <c r="P154" s="311"/>
      <c r="Q154" s="311"/>
      <c r="V154" s="72"/>
      <c r="W154" s="72"/>
    </row>
    <row r="155" spans="1:23" ht="14.5" x14ac:dyDescent="0.35">
      <c r="A155" s="314"/>
      <c r="B155" s="311"/>
      <c r="C155" s="311"/>
      <c r="D155" s="311"/>
      <c r="F155" s="293"/>
      <c r="G155" s="311"/>
      <c r="H155" s="311"/>
      <c r="I155" s="311"/>
      <c r="J155" s="312"/>
      <c r="K155" s="312"/>
      <c r="L155" s="309"/>
      <c r="M155" s="233" t="str">
        <f t="shared" ref="M155:M188" si="1">IF(I155*J155+K155&gt;0,I155*J155+K155,"")</f>
        <v/>
      </c>
      <c r="N155" s="233" t="str">
        <f>IF(Detailed_Expense_PD124[[#This Row],[TOTAL]]&lt;&gt;"",Detailed_Expense_PD124[[#This Row],[TOTAL]]*VLOOKUP(Detailed_Expense_PD124[[#This Row],[CURRENCY]],#REF!,2,0),"")</f>
        <v/>
      </c>
      <c r="O155" s="311"/>
      <c r="P155" s="311"/>
      <c r="Q155" s="311"/>
      <c r="V155" s="72"/>
      <c r="W155" s="72"/>
    </row>
    <row r="156" spans="1:23" ht="14.5" x14ac:dyDescent="0.35">
      <c r="A156" s="314"/>
      <c r="B156" s="311"/>
      <c r="C156" s="311"/>
      <c r="D156" s="311"/>
      <c r="F156" s="293"/>
      <c r="G156" s="311"/>
      <c r="H156" s="311"/>
      <c r="I156" s="311"/>
      <c r="J156" s="312"/>
      <c r="K156" s="312"/>
      <c r="L156" s="309"/>
      <c r="M156" s="233" t="str">
        <f t="shared" si="1"/>
        <v/>
      </c>
      <c r="N156" s="233" t="str">
        <f>IF(Detailed_Expense_PD124[[#This Row],[TOTAL]]&lt;&gt;"",Detailed_Expense_PD124[[#This Row],[TOTAL]]*VLOOKUP(Detailed_Expense_PD124[[#This Row],[CURRENCY]],#REF!,2,0),"")</f>
        <v/>
      </c>
      <c r="O156" s="311"/>
      <c r="P156" s="311"/>
      <c r="Q156" s="311"/>
      <c r="V156" s="72"/>
      <c r="W156" s="72"/>
    </row>
    <row r="157" spans="1:23" ht="14.5" x14ac:dyDescent="0.35">
      <c r="A157" s="314"/>
      <c r="B157" s="311"/>
      <c r="C157" s="311"/>
      <c r="D157" s="311"/>
      <c r="F157" s="293"/>
      <c r="G157" s="311"/>
      <c r="H157" s="311"/>
      <c r="I157" s="311"/>
      <c r="J157" s="312"/>
      <c r="K157" s="312"/>
      <c r="L157" s="309"/>
      <c r="M157" s="233" t="str">
        <f t="shared" si="1"/>
        <v/>
      </c>
      <c r="N157" s="233" t="str">
        <f>IF(Detailed_Expense_PD124[[#This Row],[TOTAL]]&lt;&gt;"",Detailed_Expense_PD124[[#This Row],[TOTAL]]*VLOOKUP(Detailed_Expense_PD124[[#This Row],[CURRENCY]],#REF!,2,0),"")</f>
        <v/>
      </c>
      <c r="O157" s="311"/>
      <c r="P157" s="311"/>
      <c r="Q157" s="311"/>
      <c r="V157" s="72"/>
      <c r="W157" s="72"/>
    </row>
    <row r="158" spans="1:23" ht="14.5" x14ac:dyDescent="0.35">
      <c r="A158" s="314"/>
      <c r="B158" s="311"/>
      <c r="C158" s="311"/>
      <c r="D158" s="311"/>
      <c r="F158" s="293"/>
      <c r="G158" s="311"/>
      <c r="H158" s="311"/>
      <c r="I158" s="311"/>
      <c r="J158" s="312"/>
      <c r="K158" s="312"/>
      <c r="L158" s="309"/>
      <c r="M158" s="233" t="str">
        <f t="shared" si="1"/>
        <v/>
      </c>
      <c r="N158" s="233" t="str">
        <f>IF(Detailed_Expense_PD124[[#This Row],[TOTAL]]&lt;&gt;"",Detailed_Expense_PD124[[#This Row],[TOTAL]]*VLOOKUP(Detailed_Expense_PD124[[#This Row],[CURRENCY]],#REF!,2,0),"")</f>
        <v/>
      </c>
      <c r="O158" s="311"/>
      <c r="P158" s="311"/>
      <c r="Q158" s="311"/>
      <c r="V158" s="72"/>
      <c r="W158" s="72"/>
    </row>
    <row r="159" spans="1:23" ht="14.5" x14ac:dyDescent="0.35">
      <c r="A159" s="314"/>
      <c r="B159" s="311"/>
      <c r="C159" s="311"/>
      <c r="D159" s="311"/>
      <c r="F159" s="293"/>
      <c r="G159" s="311"/>
      <c r="H159" s="311"/>
      <c r="I159" s="311"/>
      <c r="J159" s="312"/>
      <c r="K159" s="312"/>
      <c r="L159" s="309"/>
      <c r="M159" s="233" t="str">
        <f t="shared" si="1"/>
        <v/>
      </c>
      <c r="N159" s="233" t="str">
        <f>IF(Detailed_Expense_PD124[[#This Row],[TOTAL]]&lt;&gt;"",Detailed_Expense_PD124[[#This Row],[TOTAL]]*VLOOKUP(Detailed_Expense_PD124[[#This Row],[CURRENCY]],#REF!,2,0),"")</f>
        <v/>
      </c>
      <c r="O159" s="311"/>
      <c r="P159" s="311"/>
      <c r="Q159" s="311"/>
      <c r="V159" s="72"/>
      <c r="W159" s="72"/>
    </row>
    <row r="160" spans="1:23" ht="14.5" x14ac:dyDescent="0.35">
      <c r="A160" s="314"/>
      <c r="B160" s="311"/>
      <c r="C160" s="311"/>
      <c r="D160" s="311"/>
      <c r="F160" s="293"/>
      <c r="G160" s="311"/>
      <c r="H160" s="311"/>
      <c r="I160" s="311"/>
      <c r="J160" s="312"/>
      <c r="K160" s="312"/>
      <c r="L160" s="309"/>
      <c r="M160" s="233" t="str">
        <f t="shared" si="1"/>
        <v/>
      </c>
      <c r="N160" s="233" t="str">
        <f>IF(Detailed_Expense_PD124[[#This Row],[TOTAL]]&lt;&gt;"",Detailed_Expense_PD124[[#This Row],[TOTAL]]*VLOOKUP(Detailed_Expense_PD124[[#This Row],[CURRENCY]],#REF!,2,0),"")</f>
        <v/>
      </c>
      <c r="O160" s="311"/>
      <c r="P160" s="311"/>
      <c r="Q160" s="311"/>
      <c r="V160" s="72"/>
      <c r="W160" s="72"/>
    </row>
    <row r="161" spans="1:23" ht="14.5" x14ac:dyDescent="0.35">
      <c r="A161" s="314"/>
      <c r="B161" s="311"/>
      <c r="C161" s="311"/>
      <c r="D161" s="311"/>
      <c r="F161" s="293"/>
      <c r="G161" s="311"/>
      <c r="H161" s="311"/>
      <c r="I161" s="311"/>
      <c r="J161" s="312"/>
      <c r="K161" s="312"/>
      <c r="L161" s="309"/>
      <c r="M161" s="233" t="str">
        <f t="shared" si="1"/>
        <v/>
      </c>
      <c r="N161" s="233" t="str">
        <f>IF(Detailed_Expense_PD124[[#This Row],[TOTAL]]&lt;&gt;"",Detailed_Expense_PD124[[#This Row],[TOTAL]]*VLOOKUP(Detailed_Expense_PD124[[#This Row],[CURRENCY]],#REF!,2,0),"")</f>
        <v/>
      </c>
      <c r="O161" s="311"/>
      <c r="P161" s="311"/>
      <c r="Q161" s="311"/>
      <c r="V161" s="72"/>
      <c r="W161" s="72"/>
    </row>
    <row r="162" spans="1:23" ht="14.5" x14ac:dyDescent="0.35">
      <c r="A162" s="314"/>
      <c r="B162" s="311"/>
      <c r="C162" s="311"/>
      <c r="D162" s="311"/>
      <c r="F162" s="293"/>
      <c r="G162" s="311"/>
      <c r="H162" s="311"/>
      <c r="I162" s="311"/>
      <c r="J162" s="312"/>
      <c r="K162" s="312"/>
      <c r="L162" s="309"/>
      <c r="M162" s="233" t="str">
        <f t="shared" si="1"/>
        <v/>
      </c>
      <c r="N162" s="233" t="str">
        <f>IF(Detailed_Expense_PD124[[#This Row],[TOTAL]]&lt;&gt;"",Detailed_Expense_PD124[[#This Row],[TOTAL]]*VLOOKUP(Detailed_Expense_PD124[[#This Row],[CURRENCY]],#REF!,2,0),"")</f>
        <v/>
      </c>
      <c r="O162" s="311"/>
      <c r="P162" s="311"/>
      <c r="Q162" s="311"/>
      <c r="V162" s="72"/>
      <c r="W162" s="72"/>
    </row>
    <row r="163" spans="1:23" ht="14.5" x14ac:dyDescent="0.35">
      <c r="A163" s="314"/>
      <c r="B163" s="311"/>
      <c r="C163" s="311"/>
      <c r="D163" s="311"/>
      <c r="F163" s="293"/>
      <c r="G163" s="311"/>
      <c r="H163" s="311"/>
      <c r="I163" s="311"/>
      <c r="J163" s="312"/>
      <c r="K163" s="312"/>
      <c r="L163" s="309"/>
      <c r="M163" s="233" t="str">
        <f t="shared" si="1"/>
        <v/>
      </c>
      <c r="N163" s="233" t="str">
        <f>IF(Detailed_Expense_PD124[[#This Row],[TOTAL]]&lt;&gt;"",Detailed_Expense_PD124[[#This Row],[TOTAL]]*VLOOKUP(Detailed_Expense_PD124[[#This Row],[CURRENCY]],#REF!,2,0),"")</f>
        <v/>
      </c>
      <c r="O163" s="311"/>
      <c r="P163" s="311"/>
      <c r="Q163" s="311"/>
      <c r="V163" s="72"/>
      <c r="W163" s="72"/>
    </row>
    <row r="164" spans="1:23" ht="14.5" x14ac:dyDescent="0.35">
      <c r="A164" s="314"/>
      <c r="B164" s="311"/>
      <c r="C164" s="311"/>
      <c r="D164" s="311"/>
      <c r="F164" s="293"/>
      <c r="G164" s="311"/>
      <c r="H164" s="311"/>
      <c r="I164" s="311"/>
      <c r="J164" s="312"/>
      <c r="K164" s="312"/>
      <c r="L164" s="309"/>
      <c r="M164" s="233" t="str">
        <f t="shared" si="1"/>
        <v/>
      </c>
      <c r="N164" s="233" t="str">
        <f>IF(Detailed_Expense_PD124[[#This Row],[TOTAL]]&lt;&gt;"",Detailed_Expense_PD124[[#This Row],[TOTAL]]*VLOOKUP(Detailed_Expense_PD124[[#This Row],[CURRENCY]],#REF!,2,0),"")</f>
        <v/>
      </c>
      <c r="O164" s="311"/>
      <c r="P164" s="311"/>
      <c r="Q164" s="311"/>
      <c r="V164" s="72"/>
      <c r="W164" s="72"/>
    </row>
    <row r="165" spans="1:23" ht="14.5" x14ac:dyDescent="0.35">
      <c r="A165" s="314"/>
      <c r="B165" s="311"/>
      <c r="C165" s="311"/>
      <c r="D165" s="311"/>
      <c r="F165" s="293"/>
      <c r="G165" s="311"/>
      <c r="H165" s="311"/>
      <c r="I165" s="311"/>
      <c r="J165" s="312"/>
      <c r="K165" s="312"/>
      <c r="L165" s="309"/>
      <c r="M165" s="233" t="str">
        <f t="shared" si="1"/>
        <v/>
      </c>
      <c r="N165" s="233" t="str">
        <f>IF(Detailed_Expense_PD124[[#This Row],[TOTAL]]&lt;&gt;"",Detailed_Expense_PD124[[#This Row],[TOTAL]]*VLOOKUP(Detailed_Expense_PD124[[#This Row],[CURRENCY]],#REF!,2,0),"")</f>
        <v/>
      </c>
      <c r="O165" s="311"/>
      <c r="P165" s="311"/>
      <c r="Q165" s="311"/>
      <c r="V165" s="72"/>
      <c r="W165" s="72"/>
    </row>
    <row r="166" spans="1:23" ht="14.5" x14ac:dyDescent="0.35">
      <c r="A166" s="314"/>
      <c r="B166" s="311"/>
      <c r="C166" s="311"/>
      <c r="D166" s="311"/>
      <c r="F166" s="293"/>
      <c r="G166" s="311"/>
      <c r="H166" s="311"/>
      <c r="I166" s="311"/>
      <c r="J166" s="312"/>
      <c r="K166" s="312"/>
      <c r="L166" s="309"/>
      <c r="M166" s="233" t="str">
        <f t="shared" si="1"/>
        <v/>
      </c>
      <c r="N166" s="233" t="str">
        <f>IF(Detailed_Expense_PD124[[#This Row],[TOTAL]]&lt;&gt;"",Detailed_Expense_PD124[[#This Row],[TOTAL]]*VLOOKUP(Detailed_Expense_PD124[[#This Row],[CURRENCY]],#REF!,2,0),"")</f>
        <v/>
      </c>
      <c r="O166" s="311"/>
      <c r="P166" s="311"/>
      <c r="Q166" s="311"/>
      <c r="V166" s="72"/>
      <c r="W166" s="72"/>
    </row>
    <row r="167" spans="1:23" ht="14.5" x14ac:dyDescent="0.35">
      <c r="A167" s="314"/>
      <c r="B167" s="311"/>
      <c r="C167" s="311"/>
      <c r="D167" s="311"/>
      <c r="F167" s="293"/>
      <c r="G167" s="311"/>
      <c r="H167" s="311"/>
      <c r="I167" s="311"/>
      <c r="J167" s="312"/>
      <c r="K167" s="312"/>
      <c r="L167" s="309"/>
      <c r="M167" s="233" t="str">
        <f t="shared" si="1"/>
        <v/>
      </c>
      <c r="N167" s="233" t="str">
        <f>IF(Detailed_Expense_PD124[[#This Row],[TOTAL]]&lt;&gt;"",Detailed_Expense_PD124[[#This Row],[TOTAL]]*VLOOKUP(Detailed_Expense_PD124[[#This Row],[CURRENCY]],#REF!,2,0),"")</f>
        <v/>
      </c>
      <c r="O167" s="311"/>
      <c r="P167" s="311"/>
      <c r="Q167" s="311"/>
      <c r="V167" s="72"/>
      <c r="W167" s="72"/>
    </row>
    <row r="168" spans="1:23" ht="14.5" x14ac:dyDescent="0.35">
      <c r="A168" s="314"/>
      <c r="B168" s="311"/>
      <c r="C168" s="311"/>
      <c r="D168" s="311"/>
      <c r="F168" s="293"/>
      <c r="G168" s="311"/>
      <c r="H168" s="311"/>
      <c r="I168" s="311"/>
      <c r="J168" s="312"/>
      <c r="K168" s="312"/>
      <c r="L168" s="309"/>
      <c r="M168" s="233" t="str">
        <f t="shared" si="1"/>
        <v/>
      </c>
      <c r="N168" s="233" t="str">
        <f>IF(Detailed_Expense_PD124[[#This Row],[TOTAL]]&lt;&gt;"",Detailed_Expense_PD124[[#This Row],[TOTAL]]*VLOOKUP(Detailed_Expense_PD124[[#This Row],[CURRENCY]],#REF!,2,0),"")</f>
        <v/>
      </c>
      <c r="O168" s="311"/>
      <c r="P168" s="311"/>
      <c r="Q168" s="311"/>
      <c r="V168" s="72"/>
      <c r="W168" s="72"/>
    </row>
    <row r="169" spans="1:23" ht="14.5" x14ac:dyDescent="0.35">
      <c r="A169" s="314"/>
      <c r="B169" s="311"/>
      <c r="C169" s="311"/>
      <c r="D169" s="311"/>
      <c r="F169" s="293"/>
      <c r="G169" s="311"/>
      <c r="H169" s="311"/>
      <c r="I169" s="311"/>
      <c r="J169" s="312"/>
      <c r="K169" s="312"/>
      <c r="L169" s="309"/>
      <c r="M169" s="233" t="str">
        <f t="shared" si="1"/>
        <v/>
      </c>
      <c r="N169" s="233" t="str">
        <f>IF(Detailed_Expense_PD124[[#This Row],[TOTAL]]&lt;&gt;"",Detailed_Expense_PD124[[#This Row],[TOTAL]]*VLOOKUP(Detailed_Expense_PD124[[#This Row],[CURRENCY]],#REF!,2,0),"")</f>
        <v/>
      </c>
      <c r="O169" s="311"/>
      <c r="P169" s="311"/>
      <c r="Q169" s="311"/>
      <c r="V169" s="72"/>
      <c r="W169" s="72"/>
    </row>
    <row r="170" spans="1:23" ht="14.5" x14ac:dyDescent="0.35">
      <c r="A170" s="314"/>
      <c r="B170" s="311"/>
      <c r="C170" s="311"/>
      <c r="D170" s="311"/>
      <c r="F170" s="293"/>
      <c r="G170" s="311"/>
      <c r="H170" s="311"/>
      <c r="I170" s="311"/>
      <c r="J170" s="312"/>
      <c r="K170" s="312"/>
      <c r="L170" s="309"/>
      <c r="M170" s="233" t="str">
        <f t="shared" si="1"/>
        <v/>
      </c>
      <c r="N170" s="233" t="str">
        <f>IF(Detailed_Expense_PD124[[#This Row],[TOTAL]]&lt;&gt;"",Detailed_Expense_PD124[[#This Row],[TOTAL]]*VLOOKUP(Detailed_Expense_PD124[[#This Row],[CURRENCY]],#REF!,2,0),"")</f>
        <v/>
      </c>
      <c r="O170" s="311"/>
      <c r="P170" s="311"/>
      <c r="Q170" s="311"/>
      <c r="V170" s="72"/>
      <c r="W170" s="72"/>
    </row>
    <row r="171" spans="1:23" ht="14.5" x14ac:dyDescent="0.35">
      <c r="A171" s="314"/>
      <c r="B171" s="311"/>
      <c r="C171" s="311"/>
      <c r="D171" s="311"/>
      <c r="F171" s="293"/>
      <c r="G171" s="311"/>
      <c r="H171" s="311"/>
      <c r="I171" s="311"/>
      <c r="J171" s="312"/>
      <c r="K171" s="312"/>
      <c r="L171" s="309"/>
      <c r="M171" s="233" t="str">
        <f t="shared" si="1"/>
        <v/>
      </c>
      <c r="N171" s="233" t="str">
        <f>IF(Detailed_Expense_PD124[[#This Row],[TOTAL]]&lt;&gt;"",Detailed_Expense_PD124[[#This Row],[TOTAL]]*VLOOKUP(Detailed_Expense_PD124[[#This Row],[CURRENCY]],#REF!,2,0),"")</f>
        <v/>
      </c>
      <c r="O171" s="311"/>
      <c r="P171" s="311"/>
      <c r="Q171" s="311"/>
      <c r="V171" s="72"/>
      <c r="W171" s="72"/>
    </row>
    <row r="172" spans="1:23" ht="14.5" x14ac:dyDescent="0.35">
      <c r="A172" s="314"/>
      <c r="B172" s="311"/>
      <c r="C172" s="311"/>
      <c r="D172" s="311"/>
      <c r="F172" s="293"/>
      <c r="G172" s="311"/>
      <c r="H172" s="311"/>
      <c r="I172" s="311"/>
      <c r="J172" s="312"/>
      <c r="K172" s="312"/>
      <c r="L172" s="309"/>
      <c r="M172" s="233" t="str">
        <f t="shared" si="1"/>
        <v/>
      </c>
      <c r="N172" s="233" t="str">
        <f>IF(Detailed_Expense_PD124[[#This Row],[TOTAL]]&lt;&gt;"",Detailed_Expense_PD124[[#This Row],[TOTAL]]*VLOOKUP(Detailed_Expense_PD124[[#This Row],[CURRENCY]],#REF!,2,0),"")</f>
        <v/>
      </c>
      <c r="O172" s="311"/>
      <c r="P172" s="311"/>
      <c r="Q172" s="311"/>
      <c r="V172" s="72"/>
      <c r="W172" s="72"/>
    </row>
    <row r="173" spans="1:23" ht="14.5" x14ac:dyDescent="0.35">
      <c r="A173" s="314"/>
      <c r="B173" s="311"/>
      <c r="C173" s="311"/>
      <c r="D173" s="311"/>
      <c r="F173" s="293"/>
      <c r="G173" s="311"/>
      <c r="H173" s="311"/>
      <c r="I173" s="311"/>
      <c r="J173" s="312"/>
      <c r="K173" s="312"/>
      <c r="L173" s="309"/>
      <c r="M173" s="233" t="str">
        <f t="shared" si="1"/>
        <v/>
      </c>
      <c r="N173" s="233" t="str">
        <f>IF(Detailed_Expense_PD124[[#This Row],[TOTAL]]&lt;&gt;"",Detailed_Expense_PD124[[#This Row],[TOTAL]]*VLOOKUP(Detailed_Expense_PD124[[#This Row],[CURRENCY]],#REF!,2,0),"")</f>
        <v/>
      </c>
      <c r="O173" s="311"/>
      <c r="P173" s="311"/>
      <c r="Q173" s="311"/>
      <c r="V173" s="72"/>
      <c r="W173" s="72"/>
    </row>
    <row r="174" spans="1:23" ht="14.5" x14ac:dyDescent="0.35">
      <c r="A174" s="314"/>
      <c r="B174" s="311"/>
      <c r="C174" s="311"/>
      <c r="D174" s="311"/>
      <c r="F174" s="293"/>
      <c r="G174" s="311"/>
      <c r="H174" s="311"/>
      <c r="I174" s="311"/>
      <c r="J174" s="312"/>
      <c r="K174" s="312"/>
      <c r="L174" s="309"/>
      <c r="M174" s="233" t="str">
        <f t="shared" si="1"/>
        <v/>
      </c>
      <c r="N174" s="233" t="str">
        <f>IF(Detailed_Expense_PD124[[#This Row],[TOTAL]]&lt;&gt;"",Detailed_Expense_PD124[[#This Row],[TOTAL]]*VLOOKUP(Detailed_Expense_PD124[[#This Row],[CURRENCY]],#REF!,2,0),"")</f>
        <v/>
      </c>
      <c r="O174" s="311"/>
      <c r="P174" s="311"/>
      <c r="Q174" s="311"/>
      <c r="V174" s="72"/>
      <c r="W174" s="72"/>
    </row>
    <row r="175" spans="1:23" ht="14.5" x14ac:dyDescent="0.35">
      <c r="A175" s="314"/>
      <c r="B175" s="311"/>
      <c r="C175" s="311"/>
      <c r="D175" s="311"/>
      <c r="F175" s="293"/>
      <c r="G175" s="311"/>
      <c r="H175" s="311"/>
      <c r="I175" s="311"/>
      <c r="J175" s="312"/>
      <c r="K175" s="312"/>
      <c r="L175" s="309"/>
      <c r="M175" s="233" t="str">
        <f t="shared" si="1"/>
        <v/>
      </c>
      <c r="N175" s="233" t="str">
        <f>IF(Detailed_Expense_PD124[[#This Row],[TOTAL]]&lt;&gt;"",Detailed_Expense_PD124[[#This Row],[TOTAL]]*VLOOKUP(Detailed_Expense_PD124[[#This Row],[CURRENCY]],#REF!,2,0),"")</f>
        <v/>
      </c>
      <c r="O175" s="311"/>
      <c r="P175" s="311"/>
      <c r="Q175" s="311"/>
      <c r="V175" s="72"/>
      <c r="W175" s="72"/>
    </row>
    <row r="176" spans="1:23" ht="14.5" x14ac:dyDescent="0.35">
      <c r="A176" s="314"/>
      <c r="B176" s="311"/>
      <c r="C176" s="311"/>
      <c r="D176" s="311"/>
      <c r="F176" s="293"/>
      <c r="G176" s="311"/>
      <c r="H176" s="311"/>
      <c r="I176" s="311"/>
      <c r="J176" s="312"/>
      <c r="K176" s="312"/>
      <c r="L176" s="309"/>
      <c r="M176" s="233" t="str">
        <f t="shared" si="1"/>
        <v/>
      </c>
      <c r="N176" s="233" t="str">
        <f>IF(Detailed_Expense_PD124[[#This Row],[TOTAL]]&lt;&gt;"",Detailed_Expense_PD124[[#This Row],[TOTAL]]*VLOOKUP(Detailed_Expense_PD124[[#This Row],[CURRENCY]],#REF!,2,0),"")</f>
        <v/>
      </c>
      <c r="O176" s="311"/>
      <c r="P176" s="311"/>
      <c r="Q176" s="311"/>
      <c r="V176" s="72"/>
      <c r="W176" s="72"/>
    </row>
    <row r="177" spans="1:23" ht="14.5" x14ac:dyDescent="0.35">
      <c r="A177" s="314"/>
      <c r="B177" s="311"/>
      <c r="C177" s="311"/>
      <c r="D177" s="311"/>
      <c r="F177" s="293"/>
      <c r="G177" s="311"/>
      <c r="H177" s="311"/>
      <c r="I177" s="311"/>
      <c r="J177" s="312"/>
      <c r="K177" s="312"/>
      <c r="L177" s="309"/>
      <c r="M177" s="233" t="str">
        <f t="shared" si="1"/>
        <v/>
      </c>
      <c r="N177" s="233" t="str">
        <f>IF(Detailed_Expense_PD124[[#This Row],[TOTAL]]&lt;&gt;"",Detailed_Expense_PD124[[#This Row],[TOTAL]]*VLOOKUP(Detailed_Expense_PD124[[#This Row],[CURRENCY]],#REF!,2,0),"")</f>
        <v/>
      </c>
      <c r="O177" s="311"/>
      <c r="P177" s="311"/>
      <c r="Q177" s="311"/>
      <c r="V177" s="72"/>
      <c r="W177" s="72"/>
    </row>
    <row r="178" spans="1:23" ht="14.5" x14ac:dyDescent="0.35">
      <c r="A178" s="314"/>
      <c r="B178" s="311"/>
      <c r="C178" s="311"/>
      <c r="D178" s="311"/>
      <c r="F178" s="293"/>
      <c r="G178" s="311"/>
      <c r="H178" s="311"/>
      <c r="I178" s="311"/>
      <c r="J178" s="312"/>
      <c r="K178" s="312"/>
      <c r="L178" s="309"/>
      <c r="M178" s="233" t="str">
        <f t="shared" si="1"/>
        <v/>
      </c>
      <c r="N178" s="233" t="str">
        <f>IF(Detailed_Expense_PD124[[#This Row],[TOTAL]]&lt;&gt;"",Detailed_Expense_PD124[[#This Row],[TOTAL]]*VLOOKUP(Detailed_Expense_PD124[[#This Row],[CURRENCY]],#REF!,2,0),"")</f>
        <v/>
      </c>
      <c r="O178" s="311"/>
      <c r="P178" s="311"/>
      <c r="Q178" s="311"/>
      <c r="V178" s="72"/>
      <c r="W178" s="72"/>
    </row>
    <row r="179" spans="1:23" ht="14.5" x14ac:dyDescent="0.35">
      <c r="A179" s="314"/>
      <c r="B179" s="311"/>
      <c r="C179" s="311"/>
      <c r="D179" s="311"/>
      <c r="F179" s="293"/>
      <c r="G179" s="311"/>
      <c r="H179" s="311"/>
      <c r="I179" s="311"/>
      <c r="J179" s="312"/>
      <c r="K179" s="312"/>
      <c r="L179" s="309"/>
      <c r="M179" s="233" t="str">
        <f t="shared" si="1"/>
        <v/>
      </c>
      <c r="N179" s="233" t="str">
        <f>IF(Detailed_Expense_PD124[[#This Row],[TOTAL]]&lt;&gt;"",Detailed_Expense_PD124[[#This Row],[TOTAL]]*VLOOKUP(Detailed_Expense_PD124[[#This Row],[CURRENCY]],#REF!,2,0),"")</f>
        <v/>
      </c>
      <c r="O179" s="311"/>
      <c r="P179" s="311"/>
      <c r="Q179" s="311"/>
      <c r="V179" s="72"/>
      <c r="W179" s="72"/>
    </row>
    <row r="180" spans="1:23" ht="14.5" x14ac:dyDescent="0.35">
      <c r="A180" s="314"/>
      <c r="B180" s="311"/>
      <c r="C180" s="311"/>
      <c r="D180" s="311"/>
      <c r="F180" s="293"/>
      <c r="G180" s="311"/>
      <c r="H180" s="311"/>
      <c r="I180" s="311"/>
      <c r="J180" s="312"/>
      <c r="K180" s="312"/>
      <c r="L180" s="309"/>
      <c r="M180" s="233" t="str">
        <f t="shared" si="1"/>
        <v/>
      </c>
      <c r="N180" s="233" t="str">
        <f>IF(Detailed_Expense_PD124[[#This Row],[TOTAL]]&lt;&gt;"",Detailed_Expense_PD124[[#This Row],[TOTAL]]*VLOOKUP(Detailed_Expense_PD124[[#This Row],[CURRENCY]],#REF!,2,0),"")</f>
        <v/>
      </c>
      <c r="O180" s="311"/>
      <c r="P180" s="311"/>
      <c r="Q180" s="311"/>
      <c r="V180" s="72"/>
      <c r="W180" s="72"/>
    </row>
    <row r="181" spans="1:23" ht="14.5" x14ac:dyDescent="0.35">
      <c r="A181" s="314"/>
      <c r="B181" s="311"/>
      <c r="C181" s="311"/>
      <c r="D181" s="311"/>
      <c r="F181" s="293"/>
      <c r="G181" s="311"/>
      <c r="H181" s="311"/>
      <c r="I181" s="311"/>
      <c r="J181" s="312"/>
      <c r="K181" s="312"/>
      <c r="L181" s="309"/>
      <c r="M181" s="233" t="str">
        <f t="shared" si="1"/>
        <v/>
      </c>
      <c r="N181" s="233" t="str">
        <f>IF(Detailed_Expense_PD124[[#This Row],[TOTAL]]&lt;&gt;"",Detailed_Expense_PD124[[#This Row],[TOTAL]]*VLOOKUP(Detailed_Expense_PD124[[#This Row],[CURRENCY]],#REF!,2,0),"")</f>
        <v/>
      </c>
      <c r="O181" s="311"/>
      <c r="P181" s="311"/>
      <c r="Q181" s="311"/>
      <c r="V181" s="72"/>
      <c r="W181" s="72"/>
    </row>
    <row r="182" spans="1:23" ht="14.5" x14ac:dyDescent="0.35">
      <c r="A182" s="314"/>
      <c r="B182" s="311"/>
      <c r="C182" s="311"/>
      <c r="D182" s="311"/>
      <c r="F182" s="293"/>
      <c r="G182" s="311"/>
      <c r="H182" s="311"/>
      <c r="I182" s="311"/>
      <c r="J182" s="312"/>
      <c r="K182" s="312"/>
      <c r="L182" s="309"/>
      <c r="M182" s="233" t="str">
        <f t="shared" si="1"/>
        <v/>
      </c>
      <c r="N182" s="233" t="str">
        <f>IF(Detailed_Expense_PD124[[#This Row],[TOTAL]]&lt;&gt;"",Detailed_Expense_PD124[[#This Row],[TOTAL]]*VLOOKUP(Detailed_Expense_PD124[[#This Row],[CURRENCY]],#REF!,2,0),"")</f>
        <v/>
      </c>
      <c r="O182" s="311"/>
      <c r="P182" s="311"/>
      <c r="Q182" s="311"/>
      <c r="V182" s="72"/>
      <c r="W182" s="72"/>
    </row>
    <row r="183" spans="1:23" ht="14.5" x14ac:dyDescent="0.35">
      <c r="A183" s="314"/>
      <c r="B183" s="311"/>
      <c r="C183" s="311"/>
      <c r="D183" s="311"/>
      <c r="F183" s="293"/>
      <c r="G183" s="311"/>
      <c r="H183" s="311"/>
      <c r="I183" s="311"/>
      <c r="J183" s="312"/>
      <c r="K183" s="312"/>
      <c r="L183" s="309"/>
      <c r="M183" s="233" t="str">
        <f t="shared" si="1"/>
        <v/>
      </c>
      <c r="N183" s="233" t="str">
        <f>IF(Detailed_Expense_PD124[[#This Row],[TOTAL]]&lt;&gt;"",Detailed_Expense_PD124[[#This Row],[TOTAL]]*VLOOKUP(Detailed_Expense_PD124[[#This Row],[CURRENCY]],#REF!,2,0),"")</f>
        <v/>
      </c>
      <c r="O183" s="311"/>
      <c r="P183" s="311"/>
      <c r="Q183" s="311"/>
      <c r="V183" s="72"/>
      <c r="W183" s="72"/>
    </row>
    <row r="184" spans="1:23" ht="14.5" x14ac:dyDescent="0.35">
      <c r="A184" s="314"/>
      <c r="B184" s="311"/>
      <c r="C184" s="311"/>
      <c r="D184" s="311"/>
      <c r="F184" s="293"/>
      <c r="G184" s="311"/>
      <c r="H184" s="311"/>
      <c r="I184" s="311"/>
      <c r="J184" s="312"/>
      <c r="K184" s="312"/>
      <c r="L184" s="309"/>
      <c r="M184" s="233" t="str">
        <f t="shared" si="1"/>
        <v/>
      </c>
      <c r="N184" s="233" t="str">
        <f>IF(Detailed_Expense_PD124[[#This Row],[TOTAL]]&lt;&gt;"",Detailed_Expense_PD124[[#This Row],[TOTAL]]*VLOOKUP(Detailed_Expense_PD124[[#This Row],[CURRENCY]],#REF!,2,0),"")</f>
        <v/>
      </c>
      <c r="O184" s="311"/>
      <c r="P184" s="311"/>
      <c r="Q184" s="311"/>
      <c r="V184" s="72"/>
      <c r="W184" s="72"/>
    </row>
    <row r="185" spans="1:23" ht="14.5" x14ac:dyDescent="0.35">
      <c r="A185" s="314"/>
      <c r="B185" s="311"/>
      <c r="C185" s="311"/>
      <c r="D185" s="311"/>
      <c r="F185" s="293"/>
      <c r="G185" s="311"/>
      <c r="H185" s="311"/>
      <c r="I185" s="311"/>
      <c r="J185" s="312"/>
      <c r="K185" s="312"/>
      <c r="L185" s="309"/>
      <c r="M185" s="233" t="str">
        <f t="shared" si="1"/>
        <v/>
      </c>
      <c r="N185" s="233" t="str">
        <f>IF(Detailed_Expense_PD124[[#This Row],[TOTAL]]&lt;&gt;"",Detailed_Expense_PD124[[#This Row],[TOTAL]]*VLOOKUP(Detailed_Expense_PD124[[#This Row],[CURRENCY]],#REF!,2,0),"")</f>
        <v/>
      </c>
      <c r="O185" s="311"/>
      <c r="P185" s="311"/>
      <c r="Q185" s="311"/>
      <c r="V185" s="72"/>
      <c r="W185" s="72"/>
    </row>
    <row r="186" spans="1:23" ht="14.5" x14ac:dyDescent="0.35">
      <c r="A186" s="314"/>
      <c r="B186" s="311"/>
      <c r="C186" s="311"/>
      <c r="D186" s="311"/>
      <c r="F186" s="293"/>
      <c r="G186" s="311"/>
      <c r="H186" s="311"/>
      <c r="I186" s="311"/>
      <c r="J186" s="312"/>
      <c r="K186" s="312"/>
      <c r="L186" s="309"/>
      <c r="M186" s="233" t="str">
        <f t="shared" si="1"/>
        <v/>
      </c>
      <c r="N186" s="233" t="str">
        <f>IF(Detailed_Expense_PD124[[#This Row],[TOTAL]]&lt;&gt;"",Detailed_Expense_PD124[[#This Row],[TOTAL]]*VLOOKUP(Detailed_Expense_PD124[[#This Row],[CURRENCY]],#REF!,2,0),"")</f>
        <v/>
      </c>
      <c r="O186" s="311"/>
      <c r="P186" s="311"/>
      <c r="Q186" s="311"/>
      <c r="V186" s="72"/>
      <c r="W186" s="72"/>
    </row>
    <row r="187" spans="1:23" ht="14.5" x14ac:dyDescent="0.35">
      <c r="A187" s="314"/>
      <c r="B187" s="311"/>
      <c r="C187" s="311"/>
      <c r="D187" s="311"/>
      <c r="F187" s="293"/>
      <c r="G187" s="311"/>
      <c r="H187" s="311"/>
      <c r="I187" s="311"/>
      <c r="J187" s="312"/>
      <c r="K187" s="312"/>
      <c r="L187" s="309"/>
      <c r="M187" s="233" t="str">
        <f t="shared" si="1"/>
        <v/>
      </c>
      <c r="N187" s="233" t="str">
        <f>IF(Detailed_Expense_PD124[[#This Row],[TOTAL]]&lt;&gt;"",Detailed_Expense_PD124[[#This Row],[TOTAL]]*VLOOKUP(Detailed_Expense_PD124[[#This Row],[CURRENCY]],#REF!,2,0),"")</f>
        <v/>
      </c>
      <c r="O187" s="311"/>
      <c r="P187" s="311"/>
      <c r="Q187" s="311"/>
      <c r="V187" s="72"/>
      <c r="W187" s="72"/>
    </row>
    <row r="188" spans="1:23" ht="14.5" x14ac:dyDescent="0.35">
      <c r="A188" s="185"/>
      <c r="B188" s="186"/>
      <c r="C188" s="186"/>
      <c r="D188" s="186"/>
      <c r="F188" s="293"/>
      <c r="G188" s="311"/>
      <c r="H188" s="311"/>
      <c r="I188" s="311"/>
      <c r="J188" s="312"/>
      <c r="K188" s="312"/>
      <c r="L188" s="309"/>
      <c r="M188" s="233" t="str">
        <f t="shared" si="1"/>
        <v/>
      </c>
      <c r="N188" s="233" t="str">
        <f>IF(Detailed_Expense_PD124[[#This Row],[TOTAL]]&lt;&gt;"",Detailed_Expense_PD124[[#This Row],[TOTAL]]*VLOOKUP(Detailed_Expense_PD124[[#This Row],[CURRENCY]],#REF!,2,0),"")</f>
        <v/>
      </c>
      <c r="O188" s="311"/>
      <c r="P188" s="311"/>
      <c r="Q188" s="311"/>
      <c r="V188" s="72"/>
      <c r="W188" s="72"/>
    </row>
    <row r="189" spans="1:23" x14ac:dyDescent="0.3">
      <c r="A189" s="185"/>
      <c r="B189" s="186"/>
      <c r="C189" s="186"/>
      <c r="D189" s="186"/>
      <c r="J189" s="16"/>
      <c r="K189" s="16"/>
      <c r="M189" s="16"/>
      <c r="N189" s="16"/>
      <c r="V189" s="72"/>
      <c r="W189" s="72"/>
    </row>
    <row r="190" spans="1:23" x14ac:dyDescent="0.3">
      <c r="A190" s="185"/>
      <c r="B190" s="186"/>
      <c r="C190" s="186"/>
      <c r="D190" s="186"/>
      <c r="J190" s="16"/>
      <c r="K190" s="16"/>
      <c r="M190" s="16"/>
      <c r="N190" s="16"/>
      <c r="V190" s="72"/>
      <c r="W190" s="72"/>
    </row>
    <row r="191" spans="1:23" x14ac:dyDescent="0.3">
      <c r="A191" s="185"/>
      <c r="B191" s="186"/>
      <c r="C191" s="186"/>
      <c r="D191" s="186"/>
      <c r="J191" s="16"/>
      <c r="K191" s="16"/>
      <c r="M191" s="16"/>
      <c r="N191" s="16"/>
      <c r="V191" s="72"/>
      <c r="W191" s="72"/>
    </row>
    <row r="192" spans="1:23" x14ac:dyDescent="0.3">
      <c r="A192" s="185"/>
      <c r="B192" s="186"/>
      <c r="C192" s="186"/>
      <c r="D192" s="186"/>
      <c r="J192" s="16"/>
      <c r="K192" s="16"/>
      <c r="M192" s="16"/>
      <c r="N192" s="16"/>
      <c r="V192" s="72"/>
      <c r="W192" s="72"/>
    </row>
    <row r="193" spans="1:23" x14ac:dyDescent="0.3">
      <c r="A193" s="185"/>
      <c r="B193" s="186"/>
      <c r="C193" s="186"/>
      <c r="D193" s="186"/>
      <c r="J193" s="16"/>
      <c r="K193" s="16"/>
      <c r="M193" s="16"/>
      <c r="N193" s="16"/>
      <c r="V193" s="72"/>
      <c r="W193" s="72"/>
    </row>
    <row r="194" spans="1:23" x14ac:dyDescent="0.3">
      <c r="A194" s="185"/>
      <c r="B194" s="186"/>
      <c r="C194" s="186"/>
      <c r="D194" s="186"/>
      <c r="J194" s="16"/>
      <c r="K194" s="16"/>
      <c r="M194" s="16"/>
      <c r="N194" s="16"/>
      <c r="V194" s="72"/>
      <c r="W194" s="72"/>
    </row>
    <row r="195" spans="1:23" x14ac:dyDescent="0.3">
      <c r="A195" s="185"/>
      <c r="B195" s="186"/>
      <c r="C195" s="186"/>
      <c r="D195" s="186"/>
      <c r="J195" s="16"/>
      <c r="K195" s="16"/>
      <c r="M195" s="16"/>
      <c r="N195" s="16"/>
      <c r="V195" s="72"/>
      <c r="W195" s="72"/>
    </row>
    <row r="196" spans="1:23" x14ac:dyDescent="0.3">
      <c r="A196" s="185"/>
      <c r="B196" s="186"/>
      <c r="C196" s="186"/>
      <c r="D196" s="186"/>
      <c r="J196" s="16"/>
      <c r="K196" s="16"/>
      <c r="M196" s="16"/>
      <c r="N196" s="16"/>
      <c r="V196" s="72"/>
      <c r="W196" s="72"/>
    </row>
    <row r="197" spans="1:23" x14ac:dyDescent="0.3">
      <c r="A197" s="185"/>
      <c r="B197" s="186"/>
      <c r="C197" s="186"/>
      <c r="D197" s="186"/>
      <c r="J197" s="16"/>
      <c r="K197" s="16"/>
      <c r="M197" s="16"/>
      <c r="N197" s="16"/>
      <c r="V197" s="72"/>
      <c r="W197" s="72"/>
    </row>
    <row r="198" spans="1:23" x14ac:dyDescent="0.3">
      <c r="A198" s="185"/>
      <c r="B198" s="186"/>
      <c r="C198" s="186"/>
      <c r="D198" s="186"/>
      <c r="J198" s="16"/>
      <c r="K198" s="16"/>
      <c r="M198" s="16"/>
      <c r="N198" s="16"/>
      <c r="V198" s="72"/>
      <c r="W198" s="72"/>
    </row>
    <row r="199" spans="1:23" x14ac:dyDescent="0.3">
      <c r="A199" s="185"/>
      <c r="B199" s="186"/>
      <c r="C199" s="186"/>
      <c r="D199" s="186"/>
      <c r="J199" s="16"/>
      <c r="K199" s="16"/>
      <c r="M199" s="16"/>
      <c r="N199" s="16"/>
      <c r="V199" s="72"/>
      <c r="W199" s="72"/>
    </row>
    <row r="200" spans="1:23" x14ac:dyDescent="0.3">
      <c r="A200" s="185"/>
      <c r="B200" s="186"/>
      <c r="C200" s="186"/>
      <c r="D200" s="186"/>
      <c r="J200" s="16"/>
      <c r="K200" s="16"/>
      <c r="M200" s="16"/>
      <c r="N200" s="16"/>
      <c r="V200" s="72"/>
      <c r="W200" s="72"/>
    </row>
    <row r="201" spans="1:23" x14ac:dyDescent="0.3">
      <c r="A201" s="185"/>
      <c r="B201" s="186"/>
      <c r="C201" s="186"/>
      <c r="D201" s="186"/>
      <c r="J201" s="16"/>
      <c r="K201" s="16"/>
      <c r="M201" s="16"/>
      <c r="N201" s="16"/>
      <c r="V201" s="72"/>
      <c r="W201" s="72"/>
    </row>
    <row r="202" spans="1:23" x14ac:dyDescent="0.3">
      <c r="A202" s="185"/>
      <c r="B202" s="186"/>
      <c r="C202" s="186"/>
      <c r="D202" s="186"/>
      <c r="J202" s="16"/>
      <c r="K202" s="16"/>
      <c r="M202" s="16"/>
      <c r="N202" s="16"/>
      <c r="V202" s="72"/>
      <c r="W202" s="72"/>
    </row>
    <row r="203" spans="1:23" x14ac:dyDescent="0.3">
      <c r="A203" s="185"/>
      <c r="B203" s="186"/>
      <c r="C203" s="186"/>
      <c r="D203" s="186"/>
      <c r="J203" s="16"/>
      <c r="K203" s="16"/>
      <c r="M203" s="16"/>
      <c r="N203" s="16"/>
      <c r="V203" s="72"/>
      <c r="W203" s="72"/>
    </row>
    <row r="204" spans="1:23" x14ac:dyDescent="0.3">
      <c r="A204" s="185"/>
      <c r="B204" s="186"/>
      <c r="C204" s="186"/>
      <c r="D204" s="186"/>
      <c r="J204" s="16"/>
      <c r="K204" s="16"/>
      <c r="V204" s="72"/>
      <c r="W204" s="72"/>
    </row>
    <row r="205" spans="1:23" x14ac:dyDescent="0.3">
      <c r="A205" s="185"/>
      <c r="B205" s="186"/>
      <c r="C205" s="186"/>
      <c r="D205" s="186"/>
      <c r="J205" s="16"/>
      <c r="K205" s="16"/>
      <c r="V205" s="72"/>
      <c r="W205" s="72"/>
    </row>
    <row r="206" spans="1:23" x14ac:dyDescent="0.3">
      <c r="A206" s="185"/>
      <c r="B206" s="186"/>
      <c r="C206" s="186"/>
      <c r="D206" s="186"/>
      <c r="J206" s="16"/>
      <c r="K206" s="16"/>
      <c r="V206" s="72"/>
      <c r="W206" s="72"/>
    </row>
    <row r="207" spans="1:23" x14ac:dyDescent="0.3">
      <c r="A207" s="185"/>
      <c r="B207" s="186"/>
      <c r="C207" s="186"/>
      <c r="D207" s="186"/>
      <c r="J207" s="16"/>
      <c r="K207" s="16"/>
      <c r="V207" s="72"/>
      <c r="W207" s="72"/>
    </row>
    <row r="208" spans="1:23" x14ac:dyDescent="0.3">
      <c r="A208" s="185"/>
      <c r="B208" s="186"/>
      <c r="C208" s="186"/>
      <c r="D208" s="186"/>
      <c r="J208" s="16"/>
      <c r="K208" s="16"/>
      <c r="V208" s="72"/>
      <c r="W208" s="72"/>
    </row>
    <row r="209" spans="1:23" x14ac:dyDescent="0.3">
      <c r="A209" s="185"/>
      <c r="B209" s="186"/>
      <c r="C209" s="186"/>
      <c r="D209" s="186"/>
      <c r="J209" s="16"/>
      <c r="K209" s="16"/>
      <c r="V209" s="72"/>
      <c r="W209" s="72"/>
    </row>
    <row r="210" spans="1:23" x14ac:dyDescent="0.3">
      <c r="A210" s="185"/>
      <c r="B210" s="186"/>
      <c r="C210" s="186"/>
      <c r="D210" s="186"/>
      <c r="J210" s="16"/>
      <c r="K210" s="16"/>
      <c r="V210" s="72"/>
      <c r="W210" s="72"/>
    </row>
    <row r="211" spans="1:23" x14ac:dyDescent="0.3">
      <c r="A211" s="185"/>
      <c r="B211" s="186"/>
      <c r="C211" s="186"/>
      <c r="D211" s="186"/>
      <c r="J211" s="16"/>
      <c r="K211" s="16"/>
      <c r="V211" s="72"/>
      <c r="W211" s="72"/>
    </row>
    <row r="212" spans="1:23" x14ac:dyDescent="0.3">
      <c r="A212" s="185"/>
      <c r="B212" s="186"/>
      <c r="C212" s="186"/>
      <c r="D212" s="186"/>
      <c r="J212" s="16"/>
      <c r="K212" s="16"/>
      <c r="V212" s="72"/>
      <c r="W212" s="72"/>
    </row>
    <row r="213" spans="1:23" x14ac:dyDescent="0.3">
      <c r="A213" s="185"/>
      <c r="B213" s="186"/>
      <c r="C213" s="186"/>
      <c r="D213" s="186"/>
      <c r="J213" s="16"/>
      <c r="K213" s="16"/>
      <c r="V213" s="72"/>
      <c r="W213" s="72"/>
    </row>
    <row r="214" spans="1:23" x14ac:dyDescent="0.3">
      <c r="A214" s="185"/>
      <c r="B214" s="186"/>
      <c r="C214" s="186"/>
      <c r="D214" s="186"/>
      <c r="J214" s="16"/>
      <c r="K214" s="16"/>
      <c r="V214" s="72"/>
      <c r="W214" s="72"/>
    </row>
    <row r="215" spans="1:23" x14ac:dyDescent="0.3">
      <c r="A215" s="185"/>
      <c r="B215" s="186"/>
      <c r="C215" s="186"/>
      <c r="D215" s="186"/>
      <c r="J215" s="16"/>
      <c r="K215" s="16"/>
      <c r="V215" s="72"/>
      <c r="W215" s="72"/>
    </row>
    <row r="216" spans="1:23" x14ac:dyDescent="0.3">
      <c r="A216" s="185"/>
      <c r="B216" s="186"/>
      <c r="C216" s="186"/>
      <c r="D216" s="186"/>
      <c r="J216" s="16"/>
      <c r="K216" s="16"/>
      <c r="V216" s="72"/>
      <c r="W216" s="72"/>
    </row>
    <row r="217" spans="1:23" x14ac:dyDescent="0.3">
      <c r="A217" s="185"/>
      <c r="B217" s="186"/>
      <c r="C217" s="186"/>
      <c r="D217" s="186"/>
      <c r="J217" s="16"/>
      <c r="K217" s="16"/>
      <c r="V217" s="72"/>
      <c r="W217" s="72"/>
    </row>
    <row r="218" spans="1:23" x14ac:dyDescent="0.3">
      <c r="A218" s="185"/>
      <c r="B218" s="186"/>
      <c r="C218" s="186"/>
      <c r="D218" s="186"/>
      <c r="J218" s="16"/>
      <c r="K218" s="16"/>
      <c r="V218" s="72"/>
      <c r="W218" s="72"/>
    </row>
    <row r="219" spans="1:23" x14ac:dyDescent="0.3">
      <c r="A219" s="185"/>
      <c r="B219" s="186"/>
      <c r="C219" s="186"/>
      <c r="D219" s="186"/>
      <c r="J219" s="16"/>
      <c r="K219" s="16"/>
      <c r="V219" s="72"/>
      <c r="W219" s="72"/>
    </row>
    <row r="220" spans="1:23" x14ac:dyDescent="0.3">
      <c r="A220" s="185"/>
      <c r="B220" s="186"/>
      <c r="C220" s="186"/>
      <c r="D220" s="186"/>
      <c r="J220" s="16"/>
      <c r="K220" s="16"/>
      <c r="V220" s="72"/>
      <c r="W220" s="72"/>
    </row>
    <row r="221" spans="1:23" x14ac:dyDescent="0.3">
      <c r="A221" s="185"/>
      <c r="B221" s="186"/>
      <c r="C221" s="186"/>
      <c r="D221" s="186"/>
      <c r="J221" s="16"/>
      <c r="K221" s="16"/>
      <c r="V221" s="72"/>
      <c r="W221" s="72"/>
    </row>
    <row r="222" spans="1:23" x14ac:dyDescent="0.3">
      <c r="A222" s="185"/>
      <c r="B222" s="186"/>
      <c r="C222" s="186"/>
      <c r="D222" s="186"/>
      <c r="J222" s="16"/>
      <c r="K222" s="16"/>
      <c r="V222" s="72"/>
      <c r="W222" s="72"/>
    </row>
    <row r="223" spans="1:23" x14ac:dyDescent="0.3">
      <c r="A223" s="185"/>
      <c r="B223" s="186"/>
      <c r="C223" s="186"/>
      <c r="D223" s="186"/>
      <c r="J223" s="16"/>
      <c r="K223" s="16"/>
      <c r="V223" s="72"/>
      <c r="W223" s="72"/>
    </row>
    <row r="224" spans="1:23" x14ac:dyDescent="0.3">
      <c r="A224" s="185"/>
      <c r="B224" s="186"/>
      <c r="C224" s="186"/>
      <c r="D224" s="186"/>
      <c r="J224" s="16"/>
      <c r="K224" s="16"/>
      <c r="V224" s="72"/>
      <c r="W224" s="72"/>
    </row>
    <row r="225" spans="1:23" x14ac:dyDescent="0.3">
      <c r="A225" s="185"/>
      <c r="B225" s="186"/>
      <c r="C225" s="186"/>
      <c r="D225" s="186"/>
      <c r="J225" s="16"/>
      <c r="K225" s="16"/>
      <c r="V225" s="72"/>
      <c r="W225" s="72"/>
    </row>
    <row r="226" spans="1:23" x14ac:dyDescent="0.3">
      <c r="A226" s="185"/>
      <c r="B226" s="186"/>
      <c r="C226" s="186"/>
      <c r="D226" s="186"/>
      <c r="J226" s="16"/>
      <c r="K226" s="16"/>
      <c r="V226" s="72"/>
      <c r="W226" s="72"/>
    </row>
    <row r="227" spans="1:23" x14ac:dyDescent="0.3">
      <c r="A227" s="185"/>
      <c r="B227" s="186"/>
      <c r="C227" s="186"/>
      <c r="D227" s="186"/>
      <c r="J227" s="16"/>
      <c r="K227" s="16"/>
      <c r="V227" s="72"/>
      <c r="W227" s="72"/>
    </row>
    <row r="228" spans="1:23" x14ac:dyDescent="0.3">
      <c r="A228" s="185"/>
      <c r="B228" s="186"/>
      <c r="C228" s="186"/>
      <c r="D228" s="186"/>
      <c r="J228" s="16"/>
      <c r="K228" s="16"/>
      <c r="V228" s="72"/>
      <c r="W228" s="72"/>
    </row>
    <row r="229" spans="1:23" x14ac:dyDescent="0.3">
      <c r="A229" s="185"/>
      <c r="B229" s="186"/>
      <c r="C229" s="186"/>
      <c r="D229" s="186"/>
      <c r="J229" s="16"/>
      <c r="K229" s="16"/>
      <c r="V229" s="72"/>
      <c r="W229" s="72"/>
    </row>
    <row r="230" spans="1:23" x14ac:dyDescent="0.3">
      <c r="A230" s="185"/>
      <c r="B230" s="186"/>
      <c r="C230" s="186"/>
      <c r="D230" s="186"/>
      <c r="J230" s="16"/>
      <c r="K230" s="16"/>
      <c r="V230" s="72"/>
      <c r="W230" s="72"/>
    </row>
    <row r="231" spans="1:23" x14ac:dyDescent="0.3">
      <c r="A231" s="185"/>
      <c r="B231" s="186"/>
      <c r="C231" s="186"/>
      <c r="D231" s="186"/>
      <c r="J231" s="16"/>
      <c r="K231" s="16"/>
      <c r="V231" s="72"/>
      <c r="W231" s="72"/>
    </row>
    <row r="232" spans="1:23" x14ac:dyDescent="0.3">
      <c r="A232" s="185"/>
      <c r="B232" s="186"/>
      <c r="C232" s="186"/>
      <c r="D232" s="186"/>
      <c r="J232" s="16"/>
      <c r="K232" s="16"/>
      <c r="V232" s="72"/>
      <c r="W232" s="72"/>
    </row>
    <row r="233" spans="1:23" x14ac:dyDescent="0.3">
      <c r="A233" s="185"/>
      <c r="B233" s="186"/>
      <c r="C233" s="186"/>
      <c r="D233" s="186"/>
      <c r="J233" s="16"/>
      <c r="K233" s="16"/>
      <c r="V233" s="72"/>
      <c r="W233" s="72"/>
    </row>
    <row r="234" spans="1:23" x14ac:dyDescent="0.3">
      <c r="A234" s="185"/>
      <c r="B234" s="186"/>
      <c r="C234" s="186"/>
      <c r="D234" s="186"/>
      <c r="J234" s="16"/>
      <c r="K234" s="16"/>
      <c r="V234" s="72"/>
      <c r="W234" s="72"/>
    </row>
    <row r="235" spans="1:23" x14ac:dyDescent="0.3">
      <c r="A235" s="185"/>
      <c r="B235" s="186"/>
      <c r="C235" s="186"/>
      <c r="D235" s="186"/>
      <c r="J235" s="16"/>
      <c r="K235" s="16"/>
      <c r="V235" s="72"/>
      <c r="W235" s="72"/>
    </row>
    <row r="236" spans="1:23" x14ac:dyDescent="0.3">
      <c r="A236" s="185"/>
      <c r="B236" s="186"/>
      <c r="C236" s="186"/>
      <c r="D236" s="186"/>
      <c r="J236" s="16"/>
      <c r="K236" s="16"/>
      <c r="V236" s="72"/>
      <c r="W236" s="72"/>
    </row>
    <row r="237" spans="1:23" x14ac:dyDescent="0.3">
      <c r="A237" s="185"/>
      <c r="B237" s="186"/>
      <c r="C237" s="186"/>
      <c r="D237" s="186"/>
      <c r="J237" s="16"/>
      <c r="K237" s="16"/>
      <c r="V237" s="72"/>
      <c r="W237" s="72"/>
    </row>
    <row r="238" spans="1:23" x14ac:dyDescent="0.3">
      <c r="A238" s="185"/>
      <c r="B238" s="186"/>
      <c r="C238" s="186"/>
      <c r="D238" s="186"/>
      <c r="J238" s="16"/>
      <c r="K238" s="16"/>
      <c r="V238" s="72"/>
      <c r="W238" s="72"/>
    </row>
    <row r="239" spans="1:23" x14ac:dyDescent="0.3">
      <c r="A239" s="185"/>
      <c r="B239" s="186"/>
      <c r="C239" s="186"/>
      <c r="D239" s="186"/>
      <c r="J239" s="16"/>
      <c r="K239" s="16"/>
      <c r="V239" s="72"/>
      <c r="W239" s="72"/>
    </row>
    <row r="240" spans="1:23" x14ac:dyDescent="0.3">
      <c r="A240" s="185"/>
      <c r="B240" s="186"/>
      <c r="C240" s="186"/>
      <c r="D240" s="186"/>
      <c r="J240" s="16"/>
      <c r="K240" s="16"/>
      <c r="V240" s="72"/>
      <c r="W240" s="72"/>
    </row>
    <row r="241" spans="1:23" x14ac:dyDescent="0.3">
      <c r="A241" s="185"/>
      <c r="B241" s="186"/>
      <c r="C241" s="186"/>
      <c r="D241" s="186"/>
      <c r="J241" s="16"/>
      <c r="K241" s="16"/>
      <c r="V241" s="72"/>
      <c r="W241" s="72"/>
    </row>
    <row r="242" spans="1:23" x14ac:dyDescent="0.3">
      <c r="A242" s="185"/>
      <c r="B242" s="186"/>
      <c r="C242" s="186"/>
      <c r="D242" s="186"/>
      <c r="J242" s="16"/>
      <c r="K242" s="16"/>
      <c r="V242" s="72"/>
      <c r="W242" s="72"/>
    </row>
    <row r="243" spans="1:23" x14ac:dyDescent="0.3">
      <c r="A243" s="185"/>
      <c r="B243" s="186"/>
      <c r="C243" s="186"/>
      <c r="D243" s="186"/>
      <c r="J243" s="16"/>
      <c r="K243" s="16"/>
      <c r="V243" s="72"/>
      <c r="W243" s="72"/>
    </row>
    <row r="244" spans="1:23" x14ac:dyDescent="0.3">
      <c r="A244" s="185"/>
      <c r="B244" s="186"/>
      <c r="C244" s="186"/>
      <c r="D244" s="186"/>
      <c r="J244" s="16"/>
      <c r="K244" s="16"/>
      <c r="V244" s="72"/>
      <c r="W244" s="72"/>
    </row>
    <row r="245" spans="1:23" x14ac:dyDescent="0.3">
      <c r="A245" s="185"/>
      <c r="B245" s="186"/>
      <c r="C245" s="186"/>
      <c r="D245" s="186"/>
      <c r="J245" s="16"/>
      <c r="K245" s="16"/>
      <c r="V245" s="72"/>
      <c r="W245" s="72"/>
    </row>
    <row r="246" spans="1:23" x14ac:dyDescent="0.3">
      <c r="A246" s="185"/>
      <c r="B246" s="186"/>
      <c r="C246" s="186"/>
      <c r="D246" s="186"/>
      <c r="J246" s="16"/>
      <c r="K246" s="16"/>
      <c r="V246" s="72"/>
      <c r="W246" s="72"/>
    </row>
    <row r="247" spans="1:23" x14ac:dyDescent="0.3">
      <c r="A247" s="185"/>
      <c r="B247" s="186"/>
      <c r="C247" s="186"/>
      <c r="D247" s="186"/>
      <c r="J247" s="16"/>
      <c r="K247" s="16"/>
      <c r="V247" s="72"/>
      <c r="W247" s="72"/>
    </row>
    <row r="248" spans="1:23" x14ac:dyDescent="0.3">
      <c r="A248" s="185"/>
      <c r="B248" s="186"/>
      <c r="C248" s="186"/>
      <c r="D248" s="186"/>
      <c r="J248" s="16"/>
      <c r="K248" s="16"/>
      <c r="V248" s="72"/>
      <c r="W248" s="72"/>
    </row>
    <row r="249" spans="1:23" x14ac:dyDescent="0.3">
      <c r="A249" s="185"/>
      <c r="B249" s="186"/>
      <c r="C249" s="186"/>
      <c r="D249" s="186"/>
      <c r="J249" s="16"/>
      <c r="K249" s="16"/>
      <c r="V249" s="72"/>
      <c r="W249" s="72"/>
    </row>
    <row r="250" spans="1:23" x14ac:dyDescent="0.3">
      <c r="A250" s="185"/>
      <c r="B250" s="186"/>
      <c r="C250" s="186"/>
      <c r="D250" s="186"/>
      <c r="J250" s="16"/>
      <c r="K250" s="16"/>
      <c r="V250" s="72"/>
      <c r="W250" s="72"/>
    </row>
    <row r="251" spans="1:23" x14ac:dyDescent="0.3">
      <c r="A251" s="185"/>
      <c r="B251" s="186"/>
      <c r="C251" s="186"/>
      <c r="D251" s="186"/>
      <c r="J251" s="16"/>
      <c r="K251" s="16"/>
      <c r="V251" s="72"/>
      <c r="W251" s="72"/>
    </row>
    <row r="252" spans="1:23" x14ac:dyDescent="0.3">
      <c r="A252" s="185"/>
      <c r="B252" s="186"/>
      <c r="C252" s="186"/>
      <c r="D252" s="186"/>
      <c r="J252" s="16"/>
      <c r="K252" s="16"/>
      <c r="V252" s="72"/>
      <c r="W252" s="72"/>
    </row>
    <row r="253" spans="1:23" x14ac:dyDescent="0.3">
      <c r="A253" s="185"/>
      <c r="B253" s="186"/>
      <c r="C253" s="186"/>
      <c r="D253" s="186"/>
      <c r="J253" s="16"/>
      <c r="K253" s="16"/>
      <c r="V253" s="72"/>
      <c r="W253" s="72"/>
    </row>
    <row r="254" spans="1:23" x14ac:dyDescent="0.3">
      <c r="A254" s="185"/>
      <c r="B254" s="186"/>
      <c r="C254" s="186"/>
      <c r="D254" s="186"/>
      <c r="J254" s="16"/>
      <c r="K254" s="16"/>
      <c r="V254" s="72"/>
      <c r="W254" s="72"/>
    </row>
    <row r="255" spans="1:23" x14ac:dyDescent="0.3">
      <c r="A255" s="185"/>
      <c r="B255" s="186"/>
      <c r="C255" s="186"/>
      <c r="D255" s="186"/>
      <c r="J255" s="16"/>
      <c r="K255" s="16"/>
      <c r="V255" s="72"/>
      <c r="W255" s="72"/>
    </row>
    <row r="256" spans="1:23" x14ac:dyDescent="0.3">
      <c r="A256" s="185"/>
      <c r="B256" s="186"/>
      <c r="C256" s="186"/>
      <c r="D256" s="186"/>
      <c r="J256" s="16"/>
      <c r="K256" s="16"/>
      <c r="V256" s="72"/>
      <c r="W256" s="72"/>
    </row>
    <row r="257" spans="1:23" x14ac:dyDescent="0.3">
      <c r="A257" s="185"/>
      <c r="B257" s="186"/>
      <c r="C257" s="186"/>
      <c r="D257" s="186"/>
      <c r="J257" s="16"/>
      <c r="K257" s="16"/>
      <c r="V257" s="72"/>
      <c r="W257" s="72"/>
    </row>
    <row r="258" spans="1:23" x14ac:dyDescent="0.3">
      <c r="A258" s="185"/>
      <c r="B258" s="186"/>
      <c r="C258" s="186"/>
      <c r="D258" s="186"/>
      <c r="J258" s="16"/>
      <c r="K258" s="16"/>
      <c r="V258" s="72"/>
      <c r="W258" s="72"/>
    </row>
    <row r="259" spans="1:23" x14ac:dyDescent="0.3">
      <c r="A259" s="185"/>
      <c r="B259" s="186"/>
      <c r="C259" s="186"/>
      <c r="D259" s="186"/>
      <c r="J259" s="16"/>
      <c r="K259" s="16"/>
      <c r="V259" s="72"/>
      <c r="W259" s="72"/>
    </row>
    <row r="260" spans="1:23" x14ac:dyDescent="0.3">
      <c r="A260" s="185"/>
      <c r="B260" s="186"/>
      <c r="C260" s="186"/>
      <c r="D260" s="186"/>
      <c r="J260" s="16"/>
      <c r="K260" s="16"/>
      <c r="V260" s="72"/>
      <c r="W260" s="72"/>
    </row>
    <row r="261" spans="1:23" x14ac:dyDescent="0.3">
      <c r="A261" s="185"/>
      <c r="B261" s="186"/>
      <c r="C261" s="186"/>
      <c r="D261" s="186"/>
      <c r="J261" s="16"/>
      <c r="K261" s="16"/>
      <c r="V261" s="72"/>
      <c r="W261" s="72"/>
    </row>
    <row r="262" spans="1:23" x14ac:dyDescent="0.3">
      <c r="A262" s="185"/>
      <c r="B262" s="186"/>
      <c r="C262" s="186"/>
      <c r="D262" s="186"/>
      <c r="J262" s="16"/>
      <c r="K262" s="16"/>
      <c r="V262" s="72"/>
      <c r="W262" s="72"/>
    </row>
    <row r="263" spans="1:23" x14ac:dyDescent="0.3">
      <c r="A263" s="185"/>
      <c r="B263" s="186"/>
      <c r="C263" s="186"/>
      <c r="D263" s="186"/>
      <c r="J263" s="16"/>
      <c r="K263" s="16"/>
      <c r="V263" s="72"/>
      <c r="W263" s="72"/>
    </row>
    <row r="264" spans="1:23" x14ac:dyDescent="0.3">
      <c r="A264" s="185"/>
      <c r="B264" s="186"/>
      <c r="C264" s="186"/>
      <c r="D264" s="186"/>
      <c r="J264" s="16"/>
      <c r="K264" s="16"/>
      <c r="V264" s="72"/>
      <c r="W264" s="72"/>
    </row>
    <row r="265" spans="1:23" x14ac:dyDescent="0.3">
      <c r="A265" s="185"/>
      <c r="B265" s="186"/>
      <c r="C265" s="186"/>
      <c r="D265" s="186"/>
      <c r="J265" s="16"/>
      <c r="K265" s="16"/>
      <c r="V265" s="72"/>
      <c r="W265" s="72"/>
    </row>
    <row r="266" spans="1:23" x14ac:dyDescent="0.3">
      <c r="A266" s="185"/>
      <c r="B266" s="186"/>
      <c r="C266" s="186"/>
      <c r="D266" s="186"/>
      <c r="J266" s="16"/>
      <c r="K266" s="16"/>
      <c r="V266" s="72"/>
      <c r="W266" s="72"/>
    </row>
    <row r="267" spans="1:23" x14ac:dyDescent="0.3">
      <c r="A267" s="185"/>
      <c r="B267" s="186"/>
      <c r="C267" s="186"/>
      <c r="D267" s="186"/>
      <c r="J267" s="16"/>
      <c r="K267" s="16"/>
      <c r="V267" s="72"/>
      <c r="W267" s="72"/>
    </row>
    <row r="268" spans="1:23" x14ac:dyDescent="0.3">
      <c r="A268" s="185"/>
      <c r="B268" s="186"/>
      <c r="C268" s="186"/>
      <c r="D268" s="186"/>
      <c r="J268" s="16"/>
      <c r="K268" s="16"/>
      <c r="V268" s="72"/>
      <c r="W268" s="72"/>
    </row>
    <row r="269" spans="1:23" x14ac:dyDescent="0.3">
      <c r="A269" s="185"/>
      <c r="B269" s="186"/>
      <c r="C269" s="186"/>
      <c r="D269" s="186"/>
      <c r="J269" s="16"/>
      <c r="K269" s="16"/>
      <c r="V269" s="72"/>
      <c r="W269" s="72"/>
    </row>
    <row r="270" spans="1:23" x14ac:dyDescent="0.3">
      <c r="A270" s="185"/>
      <c r="B270" s="186"/>
      <c r="C270" s="186"/>
      <c r="D270" s="186"/>
      <c r="J270" s="16"/>
      <c r="K270" s="16"/>
      <c r="V270" s="72"/>
      <c r="W270" s="72"/>
    </row>
    <row r="271" spans="1:23" x14ac:dyDescent="0.3">
      <c r="A271" s="185"/>
      <c r="B271" s="186"/>
      <c r="C271" s="186"/>
      <c r="D271" s="186"/>
      <c r="J271" s="16"/>
      <c r="K271" s="16"/>
      <c r="V271" s="72"/>
      <c r="W271" s="72"/>
    </row>
    <row r="272" spans="1:23" x14ac:dyDescent="0.3">
      <c r="A272" s="185"/>
      <c r="B272" s="186"/>
      <c r="C272" s="186"/>
      <c r="D272" s="186"/>
      <c r="J272" s="16"/>
      <c r="K272" s="16"/>
      <c r="V272" s="72"/>
      <c r="W272" s="72"/>
    </row>
    <row r="273" spans="1:23" x14ac:dyDescent="0.3">
      <c r="A273" s="185"/>
      <c r="B273" s="186"/>
      <c r="C273" s="186"/>
      <c r="D273" s="186"/>
      <c r="J273" s="16"/>
      <c r="K273" s="16"/>
      <c r="V273" s="72"/>
      <c r="W273" s="72"/>
    </row>
    <row r="274" spans="1:23" x14ac:dyDescent="0.3">
      <c r="A274" s="185"/>
      <c r="B274" s="186"/>
      <c r="C274" s="186"/>
      <c r="D274" s="186"/>
      <c r="J274" s="16"/>
      <c r="K274" s="16"/>
      <c r="V274" s="72"/>
      <c r="W274" s="72"/>
    </row>
    <row r="275" spans="1:23" x14ac:dyDescent="0.3">
      <c r="A275" s="185"/>
      <c r="B275" s="186"/>
      <c r="C275" s="186"/>
      <c r="D275" s="186"/>
      <c r="J275" s="16"/>
      <c r="K275" s="16"/>
      <c r="V275" s="72"/>
      <c r="W275" s="72"/>
    </row>
    <row r="276" spans="1:23" x14ac:dyDescent="0.3">
      <c r="A276" s="185"/>
      <c r="B276" s="186"/>
      <c r="C276" s="186"/>
      <c r="D276" s="186"/>
      <c r="J276" s="16"/>
      <c r="K276" s="16"/>
      <c r="V276" s="72"/>
      <c r="W276" s="72"/>
    </row>
    <row r="277" spans="1:23" x14ac:dyDescent="0.3">
      <c r="A277" s="185"/>
      <c r="B277" s="186"/>
      <c r="C277" s="186"/>
      <c r="D277" s="186"/>
      <c r="J277" s="16"/>
      <c r="K277" s="16"/>
      <c r="V277" s="72"/>
      <c r="W277" s="72"/>
    </row>
    <row r="278" spans="1:23" x14ac:dyDescent="0.3">
      <c r="A278" s="185"/>
      <c r="B278" s="186"/>
      <c r="C278" s="186"/>
      <c r="D278" s="186"/>
      <c r="J278" s="16"/>
      <c r="K278" s="16"/>
      <c r="V278" s="72"/>
      <c r="W278" s="72"/>
    </row>
    <row r="279" spans="1:23" x14ac:dyDescent="0.3">
      <c r="A279" s="185"/>
      <c r="B279" s="186"/>
      <c r="C279" s="186"/>
      <c r="D279" s="186"/>
      <c r="J279" s="16"/>
      <c r="K279" s="16"/>
      <c r="V279" s="72"/>
      <c r="W279" s="72"/>
    </row>
    <row r="280" spans="1:23" x14ac:dyDescent="0.3">
      <c r="A280" s="185"/>
      <c r="B280" s="186"/>
      <c r="C280" s="186"/>
      <c r="D280" s="186"/>
      <c r="J280" s="16"/>
      <c r="K280" s="16"/>
      <c r="V280" s="72"/>
      <c r="W280" s="72"/>
    </row>
    <row r="281" spans="1:23" x14ac:dyDescent="0.3">
      <c r="A281" s="185"/>
      <c r="B281" s="186"/>
      <c r="C281" s="186"/>
      <c r="D281" s="186"/>
      <c r="J281" s="16"/>
      <c r="K281" s="16"/>
      <c r="V281" s="72"/>
      <c r="W281" s="72"/>
    </row>
    <row r="282" spans="1:23" x14ac:dyDescent="0.3">
      <c r="A282" s="185"/>
      <c r="B282" s="186"/>
      <c r="C282" s="186"/>
      <c r="D282" s="186"/>
      <c r="J282" s="16"/>
      <c r="K282" s="16"/>
      <c r="V282" s="72"/>
      <c r="W282" s="72"/>
    </row>
    <row r="283" spans="1:23" x14ac:dyDescent="0.3">
      <c r="A283" s="185"/>
      <c r="B283" s="186"/>
      <c r="C283" s="186"/>
      <c r="D283" s="186"/>
      <c r="J283" s="16"/>
      <c r="K283" s="16"/>
      <c r="V283" s="72"/>
      <c r="W283" s="72"/>
    </row>
    <row r="284" spans="1:23" x14ac:dyDescent="0.3">
      <c r="A284" s="185"/>
      <c r="B284" s="186"/>
      <c r="C284" s="186"/>
      <c r="D284" s="186"/>
      <c r="J284" s="16"/>
      <c r="K284" s="16"/>
      <c r="V284" s="72"/>
      <c r="W284" s="72"/>
    </row>
    <row r="285" spans="1:23" x14ac:dyDescent="0.3">
      <c r="A285" s="185"/>
      <c r="B285" s="186"/>
      <c r="C285" s="186"/>
      <c r="D285" s="186"/>
      <c r="J285" s="16"/>
      <c r="K285" s="16"/>
      <c r="V285" s="72"/>
      <c r="W285" s="72"/>
    </row>
    <row r="286" spans="1:23" x14ac:dyDescent="0.3">
      <c r="A286" s="185"/>
      <c r="B286" s="186"/>
      <c r="C286" s="186"/>
      <c r="D286" s="186"/>
      <c r="J286" s="16"/>
      <c r="K286" s="16"/>
      <c r="V286" s="72"/>
      <c r="W286" s="72"/>
    </row>
    <row r="287" spans="1:23" x14ac:dyDescent="0.3">
      <c r="A287" s="185"/>
      <c r="B287" s="186"/>
      <c r="C287" s="186"/>
      <c r="D287" s="186"/>
      <c r="J287" s="16"/>
      <c r="K287" s="16"/>
      <c r="V287" s="72"/>
      <c r="W287" s="72"/>
    </row>
    <row r="288" spans="1:23" x14ac:dyDescent="0.3">
      <c r="A288" s="185"/>
      <c r="B288" s="186"/>
      <c r="C288" s="186"/>
      <c r="D288" s="186"/>
      <c r="J288" s="16"/>
      <c r="K288" s="16"/>
      <c r="V288" s="72"/>
      <c r="W288" s="72"/>
    </row>
    <row r="289" spans="1:23" x14ac:dyDescent="0.3">
      <c r="A289" s="185"/>
      <c r="B289" s="186"/>
      <c r="C289" s="186"/>
      <c r="D289" s="186"/>
      <c r="J289" s="16"/>
      <c r="K289" s="16"/>
      <c r="V289" s="72"/>
      <c r="W289" s="72"/>
    </row>
    <row r="290" spans="1:23" x14ac:dyDescent="0.3">
      <c r="A290" s="185"/>
      <c r="B290" s="186"/>
      <c r="C290" s="186"/>
      <c r="D290" s="186"/>
      <c r="J290" s="16"/>
      <c r="K290" s="16"/>
      <c r="V290" s="72"/>
      <c r="W290" s="72"/>
    </row>
    <row r="291" spans="1:23" x14ac:dyDescent="0.3">
      <c r="A291" s="185"/>
      <c r="B291" s="186"/>
      <c r="C291" s="186"/>
      <c r="D291" s="186"/>
      <c r="J291" s="16"/>
      <c r="K291" s="16"/>
      <c r="V291" s="72"/>
      <c r="W291" s="72"/>
    </row>
    <row r="292" spans="1:23" x14ac:dyDescent="0.3">
      <c r="A292" s="185"/>
      <c r="B292" s="186"/>
      <c r="C292" s="186"/>
      <c r="D292" s="186"/>
      <c r="J292" s="16"/>
      <c r="K292" s="16"/>
      <c r="V292" s="72"/>
      <c r="W292" s="72"/>
    </row>
    <row r="293" spans="1:23" x14ac:dyDescent="0.3">
      <c r="A293" s="185"/>
      <c r="B293" s="186"/>
      <c r="C293" s="186"/>
      <c r="D293" s="186"/>
      <c r="J293" s="16"/>
      <c r="K293" s="16"/>
      <c r="V293" s="72"/>
      <c r="W293" s="72"/>
    </row>
    <row r="294" spans="1:23" x14ac:dyDescent="0.3">
      <c r="A294" s="185"/>
      <c r="B294" s="186"/>
      <c r="C294" s="186"/>
      <c r="D294" s="186"/>
      <c r="J294" s="16"/>
      <c r="K294" s="16"/>
      <c r="V294" s="72"/>
      <c r="W294" s="72"/>
    </row>
    <row r="295" spans="1:23" x14ac:dyDescent="0.3">
      <c r="A295" s="185"/>
      <c r="B295" s="186"/>
      <c r="C295" s="186"/>
      <c r="D295" s="186"/>
      <c r="J295" s="16"/>
      <c r="K295" s="16"/>
      <c r="V295" s="72"/>
      <c r="W295" s="72"/>
    </row>
    <row r="296" spans="1:23" x14ac:dyDescent="0.3">
      <c r="A296" s="185"/>
      <c r="B296" s="186"/>
      <c r="C296" s="186"/>
      <c r="D296" s="186"/>
      <c r="J296" s="16"/>
      <c r="K296" s="16"/>
      <c r="V296" s="72"/>
      <c r="W296" s="72"/>
    </row>
    <row r="297" spans="1:23" x14ac:dyDescent="0.3">
      <c r="A297" s="185"/>
      <c r="B297" s="186"/>
      <c r="C297" s="186"/>
      <c r="D297" s="186"/>
      <c r="J297" s="16"/>
      <c r="K297" s="16"/>
      <c r="V297" s="72"/>
      <c r="W297" s="72"/>
    </row>
    <row r="298" spans="1:23" x14ac:dyDescent="0.3">
      <c r="A298" s="185"/>
      <c r="B298" s="186"/>
      <c r="C298" s="186"/>
      <c r="D298" s="186"/>
      <c r="J298" s="16"/>
      <c r="K298" s="16"/>
      <c r="V298" s="72"/>
      <c r="W298" s="72"/>
    </row>
    <row r="299" spans="1:23" x14ac:dyDescent="0.3">
      <c r="A299" s="185"/>
      <c r="B299" s="186"/>
      <c r="C299" s="186"/>
      <c r="D299" s="186"/>
      <c r="J299" s="16"/>
      <c r="K299" s="16"/>
      <c r="V299" s="72"/>
      <c r="W299" s="72"/>
    </row>
    <row r="300" spans="1:23" x14ac:dyDescent="0.3">
      <c r="A300" s="185"/>
      <c r="B300" s="186"/>
      <c r="C300" s="186"/>
      <c r="D300" s="186"/>
      <c r="J300" s="16"/>
      <c r="K300" s="16"/>
      <c r="V300" s="72"/>
      <c r="W300" s="72"/>
    </row>
    <row r="301" spans="1:23" x14ac:dyDescent="0.3">
      <c r="A301" s="185"/>
      <c r="B301" s="186"/>
      <c r="C301" s="186"/>
      <c r="D301" s="186"/>
      <c r="J301" s="16"/>
      <c r="K301" s="16"/>
      <c r="V301" s="72"/>
      <c r="W301" s="72"/>
    </row>
    <row r="302" spans="1:23" x14ac:dyDescent="0.3">
      <c r="A302" s="185"/>
      <c r="B302" s="186"/>
      <c r="C302" s="186"/>
      <c r="D302" s="186"/>
      <c r="J302" s="16"/>
      <c r="K302" s="16"/>
      <c r="V302" s="72"/>
      <c r="W302" s="72"/>
    </row>
    <row r="303" spans="1:23" x14ac:dyDescent="0.3">
      <c r="A303" s="185"/>
      <c r="B303" s="186"/>
      <c r="C303" s="186"/>
      <c r="D303" s="186"/>
      <c r="J303" s="16"/>
      <c r="K303" s="16"/>
      <c r="V303" s="72"/>
      <c r="W303" s="72"/>
    </row>
    <row r="304" spans="1:23" x14ac:dyDescent="0.3">
      <c r="A304" s="185"/>
      <c r="B304" s="186"/>
      <c r="C304" s="186"/>
      <c r="D304" s="186"/>
      <c r="J304" s="16"/>
      <c r="K304" s="16"/>
      <c r="V304" s="72"/>
      <c r="W304" s="72"/>
    </row>
    <row r="305" spans="1:23" x14ac:dyDescent="0.3">
      <c r="A305" s="185"/>
      <c r="B305" s="186"/>
      <c r="C305" s="186"/>
      <c r="D305" s="186"/>
      <c r="J305" s="16"/>
      <c r="K305" s="16"/>
      <c r="V305" s="72"/>
      <c r="W305" s="72"/>
    </row>
    <row r="306" spans="1:23" x14ac:dyDescent="0.3">
      <c r="A306" s="185"/>
      <c r="B306" s="186"/>
      <c r="C306" s="186"/>
      <c r="D306" s="186"/>
      <c r="J306" s="16"/>
      <c r="K306" s="16"/>
      <c r="V306" s="72"/>
      <c r="W306" s="72"/>
    </row>
    <row r="307" spans="1:23" x14ac:dyDescent="0.3">
      <c r="A307" s="185"/>
      <c r="B307" s="186"/>
      <c r="C307" s="186"/>
      <c r="D307" s="186"/>
      <c r="J307" s="16"/>
      <c r="K307" s="16"/>
      <c r="V307" s="72"/>
      <c r="W307" s="72"/>
    </row>
    <row r="308" spans="1:23" x14ac:dyDescent="0.3">
      <c r="A308" s="185"/>
      <c r="B308" s="186"/>
      <c r="C308" s="186"/>
      <c r="D308" s="186"/>
      <c r="J308" s="16"/>
      <c r="K308" s="16"/>
      <c r="V308" s="72"/>
      <c r="W308" s="72"/>
    </row>
    <row r="309" spans="1:23" x14ac:dyDescent="0.3">
      <c r="A309" s="185"/>
      <c r="B309" s="186"/>
      <c r="C309" s="186"/>
      <c r="D309" s="186"/>
      <c r="J309" s="16"/>
      <c r="K309" s="16"/>
      <c r="V309" s="72"/>
      <c r="W309" s="72"/>
    </row>
    <row r="310" spans="1:23" x14ac:dyDescent="0.3">
      <c r="A310" s="185"/>
      <c r="B310" s="186"/>
      <c r="C310" s="186"/>
      <c r="D310" s="186"/>
      <c r="J310" s="16"/>
      <c r="K310" s="16"/>
      <c r="V310" s="72"/>
      <c r="W310" s="72"/>
    </row>
    <row r="311" spans="1:23" x14ac:dyDescent="0.3">
      <c r="A311" s="185"/>
      <c r="B311" s="186"/>
      <c r="C311" s="186"/>
      <c r="D311" s="186"/>
      <c r="J311" s="16"/>
      <c r="K311" s="16"/>
      <c r="V311" s="72"/>
      <c r="W311" s="72"/>
    </row>
    <row r="312" spans="1:23" x14ac:dyDescent="0.3">
      <c r="A312" s="185"/>
      <c r="B312" s="186"/>
      <c r="C312" s="186"/>
      <c r="D312" s="186"/>
      <c r="J312" s="16"/>
      <c r="K312" s="16"/>
      <c r="V312" s="72"/>
      <c r="W312" s="72"/>
    </row>
    <row r="313" spans="1:23" x14ac:dyDescent="0.3">
      <c r="A313" s="185"/>
      <c r="B313" s="186"/>
      <c r="C313" s="186"/>
      <c r="D313" s="186"/>
      <c r="J313" s="16"/>
      <c r="K313" s="16"/>
      <c r="V313" s="72"/>
      <c r="W313" s="72"/>
    </row>
    <row r="314" spans="1:23" x14ac:dyDescent="0.3">
      <c r="A314" s="185"/>
      <c r="B314" s="186"/>
      <c r="C314" s="186"/>
      <c r="D314" s="186"/>
      <c r="J314" s="16"/>
      <c r="K314" s="16"/>
      <c r="V314" s="72"/>
      <c r="W314" s="72"/>
    </row>
    <row r="315" spans="1:23" x14ac:dyDescent="0.3">
      <c r="A315" s="185"/>
      <c r="B315" s="186"/>
      <c r="C315" s="186"/>
      <c r="D315" s="186"/>
      <c r="J315" s="16"/>
      <c r="K315" s="16"/>
      <c r="V315" s="72"/>
      <c r="W315" s="72"/>
    </row>
    <row r="316" spans="1:23" x14ac:dyDescent="0.3">
      <c r="A316" s="185"/>
      <c r="B316" s="186"/>
      <c r="C316" s="186"/>
      <c r="D316" s="186"/>
      <c r="J316" s="16"/>
      <c r="K316" s="16"/>
      <c r="V316" s="72"/>
      <c r="W316" s="72"/>
    </row>
    <row r="317" spans="1:23" x14ac:dyDescent="0.3">
      <c r="A317" s="185"/>
      <c r="B317" s="186"/>
      <c r="C317" s="186"/>
      <c r="D317" s="186"/>
      <c r="J317" s="16"/>
      <c r="K317" s="16"/>
      <c r="V317" s="72"/>
      <c r="W317" s="72"/>
    </row>
    <row r="318" spans="1:23" x14ac:dyDescent="0.3">
      <c r="A318" s="185"/>
      <c r="B318" s="186"/>
      <c r="C318" s="186"/>
      <c r="D318" s="186"/>
      <c r="J318" s="16"/>
      <c r="K318" s="16"/>
      <c r="V318" s="72"/>
      <c r="W318" s="72"/>
    </row>
    <row r="319" spans="1:23" x14ac:dyDescent="0.3">
      <c r="A319" s="185"/>
      <c r="B319" s="186"/>
      <c r="C319" s="186"/>
      <c r="D319" s="186"/>
      <c r="J319" s="16"/>
      <c r="K319" s="16"/>
      <c r="V319" s="72"/>
      <c r="W319" s="72"/>
    </row>
    <row r="320" spans="1:23" x14ac:dyDescent="0.3">
      <c r="A320" s="185"/>
      <c r="B320" s="186"/>
      <c r="C320" s="186"/>
      <c r="D320" s="186"/>
      <c r="J320" s="16"/>
      <c r="K320" s="16"/>
      <c r="V320" s="72"/>
      <c r="W320" s="72"/>
    </row>
    <row r="321" spans="1:23" x14ac:dyDescent="0.3">
      <c r="A321" s="185"/>
      <c r="B321" s="186"/>
      <c r="C321" s="186"/>
      <c r="D321" s="186"/>
      <c r="K321" s="16"/>
      <c r="V321" s="72"/>
      <c r="W321" s="72"/>
    </row>
    <row r="322" spans="1:23" x14ac:dyDescent="0.3">
      <c r="A322" s="185"/>
      <c r="B322" s="186"/>
      <c r="C322" s="186"/>
      <c r="D322" s="186"/>
      <c r="K322" s="16"/>
      <c r="V322" s="72"/>
      <c r="W322" s="72"/>
    </row>
    <row r="323" spans="1:23" x14ac:dyDescent="0.3">
      <c r="A323" s="185"/>
      <c r="B323" s="186"/>
      <c r="C323" s="186"/>
      <c r="D323" s="186"/>
      <c r="K323" s="16"/>
      <c r="V323" s="72"/>
      <c r="W323" s="72"/>
    </row>
    <row r="324" spans="1:23" x14ac:dyDescent="0.3">
      <c r="A324" s="185"/>
      <c r="B324" s="186"/>
      <c r="C324" s="186"/>
      <c r="D324" s="186"/>
      <c r="K324" s="16"/>
      <c r="V324" s="72"/>
      <c r="W324" s="72"/>
    </row>
    <row r="325" spans="1:23" x14ac:dyDescent="0.3">
      <c r="A325" s="185"/>
      <c r="B325" s="186"/>
      <c r="C325" s="186"/>
      <c r="D325" s="186"/>
      <c r="K325" s="16"/>
      <c r="V325" s="72"/>
      <c r="W325" s="72"/>
    </row>
    <row r="326" spans="1:23" x14ac:dyDescent="0.3">
      <c r="A326" s="185"/>
      <c r="B326" s="186"/>
      <c r="C326" s="186"/>
      <c r="D326" s="186"/>
      <c r="K326" s="16"/>
      <c r="V326" s="72"/>
      <c r="W326" s="72"/>
    </row>
    <row r="327" spans="1:23" x14ac:dyDescent="0.3">
      <c r="A327" s="185"/>
      <c r="B327" s="186"/>
      <c r="C327" s="186"/>
      <c r="D327" s="186"/>
      <c r="K327" s="16"/>
      <c r="V327" s="72"/>
      <c r="W327" s="72"/>
    </row>
    <row r="328" spans="1:23" x14ac:dyDescent="0.3">
      <c r="A328" s="185"/>
      <c r="B328" s="186"/>
      <c r="C328" s="186"/>
      <c r="D328" s="186"/>
      <c r="K328" s="16"/>
      <c r="V328" s="72"/>
      <c r="W328" s="72"/>
    </row>
    <row r="329" spans="1:23" x14ac:dyDescent="0.3">
      <c r="A329" s="185"/>
      <c r="B329" s="186"/>
      <c r="C329" s="186"/>
      <c r="D329" s="186"/>
      <c r="K329" s="16"/>
      <c r="V329" s="72"/>
      <c r="W329" s="72"/>
    </row>
    <row r="330" spans="1:23" x14ac:dyDescent="0.3">
      <c r="A330" s="185"/>
      <c r="B330" s="186"/>
      <c r="C330" s="186"/>
      <c r="D330" s="186"/>
      <c r="V330" s="72"/>
      <c r="W330" s="72"/>
    </row>
    <row r="331" spans="1:23" x14ac:dyDescent="0.3">
      <c r="A331" s="185"/>
      <c r="B331" s="186"/>
      <c r="C331" s="186"/>
      <c r="D331" s="186"/>
      <c r="V331" s="72"/>
      <c r="W331" s="72"/>
    </row>
    <row r="332" spans="1:23" x14ac:dyDescent="0.3">
      <c r="A332" s="185"/>
      <c r="B332" s="186"/>
      <c r="C332" s="186"/>
      <c r="D332" s="186"/>
      <c r="V332" s="72"/>
      <c r="W332" s="72"/>
    </row>
    <row r="333" spans="1:23" x14ac:dyDescent="0.3">
      <c r="A333" s="185"/>
      <c r="B333" s="186"/>
      <c r="C333" s="186"/>
      <c r="D333" s="186"/>
      <c r="V333" s="72"/>
      <c r="W333" s="72"/>
    </row>
    <row r="334" spans="1:23" x14ac:dyDescent="0.3">
      <c r="A334" s="185"/>
      <c r="B334" s="186"/>
      <c r="C334" s="186"/>
      <c r="D334" s="186"/>
      <c r="V334" s="72"/>
      <c r="W334" s="72"/>
    </row>
    <row r="335" spans="1:23" x14ac:dyDescent="0.3">
      <c r="A335" s="185"/>
      <c r="B335" s="186"/>
      <c r="C335" s="186"/>
      <c r="D335" s="186"/>
      <c r="V335" s="72"/>
      <c r="W335" s="72"/>
    </row>
    <row r="336" spans="1:23" x14ac:dyDescent="0.3">
      <c r="A336" s="185"/>
      <c r="B336" s="186"/>
      <c r="C336" s="186"/>
      <c r="D336" s="186"/>
      <c r="V336" s="72"/>
      <c r="W336" s="72"/>
    </row>
    <row r="337" spans="1:23" x14ac:dyDescent="0.3">
      <c r="A337" s="185"/>
      <c r="B337" s="186"/>
      <c r="C337" s="186"/>
      <c r="D337" s="186"/>
      <c r="V337" s="72"/>
      <c r="W337" s="72"/>
    </row>
    <row r="338" spans="1:23" x14ac:dyDescent="0.3">
      <c r="A338" s="185"/>
      <c r="B338" s="186"/>
      <c r="C338" s="186"/>
      <c r="D338" s="186"/>
      <c r="V338" s="72"/>
      <c r="W338" s="72"/>
    </row>
    <row r="339" spans="1:23" x14ac:dyDescent="0.3">
      <c r="A339" s="185"/>
      <c r="B339" s="186"/>
      <c r="C339" s="186"/>
      <c r="D339" s="186"/>
      <c r="V339" s="72"/>
      <c r="W339" s="72"/>
    </row>
    <row r="340" spans="1:23" x14ac:dyDescent="0.3">
      <c r="A340" s="185"/>
      <c r="B340" s="186"/>
      <c r="C340" s="186"/>
      <c r="D340" s="186"/>
      <c r="V340" s="72"/>
      <c r="W340" s="72"/>
    </row>
    <row r="341" spans="1:23" x14ac:dyDescent="0.3">
      <c r="A341" s="185"/>
      <c r="B341" s="186"/>
      <c r="C341" s="186"/>
      <c r="D341" s="186"/>
      <c r="V341" s="72"/>
      <c r="W341" s="72"/>
    </row>
    <row r="342" spans="1:23" x14ac:dyDescent="0.3">
      <c r="A342" s="185"/>
      <c r="B342" s="186"/>
      <c r="C342" s="186"/>
      <c r="D342" s="186"/>
      <c r="V342" s="72"/>
      <c r="W342" s="72"/>
    </row>
    <row r="343" spans="1:23" x14ac:dyDescent="0.3">
      <c r="A343" s="185"/>
      <c r="B343" s="186"/>
      <c r="C343" s="186"/>
      <c r="D343" s="186"/>
      <c r="V343" s="72"/>
      <c r="W343" s="72"/>
    </row>
    <row r="344" spans="1:23" x14ac:dyDescent="0.3">
      <c r="A344" s="185"/>
      <c r="B344" s="186"/>
      <c r="C344" s="186"/>
      <c r="D344" s="186"/>
      <c r="V344" s="72"/>
      <c r="W344" s="72"/>
    </row>
    <row r="345" spans="1:23" x14ac:dyDescent="0.3">
      <c r="A345" s="185"/>
      <c r="B345" s="186"/>
      <c r="C345" s="186"/>
      <c r="D345" s="186"/>
      <c r="V345" s="72"/>
      <c r="W345" s="72"/>
    </row>
    <row r="346" spans="1:23" x14ac:dyDescent="0.3">
      <c r="A346" s="185"/>
      <c r="B346" s="186"/>
      <c r="C346" s="186"/>
      <c r="D346" s="186"/>
      <c r="V346" s="72"/>
      <c r="W346" s="72"/>
    </row>
    <row r="347" spans="1:23" x14ac:dyDescent="0.3">
      <c r="A347" s="185"/>
      <c r="B347" s="186"/>
      <c r="C347" s="186"/>
      <c r="D347" s="186"/>
      <c r="V347" s="72"/>
      <c r="W347" s="72"/>
    </row>
    <row r="348" spans="1:23" x14ac:dyDescent="0.3">
      <c r="A348" s="185"/>
      <c r="B348" s="186"/>
      <c r="C348" s="186"/>
      <c r="D348" s="186"/>
      <c r="V348" s="72"/>
      <c r="W348" s="72"/>
    </row>
    <row r="349" spans="1:23" x14ac:dyDescent="0.3">
      <c r="A349" s="185"/>
      <c r="B349" s="186"/>
      <c r="C349" s="186"/>
      <c r="D349" s="186"/>
      <c r="V349" s="72"/>
      <c r="W349" s="72"/>
    </row>
    <row r="350" spans="1:23" x14ac:dyDescent="0.3">
      <c r="A350" s="185"/>
      <c r="B350" s="186"/>
      <c r="C350" s="186"/>
      <c r="D350" s="186"/>
      <c r="V350" s="72"/>
      <c r="W350" s="72"/>
    </row>
    <row r="351" spans="1:23" x14ac:dyDescent="0.3">
      <c r="A351" s="185"/>
      <c r="B351" s="186"/>
      <c r="C351" s="186"/>
      <c r="D351" s="186"/>
      <c r="V351" s="72"/>
      <c r="W351" s="72"/>
    </row>
    <row r="352" spans="1:23" x14ac:dyDescent="0.3">
      <c r="A352" s="185"/>
      <c r="B352" s="186"/>
      <c r="C352" s="186"/>
      <c r="D352" s="186"/>
      <c r="V352" s="72"/>
      <c r="W352" s="72"/>
    </row>
    <row r="353" spans="1:23" x14ac:dyDescent="0.3">
      <c r="A353" s="185"/>
      <c r="B353" s="186"/>
      <c r="C353" s="186"/>
      <c r="D353" s="186"/>
      <c r="V353" s="72"/>
      <c r="W353" s="72"/>
    </row>
    <row r="354" spans="1:23" x14ac:dyDescent="0.3">
      <c r="A354" s="185"/>
      <c r="B354" s="186"/>
      <c r="C354" s="186"/>
      <c r="D354" s="186"/>
      <c r="V354" s="72"/>
      <c r="W354" s="72"/>
    </row>
    <row r="355" spans="1:23" x14ac:dyDescent="0.3">
      <c r="A355" s="185"/>
      <c r="B355" s="186"/>
      <c r="C355" s="186"/>
      <c r="D355" s="186"/>
      <c r="V355" s="72"/>
      <c r="W355" s="72"/>
    </row>
    <row r="356" spans="1:23" x14ac:dyDescent="0.3">
      <c r="A356" s="185"/>
      <c r="B356" s="186"/>
      <c r="C356" s="186"/>
      <c r="D356" s="186"/>
      <c r="V356" s="72"/>
      <c r="W356" s="72"/>
    </row>
    <row r="357" spans="1:23" x14ac:dyDescent="0.3">
      <c r="A357" s="185"/>
      <c r="B357" s="186"/>
      <c r="C357" s="186"/>
      <c r="D357" s="186"/>
      <c r="V357" s="72"/>
      <c r="W357" s="72"/>
    </row>
    <row r="358" spans="1:23" x14ac:dyDescent="0.3">
      <c r="A358" s="185"/>
      <c r="B358" s="186"/>
      <c r="C358" s="186"/>
      <c r="D358" s="186"/>
      <c r="V358" s="72"/>
      <c r="W358" s="72"/>
    </row>
    <row r="359" spans="1:23" x14ac:dyDescent="0.3">
      <c r="A359" s="185"/>
      <c r="B359" s="186"/>
      <c r="C359" s="186"/>
      <c r="D359" s="186"/>
      <c r="V359" s="72"/>
      <c r="W359" s="72"/>
    </row>
    <row r="360" spans="1:23" x14ac:dyDescent="0.3">
      <c r="A360" s="185"/>
      <c r="B360" s="186"/>
      <c r="C360" s="186"/>
      <c r="D360" s="186"/>
      <c r="V360" s="72"/>
      <c r="W360" s="72"/>
    </row>
    <row r="361" spans="1:23" x14ac:dyDescent="0.3">
      <c r="A361" s="185"/>
      <c r="B361" s="186"/>
      <c r="C361" s="186"/>
      <c r="D361" s="186"/>
      <c r="V361" s="72"/>
      <c r="W361" s="72"/>
    </row>
    <row r="362" spans="1:23" x14ac:dyDescent="0.3">
      <c r="A362" s="185"/>
      <c r="B362" s="186"/>
      <c r="C362" s="186"/>
      <c r="D362" s="186"/>
      <c r="V362" s="72"/>
      <c r="W362" s="72"/>
    </row>
    <row r="363" spans="1:23" x14ac:dyDescent="0.3">
      <c r="A363" s="185"/>
      <c r="B363" s="186"/>
      <c r="C363" s="186"/>
      <c r="D363" s="186"/>
      <c r="V363" s="72"/>
      <c r="W363" s="72"/>
    </row>
    <row r="364" spans="1:23" x14ac:dyDescent="0.3">
      <c r="A364" s="185"/>
      <c r="B364" s="186"/>
      <c r="C364" s="186"/>
      <c r="D364" s="186"/>
      <c r="V364" s="72"/>
      <c r="W364" s="72"/>
    </row>
    <row r="365" spans="1:23" x14ac:dyDescent="0.3">
      <c r="A365" s="185"/>
      <c r="B365" s="186"/>
      <c r="C365" s="186"/>
      <c r="D365" s="186"/>
      <c r="V365" s="72"/>
      <c r="W365" s="72"/>
    </row>
    <row r="366" spans="1:23" x14ac:dyDescent="0.3">
      <c r="A366" s="185"/>
      <c r="B366" s="186"/>
      <c r="C366" s="186"/>
      <c r="D366" s="186"/>
      <c r="V366" s="72"/>
      <c r="W366" s="72"/>
    </row>
    <row r="367" spans="1:23" x14ac:dyDescent="0.3">
      <c r="A367" s="185"/>
      <c r="B367" s="186"/>
      <c r="C367" s="186"/>
      <c r="D367" s="186"/>
      <c r="V367" s="72"/>
      <c r="W367" s="72"/>
    </row>
    <row r="368" spans="1:23" x14ac:dyDescent="0.3">
      <c r="A368" s="185"/>
      <c r="B368" s="186"/>
      <c r="C368" s="186"/>
      <c r="D368" s="186"/>
      <c r="V368" s="72"/>
      <c r="W368" s="72"/>
    </row>
    <row r="369" spans="1:23" x14ac:dyDescent="0.3">
      <c r="A369" s="185"/>
      <c r="B369" s="186"/>
      <c r="C369" s="186"/>
      <c r="D369" s="186"/>
      <c r="V369" s="72"/>
      <c r="W369" s="72"/>
    </row>
    <row r="370" spans="1:23" x14ac:dyDescent="0.3">
      <c r="A370" s="185"/>
      <c r="B370" s="186"/>
      <c r="C370" s="186"/>
      <c r="D370" s="186"/>
      <c r="V370" s="72"/>
      <c r="W370" s="72"/>
    </row>
    <row r="371" spans="1:23" x14ac:dyDescent="0.3">
      <c r="A371" s="185"/>
      <c r="B371" s="186"/>
      <c r="C371" s="186"/>
      <c r="D371" s="186"/>
      <c r="V371" s="72"/>
      <c r="W371" s="72"/>
    </row>
    <row r="372" spans="1:23" x14ac:dyDescent="0.3">
      <c r="A372" s="185"/>
      <c r="B372" s="186"/>
      <c r="C372" s="186"/>
      <c r="D372" s="186"/>
      <c r="V372" s="72"/>
      <c r="W372" s="72"/>
    </row>
    <row r="373" spans="1:23" x14ac:dyDescent="0.3">
      <c r="A373" s="185"/>
      <c r="B373" s="186"/>
      <c r="C373" s="186"/>
      <c r="D373" s="186"/>
      <c r="V373" s="72"/>
      <c r="W373" s="72"/>
    </row>
    <row r="374" spans="1:23" x14ac:dyDescent="0.3">
      <c r="A374" s="185"/>
      <c r="B374" s="186"/>
      <c r="C374" s="186"/>
      <c r="D374" s="186"/>
      <c r="V374" s="72"/>
      <c r="W374" s="72"/>
    </row>
    <row r="375" spans="1:23" x14ac:dyDescent="0.3">
      <c r="A375" s="185"/>
      <c r="B375" s="186"/>
      <c r="C375" s="186"/>
      <c r="D375" s="186"/>
      <c r="V375" s="72"/>
      <c r="W375" s="72"/>
    </row>
    <row r="376" spans="1:23" x14ac:dyDescent="0.3">
      <c r="A376" s="185"/>
      <c r="B376" s="186"/>
      <c r="C376" s="186"/>
      <c r="D376" s="186"/>
      <c r="V376" s="72"/>
      <c r="W376" s="72"/>
    </row>
    <row r="377" spans="1:23" x14ac:dyDescent="0.3">
      <c r="A377" s="185"/>
      <c r="B377" s="186"/>
      <c r="C377" s="186"/>
      <c r="D377" s="186"/>
      <c r="V377" s="72"/>
      <c r="W377" s="72"/>
    </row>
    <row r="378" spans="1:23" x14ac:dyDescent="0.3">
      <c r="A378" s="185"/>
      <c r="B378" s="186"/>
      <c r="C378" s="186"/>
      <c r="D378" s="186"/>
      <c r="V378" s="72"/>
      <c r="W378" s="72"/>
    </row>
    <row r="379" spans="1:23" x14ac:dyDescent="0.3">
      <c r="A379" s="185"/>
      <c r="B379" s="186"/>
      <c r="C379" s="186"/>
      <c r="D379" s="186"/>
      <c r="V379" s="72"/>
      <c r="W379" s="72"/>
    </row>
    <row r="380" spans="1:23" x14ac:dyDescent="0.3">
      <c r="A380" s="185"/>
      <c r="B380" s="186"/>
      <c r="C380" s="186"/>
      <c r="D380" s="186"/>
      <c r="V380" s="72"/>
      <c r="W380" s="72"/>
    </row>
    <row r="381" spans="1:23" x14ac:dyDescent="0.3">
      <c r="A381" s="185"/>
      <c r="B381" s="186"/>
      <c r="C381" s="186"/>
      <c r="D381" s="186"/>
      <c r="V381" s="72"/>
      <c r="W381" s="72"/>
    </row>
    <row r="382" spans="1:23" x14ac:dyDescent="0.3">
      <c r="A382" s="185"/>
      <c r="B382" s="186"/>
      <c r="C382" s="186"/>
      <c r="D382" s="186"/>
      <c r="V382" s="72"/>
      <c r="W382" s="72"/>
    </row>
    <row r="383" spans="1:23" x14ac:dyDescent="0.3">
      <c r="A383" s="185"/>
      <c r="B383" s="186"/>
      <c r="C383" s="186"/>
      <c r="D383" s="186"/>
      <c r="V383" s="72"/>
      <c r="W383" s="72"/>
    </row>
    <row r="384" spans="1:23" x14ac:dyDescent="0.3">
      <c r="A384" s="185"/>
      <c r="B384" s="186"/>
      <c r="C384" s="186"/>
      <c r="D384" s="186"/>
      <c r="V384" s="72"/>
      <c r="W384" s="72"/>
    </row>
    <row r="385" spans="1:23" x14ac:dyDescent="0.3">
      <c r="A385" s="185"/>
      <c r="B385" s="186"/>
      <c r="C385" s="186"/>
      <c r="D385" s="186"/>
      <c r="V385" s="72"/>
      <c r="W385" s="72"/>
    </row>
    <row r="386" spans="1:23" x14ac:dyDescent="0.3">
      <c r="A386" s="185"/>
      <c r="B386" s="186"/>
      <c r="C386" s="186"/>
      <c r="D386" s="186"/>
      <c r="V386" s="72"/>
      <c r="W386" s="72"/>
    </row>
    <row r="387" spans="1:23" x14ac:dyDescent="0.3">
      <c r="A387" s="185"/>
      <c r="B387" s="186"/>
      <c r="C387" s="186"/>
      <c r="D387" s="186"/>
      <c r="V387" s="72"/>
      <c r="W387" s="72"/>
    </row>
    <row r="388" spans="1:23" x14ac:dyDescent="0.3">
      <c r="A388" s="185"/>
      <c r="B388" s="186"/>
      <c r="C388" s="186"/>
      <c r="D388" s="186"/>
      <c r="V388" s="72"/>
      <c r="W388" s="72"/>
    </row>
    <row r="389" spans="1:23" x14ac:dyDescent="0.3">
      <c r="A389" s="185"/>
      <c r="B389" s="186"/>
      <c r="C389" s="186"/>
      <c r="D389" s="186"/>
      <c r="V389" s="72"/>
      <c r="W389" s="72"/>
    </row>
    <row r="390" spans="1:23" x14ac:dyDescent="0.3">
      <c r="A390" s="185"/>
      <c r="B390" s="186"/>
      <c r="C390" s="186"/>
      <c r="D390" s="186"/>
      <c r="V390" s="72"/>
      <c r="W390" s="72"/>
    </row>
    <row r="391" spans="1:23" x14ac:dyDescent="0.3">
      <c r="A391" s="185"/>
      <c r="B391" s="186"/>
      <c r="C391" s="186"/>
      <c r="D391" s="186"/>
      <c r="V391" s="72"/>
      <c r="W391" s="72"/>
    </row>
    <row r="392" spans="1:23" x14ac:dyDescent="0.3">
      <c r="A392" s="185"/>
      <c r="B392" s="186"/>
      <c r="C392" s="186"/>
      <c r="D392" s="186"/>
      <c r="V392" s="72"/>
      <c r="W392" s="72"/>
    </row>
    <row r="393" spans="1:23" x14ac:dyDescent="0.3">
      <c r="A393" s="185"/>
      <c r="B393" s="186"/>
      <c r="C393" s="186"/>
      <c r="D393" s="186"/>
      <c r="V393" s="72"/>
      <c r="W393" s="72"/>
    </row>
    <row r="394" spans="1:23" x14ac:dyDescent="0.3">
      <c r="A394" s="185"/>
      <c r="B394" s="186"/>
      <c r="C394" s="186"/>
      <c r="D394" s="186"/>
      <c r="V394" s="72"/>
      <c r="W394" s="72"/>
    </row>
    <row r="395" spans="1:23" x14ac:dyDescent="0.3">
      <c r="A395" s="185"/>
      <c r="B395" s="186"/>
      <c r="C395" s="186"/>
      <c r="D395" s="186"/>
      <c r="V395" s="72"/>
      <c r="W395" s="72"/>
    </row>
    <row r="396" spans="1:23" x14ac:dyDescent="0.3">
      <c r="A396" s="185"/>
      <c r="B396" s="186"/>
      <c r="C396" s="186"/>
      <c r="D396" s="186"/>
      <c r="V396" s="72"/>
      <c r="W396" s="72"/>
    </row>
    <row r="397" spans="1:23" x14ac:dyDescent="0.3">
      <c r="A397" s="185"/>
      <c r="B397" s="186"/>
      <c r="C397" s="186"/>
      <c r="D397" s="186"/>
      <c r="V397" s="72"/>
      <c r="W397" s="72"/>
    </row>
    <row r="398" spans="1:23" x14ac:dyDescent="0.3">
      <c r="A398" s="185"/>
      <c r="B398" s="186"/>
      <c r="C398" s="186"/>
      <c r="D398" s="186"/>
      <c r="V398" s="72"/>
      <c r="W398" s="72"/>
    </row>
    <row r="399" spans="1:23" x14ac:dyDescent="0.3">
      <c r="A399" s="185"/>
      <c r="B399" s="186"/>
      <c r="C399" s="186"/>
      <c r="D399" s="186"/>
      <c r="V399" s="72"/>
      <c r="W399" s="72"/>
    </row>
    <row r="400" spans="1:23" x14ac:dyDescent="0.3">
      <c r="A400" s="185"/>
      <c r="B400" s="186"/>
      <c r="C400" s="186"/>
      <c r="D400" s="186"/>
      <c r="V400" s="72"/>
      <c r="W400" s="72"/>
    </row>
    <row r="401" spans="1:23" x14ac:dyDescent="0.3">
      <c r="A401" s="185"/>
      <c r="B401" s="186"/>
      <c r="C401" s="186"/>
      <c r="D401" s="186"/>
      <c r="V401" s="72"/>
      <c r="W401" s="72"/>
    </row>
    <row r="402" spans="1:23" x14ac:dyDescent="0.3">
      <c r="A402" s="185"/>
      <c r="B402" s="186"/>
      <c r="C402" s="186"/>
      <c r="D402" s="186"/>
      <c r="V402" s="72"/>
      <c r="W402" s="72"/>
    </row>
    <row r="403" spans="1:23" x14ac:dyDescent="0.3">
      <c r="A403" s="185"/>
      <c r="B403" s="186"/>
      <c r="C403" s="186"/>
      <c r="D403" s="186"/>
      <c r="V403" s="72"/>
      <c r="W403" s="72"/>
    </row>
    <row r="404" spans="1:23" x14ac:dyDescent="0.3">
      <c r="A404" s="185"/>
      <c r="B404" s="186"/>
      <c r="C404" s="186"/>
      <c r="D404" s="186"/>
      <c r="V404" s="72"/>
      <c r="W404" s="72"/>
    </row>
    <row r="405" spans="1:23" x14ac:dyDescent="0.3">
      <c r="A405" s="185"/>
      <c r="B405" s="186"/>
      <c r="C405" s="186"/>
      <c r="D405" s="186"/>
      <c r="V405" s="72"/>
      <c r="W405" s="72"/>
    </row>
    <row r="406" spans="1:23" x14ac:dyDescent="0.3">
      <c r="A406" s="185"/>
      <c r="B406" s="186"/>
      <c r="C406" s="186"/>
      <c r="D406" s="186"/>
      <c r="V406" s="72"/>
      <c r="W406" s="72"/>
    </row>
    <row r="407" spans="1:23" x14ac:dyDescent="0.3">
      <c r="A407" s="185"/>
      <c r="B407" s="186"/>
      <c r="C407" s="186"/>
      <c r="D407" s="186"/>
      <c r="V407" s="72"/>
      <c r="W407" s="72"/>
    </row>
    <row r="408" spans="1:23" x14ac:dyDescent="0.3">
      <c r="A408" s="185"/>
      <c r="B408" s="186"/>
      <c r="C408" s="186"/>
      <c r="D408" s="186"/>
      <c r="V408" s="72"/>
      <c r="W408" s="72"/>
    </row>
    <row r="409" spans="1:23" x14ac:dyDescent="0.3">
      <c r="A409" s="185"/>
      <c r="B409" s="186"/>
      <c r="C409" s="186"/>
      <c r="D409" s="186"/>
      <c r="V409" s="72"/>
      <c r="W409" s="72"/>
    </row>
    <row r="410" spans="1:23" x14ac:dyDescent="0.3">
      <c r="A410" s="185"/>
      <c r="B410" s="186"/>
      <c r="C410" s="186"/>
      <c r="D410" s="186"/>
      <c r="V410" s="72"/>
      <c r="W410" s="72"/>
    </row>
    <row r="411" spans="1:23" x14ac:dyDescent="0.3">
      <c r="A411" s="185"/>
      <c r="B411" s="186"/>
      <c r="C411" s="186"/>
      <c r="D411" s="186"/>
      <c r="V411" s="72"/>
      <c r="W411" s="72"/>
    </row>
    <row r="412" spans="1:23" x14ac:dyDescent="0.3">
      <c r="A412" s="185"/>
      <c r="B412" s="186"/>
      <c r="C412" s="186"/>
      <c r="D412" s="186"/>
      <c r="V412" s="72"/>
      <c r="W412" s="72"/>
    </row>
    <row r="413" spans="1:23" x14ac:dyDescent="0.3">
      <c r="A413" s="185"/>
      <c r="B413" s="186"/>
      <c r="C413" s="186"/>
      <c r="D413" s="186"/>
      <c r="V413" s="72"/>
      <c r="W413" s="72"/>
    </row>
    <row r="414" spans="1:23" x14ac:dyDescent="0.3">
      <c r="A414" s="185"/>
      <c r="B414" s="186"/>
      <c r="C414" s="186"/>
      <c r="D414" s="186"/>
      <c r="V414" s="72"/>
      <c r="W414" s="72"/>
    </row>
    <row r="415" spans="1:23" x14ac:dyDescent="0.3">
      <c r="A415" s="185"/>
      <c r="B415" s="186"/>
      <c r="C415" s="186"/>
      <c r="D415" s="186"/>
      <c r="V415" s="72"/>
      <c r="W415" s="72"/>
    </row>
    <row r="416" spans="1:23" x14ac:dyDescent="0.3">
      <c r="A416" s="185"/>
      <c r="B416" s="186"/>
      <c r="C416" s="186"/>
      <c r="D416" s="186"/>
      <c r="V416" s="72"/>
      <c r="W416" s="72"/>
    </row>
    <row r="417" spans="1:23" x14ac:dyDescent="0.3">
      <c r="A417" s="185"/>
      <c r="B417" s="186"/>
      <c r="C417" s="186"/>
      <c r="D417" s="186"/>
      <c r="V417" s="72"/>
      <c r="W417" s="72"/>
    </row>
    <row r="418" spans="1:23" x14ac:dyDescent="0.3">
      <c r="A418" s="185"/>
      <c r="B418" s="186"/>
      <c r="C418" s="186"/>
      <c r="D418" s="186"/>
      <c r="V418" s="72"/>
      <c r="W418" s="72"/>
    </row>
    <row r="419" spans="1:23" x14ac:dyDescent="0.3">
      <c r="A419" s="185"/>
      <c r="B419" s="186"/>
      <c r="C419" s="186"/>
      <c r="D419" s="186"/>
      <c r="V419" s="72"/>
      <c r="W419" s="72"/>
    </row>
    <row r="420" spans="1:23" x14ac:dyDescent="0.3">
      <c r="A420" s="185"/>
      <c r="B420" s="186"/>
      <c r="C420" s="186"/>
      <c r="D420" s="186"/>
      <c r="V420" s="72"/>
      <c r="W420" s="72"/>
    </row>
    <row r="421" spans="1:23" x14ac:dyDescent="0.3">
      <c r="A421" s="185"/>
      <c r="B421" s="186"/>
      <c r="C421" s="186"/>
      <c r="D421" s="186"/>
      <c r="V421" s="72"/>
      <c r="W421" s="72"/>
    </row>
    <row r="422" spans="1:23" x14ac:dyDescent="0.3">
      <c r="A422" s="185"/>
      <c r="B422" s="186"/>
      <c r="C422" s="186"/>
      <c r="D422" s="186"/>
      <c r="V422" s="72"/>
      <c r="W422" s="72"/>
    </row>
    <row r="423" spans="1:23" x14ac:dyDescent="0.3">
      <c r="A423" s="185"/>
      <c r="B423" s="186"/>
      <c r="C423" s="186"/>
      <c r="D423" s="186"/>
      <c r="V423" s="72"/>
      <c r="W423" s="72"/>
    </row>
    <row r="424" spans="1:23" x14ac:dyDescent="0.3">
      <c r="A424" s="185"/>
      <c r="B424" s="186"/>
      <c r="C424" s="186"/>
      <c r="D424" s="186"/>
      <c r="V424" s="72"/>
      <c r="W424" s="72"/>
    </row>
    <row r="425" spans="1:23" x14ac:dyDescent="0.3">
      <c r="A425" s="185"/>
      <c r="B425" s="186"/>
      <c r="C425" s="186"/>
      <c r="D425" s="186"/>
      <c r="V425" s="72"/>
      <c r="W425" s="72"/>
    </row>
    <row r="426" spans="1:23" x14ac:dyDescent="0.3">
      <c r="A426" s="185"/>
      <c r="B426" s="186"/>
      <c r="C426" s="186"/>
      <c r="D426" s="186"/>
      <c r="V426" s="72"/>
      <c r="W426" s="72"/>
    </row>
    <row r="427" spans="1:23" x14ac:dyDescent="0.3">
      <c r="A427" s="185"/>
      <c r="B427" s="186"/>
      <c r="C427" s="186"/>
      <c r="D427" s="186"/>
      <c r="V427" s="72"/>
      <c r="W427" s="72"/>
    </row>
    <row r="428" spans="1:23" x14ac:dyDescent="0.3">
      <c r="A428" s="185"/>
      <c r="B428" s="186"/>
      <c r="C428" s="186"/>
      <c r="D428" s="186"/>
      <c r="V428" s="72"/>
      <c r="W428" s="72"/>
    </row>
    <row r="429" spans="1:23" x14ac:dyDescent="0.3">
      <c r="A429" s="185"/>
      <c r="B429" s="186"/>
      <c r="C429" s="186"/>
      <c r="D429" s="186"/>
      <c r="V429" s="72"/>
      <c r="W429" s="72"/>
    </row>
    <row r="430" spans="1:23" x14ac:dyDescent="0.3">
      <c r="A430" s="185"/>
      <c r="B430" s="186"/>
      <c r="C430" s="186"/>
      <c r="D430" s="186"/>
      <c r="V430" s="72"/>
      <c r="W430" s="72"/>
    </row>
    <row r="431" spans="1:23" x14ac:dyDescent="0.3">
      <c r="A431" s="185"/>
      <c r="B431" s="186"/>
      <c r="C431" s="186"/>
      <c r="D431" s="186"/>
      <c r="V431" s="72"/>
      <c r="W431" s="72"/>
    </row>
    <row r="432" spans="1:23" x14ac:dyDescent="0.3">
      <c r="A432" s="185"/>
      <c r="B432" s="186"/>
      <c r="C432" s="186"/>
      <c r="D432" s="186"/>
      <c r="V432" s="72"/>
      <c r="W432" s="72"/>
    </row>
    <row r="433" spans="1:23" x14ac:dyDescent="0.3">
      <c r="A433" s="185"/>
      <c r="B433" s="186"/>
      <c r="C433" s="186"/>
      <c r="D433" s="186"/>
      <c r="V433" s="72"/>
      <c r="W433" s="72"/>
    </row>
    <row r="434" spans="1:23" x14ac:dyDescent="0.3">
      <c r="A434" s="185"/>
      <c r="B434" s="186"/>
      <c r="C434" s="186"/>
      <c r="D434" s="186"/>
      <c r="V434" s="72"/>
      <c r="W434" s="72"/>
    </row>
    <row r="435" spans="1:23" x14ac:dyDescent="0.3">
      <c r="A435" s="185"/>
      <c r="B435" s="186"/>
      <c r="C435" s="186"/>
      <c r="D435" s="186"/>
      <c r="V435" s="72"/>
      <c r="W435" s="72"/>
    </row>
    <row r="436" spans="1:23" x14ac:dyDescent="0.3">
      <c r="A436" s="185"/>
      <c r="B436" s="186"/>
      <c r="C436" s="186"/>
      <c r="D436" s="186"/>
      <c r="V436" s="72"/>
      <c r="W436" s="72"/>
    </row>
    <row r="437" spans="1:23" x14ac:dyDescent="0.3">
      <c r="A437" s="185"/>
      <c r="B437" s="186"/>
      <c r="C437" s="186"/>
      <c r="D437" s="186"/>
      <c r="V437" s="72"/>
      <c r="W437" s="72"/>
    </row>
    <row r="438" spans="1:23" x14ac:dyDescent="0.3">
      <c r="A438" s="185"/>
      <c r="B438" s="186"/>
      <c r="C438" s="186"/>
      <c r="D438" s="186"/>
      <c r="V438" s="72"/>
      <c r="W438" s="72"/>
    </row>
    <row r="439" spans="1:23" x14ac:dyDescent="0.3">
      <c r="A439" s="185"/>
      <c r="B439" s="186"/>
      <c r="C439" s="186"/>
      <c r="D439" s="186"/>
      <c r="V439" s="72"/>
      <c r="W439" s="72"/>
    </row>
    <row r="440" spans="1:23" x14ac:dyDescent="0.3">
      <c r="A440" s="185"/>
      <c r="B440" s="186"/>
      <c r="C440" s="186"/>
      <c r="D440" s="186"/>
      <c r="V440" s="72"/>
      <c r="W440" s="72"/>
    </row>
    <row r="441" spans="1:23" x14ac:dyDescent="0.3">
      <c r="A441" s="185"/>
      <c r="B441" s="186"/>
      <c r="C441" s="186"/>
      <c r="D441" s="186"/>
      <c r="V441" s="72"/>
      <c r="W441" s="72"/>
    </row>
    <row r="442" spans="1:23" x14ac:dyDescent="0.3">
      <c r="A442" s="185"/>
      <c r="B442" s="186"/>
      <c r="C442" s="186"/>
      <c r="D442" s="186"/>
      <c r="V442" s="72"/>
      <c r="W442" s="72"/>
    </row>
    <row r="443" spans="1:23" x14ac:dyDescent="0.3">
      <c r="A443" s="185"/>
      <c r="B443" s="186"/>
      <c r="C443" s="186"/>
      <c r="D443" s="186"/>
      <c r="V443" s="72"/>
      <c r="W443" s="72"/>
    </row>
    <row r="444" spans="1:23" x14ac:dyDescent="0.3">
      <c r="A444" s="185"/>
      <c r="B444" s="186"/>
      <c r="C444" s="186"/>
      <c r="D444" s="186"/>
      <c r="V444" s="72"/>
      <c r="W444" s="72"/>
    </row>
    <row r="445" spans="1:23" x14ac:dyDescent="0.3">
      <c r="A445" s="185"/>
      <c r="B445" s="186"/>
      <c r="C445" s="186"/>
      <c r="D445" s="186"/>
      <c r="V445" s="72"/>
      <c r="W445" s="72"/>
    </row>
    <row r="446" spans="1:23" x14ac:dyDescent="0.3">
      <c r="A446" s="185"/>
      <c r="B446" s="186"/>
      <c r="C446" s="186"/>
      <c r="D446" s="186"/>
      <c r="V446" s="72"/>
      <c r="W446" s="72"/>
    </row>
    <row r="447" spans="1:23" x14ac:dyDescent="0.3">
      <c r="A447" s="185"/>
      <c r="B447" s="186"/>
      <c r="C447" s="186"/>
      <c r="D447" s="186"/>
      <c r="V447" s="72"/>
      <c r="W447" s="72"/>
    </row>
    <row r="448" spans="1:23" x14ac:dyDescent="0.3">
      <c r="A448" s="185"/>
      <c r="B448" s="186"/>
      <c r="C448" s="186"/>
      <c r="D448" s="186"/>
      <c r="V448" s="72"/>
      <c r="W448" s="72"/>
    </row>
    <row r="449" spans="1:23" x14ac:dyDescent="0.3">
      <c r="A449" s="185"/>
      <c r="B449" s="186"/>
      <c r="C449" s="186"/>
      <c r="D449" s="186"/>
      <c r="V449" s="72"/>
      <c r="W449" s="72"/>
    </row>
    <row r="450" spans="1:23" x14ac:dyDescent="0.3">
      <c r="A450" s="185"/>
      <c r="B450" s="186"/>
      <c r="C450" s="186"/>
      <c r="D450" s="186"/>
      <c r="V450" s="72"/>
      <c r="W450" s="72"/>
    </row>
    <row r="451" spans="1:23" x14ac:dyDescent="0.3">
      <c r="A451" s="185"/>
      <c r="B451" s="186"/>
      <c r="C451" s="186"/>
      <c r="D451" s="186"/>
      <c r="V451" s="72"/>
      <c r="W451" s="72"/>
    </row>
    <row r="452" spans="1:23" x14ac:dyDescent="0.3">
      <c r="A452" s="185"/>
      <c r="B452" s="186"/>
      <c r="C452" s="186"/>
      <c r="D452" s="186"/>
      <c r="V452" s="72"/>
      <c r="W452" s="72"/>
    </row>
    <row r="453" spans="1:23" x14ac:dyDescent="0.3">
      <c r="A453" s="185"/>
      <c r="B453" s="186"/>
      <c r="C453" s="186"/>
      <c r="D453" s="186"/>
      <c r="V453" s="72"/>
      <c r="W453" s="72"/>
    </row>
    <row r="454" spans="1:23" x14ac:dyDescent="0.3">
      <c r="A454" s="185"/>
      <c r="B454" s="186"/>
      <c r="C454" s="186"/>
      <c r="D454" s="186"/>
      <c r="V454" s="72"/>
      <c r="W454" s="72"/>
    </row>
    <row r="455" spans="1:23" x14ac:dyDescent="0.3">
      <c r="A455" s="185"/>
      <c r="B455" s="186"/>
      <c r="C455" s="186"/>
      <c r="D455" s="186"/>
      <c r="V455" s="72"/>
      <c r="W455" s="72"/>
    </row>
    <row r="456" spans="1:23" x14ac:dyDescent="0.3">
      <c r="A456" s="185"/>
      <c r="B456" s="186"/>
      <c r="C456" s="186"/>
      <c r="D456" s="186"/>
      <c r="V456" s="72"/>
      <c r="W456" s="72"/>
    </row>
    <row r="457" spans="1:23" x14ac:dyDescent="0.3">
      <c r="A457" s="185"/>
      <c r="B457" s="186"/>
      <c r="C457" s="186"/>
      <c r="D457" s="186"/>
      <c r="V457" s="72"/>
      <c r="W457" s="72"/>
    </row>
    <row r="458" spans="1:23" x14ac:dyDescent="0.3">
      <c r="A458" s="185"/>
      <c r="B458" s="186"/>
      <c r="C458" s="186"/>
      <c r="D458" s="186"/>
      <c r="V458" s="72"/>
      <c r="W458" s="72"/>
    </row>
    <row r="459" spans="1:23" x14ac:dyDescent="0.3">
      <c r="A459" s="185"/>
      <c r="B459" s="186"/>
      <c r="C459" s="186"/>
      <c r="D459" s="186"/>
      <c r="V459" s="72"/>
      <c r="W459" s="72"/>
    </row>
    <row r="460" spans="1:23" x14ac:dyDescent="0.3">
      <c r="A460" s="185"/>
      <c r="B460" s="186"/>
      <c r="C460" s="186"/>
      <c r="D460" s="186"/>
      <c r="V460" s="72"/>
      <c r="W460" s="72"/>
    </row>
    <row r="461" spans="1:23" x14ac:dyDescent="0.3">
      <c r="A461" s="185"/>
      <c r="B461" s="186"/>
      <c r="C461" s="186"/>
      <c r="D461" s="186"/>
      <c r="V461" s="72"/>
      <c r="W461" s="72"/>
    </row>
    <row r="462" spans="1:23" x14ac:dyDescent="0.3">
      <c r="A462" s="185"/>
      <c r="B462" s="186"/>
      <c r="C462" s="186"/>
      <c r="D462" s="186"/>
      <c r="V462" s="72"/>
      <c r="W462" s="72"/>
    </row>
    <row r="463" spans="1:23" x14ac:dyDescent="0.3">
      <c r="A463" s="185"/>
      <c r="B463" s="186"/>
      <c r="C463" s="186"/>
      <c r="D463" s="186"/>
      <c r="V463" s="72"/>
      <c r="W463" s="72"/>
    </row>
    <row r="464" spans="1:23" x14ac:dyDescent="0.3">
      <c r="A464" s="185"/>
      <c r="B464" s="186"/>
      <c r="C464" s="186"/>
      <c r="D464" s="186"/>
      <c r="V464" s="72"/>
      <c r="W464" s="72"/>
    </row>
    <row r="465" spans="1:23" x14ac:dyDescent="0.3">
      <c r="A465" s="185"/>
      <c r="B465" s="186"/>
      <c r="C465" s="186"/>
      <c r="D465" s="186"/>
      <c r="V465" s="72"/>
      <c r="W465" s="72"/>
    </row>
    <row r="466" spans="1:23" x14ac:dyDescent="0.3">
      <c r="A466" s="185"/>
      <c r="B466" s="186"/>
      <c r="C466" s="186"/>
      <c r="D466" s="186"/>
      <c r="V466" s="72"/>
      <c r="W466" s="72"/>
    </row>
    <row r="467" spans="1:23" x14ac:dyDescent="0.3">
      <c r="A467" s="185"/>
      <c r="B467" s="186"/>
      <c r="C467" s="186"/>
      <c r="D467" s="186"/>
      <c r="V467" s="72"/>
      <c r="W467" s="72"/>
    </row>
    <row r="468" spans="1:23" x14ac:dyDescent="0.3">
      <c r="A468" s="185"/>
      <c r="B468" s="186"/>
      <c r="C468" s="186"/>
      <c r="D468" s="186"/>
      <c r="V468" s="72"/>
      <c r="W468" s="72"/>
    </row>
    <row r="469" spans="1:23" x14ac:dyDescent="0.3">
      <c r="A469" s="185"/>
      <c r="B469" s="186"/>
      <c r="C469" s="186"/>
      <c r="D469" s="186"/>
      <c r="V469" s="72"/>
      <c r="W469" s="72"/>
    </row>
    <row r="470" spans="1:23" x14ac:dyDescent="0.3">
      <c r="A470" s="185"/>
      <c r="B470" s="186"/>
      <c r="C470" s="186"/>
      <c r="D470" s="186"/>
      <c r="V470" s="72"/>
      <c r="W470" s="72"/>
    </row>
    <row r="471" spans="1:23" x14ac:dyDescent="0.3">
      <c r="A471" s="185"/>
      <c r="B471" s="186"/>
      <c r="C471" s="186"/>
      <c r="D471" s="186"/>
      <c r="V471" s="72"/>
      <c r="W471" s="72"/>
    </row>
    <row r="472" spans="1:23" x14ac:dyDescent="0.3">
      <c r="A472" s="185"/>
      <c r="B472" s="186"/>
      <c r="C472" s="186"/>
      <c r="D472" s="186"/>
      <c r="V472" s="72"/>
      <c r="W472" s="72"/>
    </row>
    <row r="473" spans="1:23" x14ac:dyDescent="0.3">
      <c r="A473" s="185"/>
      <c r="B473" s="186"/>
      <c r="C473" s="186"/>
      <c r="D473" s="186"/>
      <c r="V473" s="72"/>
      <c r="W473" s="72"/>
    </row>
    <row r="474" spans="1:23" x14ac:dyDescent="0.3">
      <c r="A474" s="185"/>
      <c r="B474" s="186"/>
      <c r="C474" s="186"/>
      <c r="D474" s="186"/>
      <c r="V474" s="72"/>
      <c r="W474" s="72"/>
    </row>
    <row r="475" spans="1:23" x14ac:dyDescent="0.3">
      <c r="A475" s="185"/>
      <c r="B475" s="186"/>
      <c r="C475" s="186"/>
      <c r="D475" s="186"/>
      <c r="V475" s="72"/>
      <c r="W475" s="72"/>
    </row>
    <row r="476" spans="1:23" x14ac:dyDescent="0.3">
      <c r="A476" s="185"/>
      <c r="B476" s="186"/>
      <c r="C476" s="186"/>
      <c r="D476" s="186"/>
      <c r="V476" s="72"/>
      <c r="W476" s="72"/>
    </row>
    <row r="477" spans="1:23" x14ac:dyDescent="0.3">
      <c r="A477" s="185"/>
      <c r="B477" s="186"/>
      <c r="C477" s="186"/>
      <c r="D477" s="186"/>
      <c r="V477" s="72"/>
      <c r="W477" s="72"/>
    </row>
    <row r="478" spans="1:23" x14ac:dyDescent="0.3">
      <c r="A478" s="185"/>
      <c r="B478" s="186"/>
      <c r="C478" s="186"/>
      <c r="D478" s="186"/>
      <c r="V478" s="72"/>
      <c r="W478" s="72"/>
    </row>
    <row r="479" spans="1:23" x14ac:dyDescent="0.3">
      <c r="A479" s="185"/>
      <c r="B479" s="186"/>
      <c r="C479" s="186"/>
      <c r="D479" s="186"/>
      <c r="V479" s="72"/>
      <c r="W479" s="72"/>
    </row>
    <row r="480" spans="1:23" x14ac:dyDescent="0.3">
      <c r="A480" s="185"/>
      <c r="B480" s="186"/>
      <c r="C480" s="186"/>
      <c r="D480" s="186"/>
      <c r="V480" s="72"/>
      <c r="W480" s="72"/>
    </row>
    <row r="481" spans="1:23" x14ac:dyDescent="0.3">
      <c r="A481" s="185"/>
      <c r="B481" s="186"/>
      <c r="C481" s="186"/>
      <c r="D481" s="186"/>
      <c r="V481" s="72"/>
      <c r="W481" s="72"/>
    </row>
    <row r="482" spans="1:23" x14ac:dyDescent="0.3">
      <c r="A482" s="185"/>
      <c r="B482" s="186"/>
      <c r="C482" s="186"/>
      <c r="D482" s="186"/>
      <c r="V482" s="72"/>
      <c r="W482" s="72"/>
    </row>
    <row r="483" spans="1:23" x14ac:dyDescent="0.3">
      <c r="A483" s="185"/>
      <c r="B483" s="186"/>
      <c r="C483" s="186"/>
      <c r="D483" s="186"/>
      <c r="V483" s="72"/>
      <c r="W483" s="72"/>
    </row>
    <row r="484" spans="1:23" x14ac:dyDescent="0.3">
      <c r="A484" s="185"/>
      <c r="B484" s="186"/>
      <c r="C484" s="186"/>
      <c r="D484" s="186"/>
      <c r="V484" s="72"/>
      <c r="W484" s="72"/>
    </row>
    <row r="485" spans="1:23" x14ac:dyDescent="0.3">
      <c r="A485" s="185"/>
      <c r="B485" s="186"/>
      <c r="C485" s="186"/>
      <c r="D485" s="186"/>
      <c r="V485" s="72"/>
      <c r="W485" s="72"/>
    </row>
    <row r="486" spans="1:23" x14ac:dyDescent="0.3">
      <c r="A486" s="185"/>
      <c r="B486" s="186"/>
      <c r="C486" s="186"/>
      <c r="D486" s="186"/>
      <c r="V486" s="72"/>
      <c r="W486" s="72"/>
    </row>
    <row r="487" spans="1:23" x14ac:dyDescent="0.3">
      <c r="A487" s="185"/>
      <c r="B487" s="186"/>
      <c r="C487" s="186"/>
      <c r="D487" s="186"/>
      <c r="V487" s="72"/>
      <c r="W487" s="72"/>
    </row>
    <row r="488" spans="1:23" x14ac:dyDescent="0.3">
      <c r="A488" s="185"/>
      <c r="B488" s="186"/>
      <c r="C488" s="186"/>
      <c r="D488" s="186"/>
      <c r="V488" s="72"/>
      <c r="W488" s="72"/>
    </row>
    <row r="489" spans="1:23" x14ac:dyDescent="0.3">
      <c r="A489" s="185"/>
      <c r="B489" s="186"/>
      <c r="C489" s="186"/>
      <c r="D489" s="186"/>
      <c r="V489" s="72"/>
      <c r="W489" s="72"/>
    </row>
    <row r="490" spans="1:23" x14ac:dyDescent="0.3">
      <c r="A490" s="185"/>
      <c r="B490" s="186"/>
      <c r="C490" s="186"/>
      <c r="D490" s="186"/>
      <c r="V490" s="72"/>
      <c r="W490" s="72"/>
    </row>
    <row r="491" spans="1:23" x14ac:dyDescent="0.3">
      <c r="A491" s="185"/>
      <c r="B491" s="186"/>
      <c r="C491" s="186"/>
      <c r="D491" s="186"/>
      <c r="V491" s="72"/>
      <c r="W491" s="72"/>
    </row>
    <row r="492" spans="1:23" x14ac:dyDescent="0.3">
      <c r="A492" s="185"/>
      <c r="B492" s="186"/>
      <c r="C492" s="186"/>
      <c r="D492" s="186"/>
      <c r="V492" s="72"/>
      <c r="W492" s="72"/>
    </row>
    <row r="493" spans="1:23" x14ac:dyDescent="0.3">
      <c r="A493" s="185"/>
      <c r="B493" s="186"/>
      <c r="C493" s="186"/>
      <c r="D493" s="186"/>
      <c r="V493" s="72"/>
      <c r="W493" s="72"/>
    </row>
    <row r="494" spans="1:23" x14ac:dyDescent="0.3">
      <c r="A494" s="185"/>
      <c r="B494" s="186"/>
      <c r="C494" s="186"/>
      <c r="D494" s="186"/>
      <c r="V494" s="72"/>
      <c r="W494" s="72"/>
    </row>
    <row r="495" spans="1:23" x14ac:dyDescent="0.3">
      <c r="A495" s="185"/>
      <c r="B495" s="186"/>
      <c r="C495" s="186"/>
      <c r="D495" s="186"/>
      <c r="V495" s="72"/>
      <c r="W495" s="72"/>
    </row>
    <row r="496" spans="1:23" x14ac:dyDescent="0.3">
      <c r="A496" s="185"/>
      <c r="B496" s="186"/>
      <c r="C496" s="186"/>
      <c r="D496" s="186"/>
      <c r="V496" s="72"/>
      <c r="W496" s="72"/>
    </row>
    <row r="497" spans="1:23" x14ac:dyDescent="0.3">
      <c r="A497" s="185"/>
      <c r="B497" s="186"/>
      <c r="C497" s="186"/>
      <c r="D497" s="186"/>
      <c r="V497" s="72"/>
      <c r="W497" s="72"/>
    </row>
    <row r="498" spans="1:23" x14ac:dyDescent="0.3">
      <c r="A498" s="185"/>
      <c r="B498" s="186"/>
      <c r="C498" s="186"/>
      <c r="D498" s="186"/>
      <c r="V498" s="72"/>
      <c r="W498" s="72"/>
    </row>
    <row r="499" spans="1:23" x14ac:dyDescent="0.3">
      <c r="A499" s="185"/>
      <c r="B499" s="186"/>
      <c r="C499" s="186"/>
      <c r="D499" s="186"/>
      <c r="V499" s="72"/>
      <c r="W499" s="72"/>
    </row>
    <row r="500" spans="1:23" x14ac:dyDescent="0.3">
      <c r="A500" s="185"/>
      <c r="B500" s="186"/>
      <c r="C500" s="186"/>
      <c r="D500" s="186"/>
      <c r="V500" s="72"/>
      <c r="W500" s="72"/>
    </row>
    <row r="501" spans="1:23" x14ac:dyDescent="0.3">
      <c r="A501" s="185"/>
      <c r="B501" s="186"/>
      <c r="C501" s="186"/>
      <c r="D501" s="186"/>
      <c r="V501" s="72"/>
      <c r="W501" s="72"/>
    </row>
    <row r="502" spans="1:23" x14ac:dyDescent="0.3">
      <c r="A502" s="185"/>
      <c r="B502" s="186"/>
      <c r="C502" s="186"/>
      <c r="D502" s="186"/>
      <c r="V502" s="72"/>
      <c r="W502" s="72"/>
    </row>
    <row r="503" spans="1:23" x14ac:dyDescent="0.3">
      <c r="A503" s="185"/>
      <c r="B503" s="186"/>
      <c r="C503" s="186"/>
      <c r="D503" s="186"/>
      <c r="V503" s="72"/>
      <c r="W503" s="72"/>
    </row>
    <row r="504" spans="1:23" x14ac:dyDescent="0.3">
      <c r="A504" s="185"/>
      <c r="B504" s="186"/>
      <c r="C504" s="186"/>
      <c r="D504" s="186"/>
      <c r="V504" s="72"/>
      <c r="W504" s="72"/>
    </row>
    <row r="505" spans="1:23" x14ac:dyDescent="0.3">
      <c r="A505" s="185"/>
      <c r="B505" s="186"/>
      <c r="C505" s="186"/>
      <c r="D505" s="186"/>
      <c r="V505" s="72"/>
      <c r="W505" s="72"/>
    </row>
    <row r="506" spans="1:23" x14ac:dyDescent="0.3">
      <c r="A506" s="185"/>
      <c r="B506" s="186"/>
      <c r="C506" s="186"/>
      <c r="D506" s="186"/>
      <c r="V506" s="72"/>
      <c r="W506" s="72"/>
    </row>
    <row r="507" spans="1:23" x14ac:dyDescent="0.3">
      <c r="A507" s="185"/>
      <c r="B507" s="186"/>
      <c r="C507" s="186"/>
      <c r="D507" s="186"/>
      <c r="V507" s="72"/>
      <c r="W507" s="72"/>
    </row>
    <row r="508" spans="1:23" x14ac:dyDescent="0.3">
      <c r="A508" s="185"/>
      <c r="B508" s="186"/>
      <c r="C508" s="186"/>
      <c r="D508" s="186"/>
      <c r="V508" s="72"/>
      <c r="W508" s="72"/>
    </row>
    <row r="509" spans="1:23" x14ac:dyDescent="0.3">
      <c r="A509" s="185"/>
      <c r="B509" s="186"/>
      <c r="C509" s="186"/>
      <c r="D509" s="186"/>
      <c r="V509" s="72"/>
      <c r="W509" s="72"/>
    </row>
    <row r="510" spans="1:23" x14ac:dyDescent="0.3">
      <c r="A510" s="185"/>
      <c r="B510" s="186"/>
      <c r="C510" s="186"/>
      <c r="D510" s="186"/>
      <c r="V510" s="72"/>
      <c r="W510" s="72"/>
    </row>
    <row r="511" spans="1:23" x14ac:dyDescent="0.3">
      <c r="A511" s="185"/>
      <c r="B511" s="186"/>
      <c r="C511" s="186"/>
      <c r="D511" s="186"/>
      <c r="V511" s="72"/>
      <c r="W511" s="72"/>
    </row>
    <row r="512" spans="1:23" x14ac:dyDescent="0.3">
      <c r="A512" s="185"/>
      <c r="B512" s="186"/>
      <c r="C512" s="186"/>
      <c r="D512" s="186"/>
      <c r="V512" s="72"/>
      <c r="W512" s="72"/>
    </row>
    <row r="513" spans="1:23" x14ac:dyDescent="0.3">
      <c r="A513" s="185"/>
      <c r="B513" s="186"/>
      <c r="C513" s="186"/>
      <c r="D513" s="186"/>
      <c r="V513" s="72"/>
      <c r="W513" s="72"/>
    </row>
    <row r="514" spans="1:23" x14ac:dyDescent="0.3">
      <c r="A514" s="185"/>
      <c r="B514" s="186"/>
      <c r="C514" s="186"/>
      <c r="D514" s="186"/>
      <c r="V514" s="72"/>
      <c r="W514" s="72"/>
    </row>
    <row r="515" spans="1:23" x14ac:dyDescent="0.3">
      <c r="A515" s="185"/>
      <c r="B515" s="186"/>
      <c r="C515" s="186"/>
      <c r="D515" s="186"/>
      <c r="V515" s="72"/>
      <c r="W515" s="72"/>
    </row>
    <row r="516" spans="1:23" x14ac:dyDescent="0.3">
      <c r="A516" s="185"/>
      <c r="B516" s="186"/>
      <c r="C516" s="186"/>
      <c r="D516" s="186"/>
      <c r="V516" s="72"/>
      <c r="W516" s="72"/>
    </row>
    <row r="517" spans="1:23" x14ac:dyDescent="0.3">
      <c r="A517" s="185"/>
      <c r="B517" s="186"/>
      <c r="C517" s="186"/>
      <c r="D517" s="186"/>
      <c r="V517" s="72"/>
      <c r="W517" s="72"/>
    </row>
    <row r="518" spans="1:23" x14ac:dyDescent="0.3">
      <c r="A518" s="185"/>
      <c r="B518" s="186"/>
      <c r="C518" s="186"/>
      <c r="D518" s="186"/>
      <c r="V518" s="72"/>
      <c r="W518" s="72"/>
    </row>
    <row r="519" spans="1:23" x14ac:dyDescent="0.3">
      <c r="A519" s="185"/>
      <c r="B519" s="186"/>
      <c r="C519" s="186"/>
      <c r="D519" s="186"/>
      <c r="V519" s="72"/>
      <c r="W519" s="72"/>
    </row>
    <row r="520" spans="1:23" x14ac:dyDescent="0.3">
      <c r="A520" s="185"/>
      <c r="B520" s="186"/>
      <c r="C520" s="186"/>
      <c r="D520" s="186"/>
      <c r="V520" s="72"/>
      <c r="W520" s="72"/>
    </row>
    <row r="521" spans="1:23" x14ac:dyDescent="0.3">
      <c r="A521" s="185"/>
      <c r="B521" s="186"/>
      <c r="C521" s="186"/>
      <c r="D521" s="186"/>
      <c r="V521" s="72"/>
      <c r="W521" s="72"/>
    </row>
    <row r="522" spans="1:23" x14ac:dyDescent="0.3">
      <c r="A522" s="185"/>
      <c r="B522" s="186"/>
      <c r="C522" s="186"/>
      <c r="D522" s="186"/>
      <c r="V522" s="72"/>
      <c r="W522" s="72"/>
    </row>
    <row r="523" spans="1:23" x14ac:dyDescent="0.3">
      <c r="A523" s="185"/>
      <c r="B523" s="186"/>
      <c r="C523" s="186"/>
      <c r="D523" s="186"/>
      <c r="V523" s="72"/>
      <c r="W523" s="72"/>
    </row>
    <row r="524" spans="1:23" x14ac:dyDescent="0.3">
      <c r="A524" s="185"/>
      <c r="B524" s="186"/>
      <c r="C524" s="186"/>
      <c r="D524" s="186"/>
      <c r="V524" s="72"/>
      <c r="W524" s="72"/>
    </row>
    <row r="525" spans="1:23" x14ac:dyDescent="0.3">
      <c r="A525" s="185"/>
      <c r="B525" s="186"/>
      <c r="C525" s="186"/>
      <c r="D525" s="186"/>
      <c r="V525" s="72"/>
      <c r="W525" s="72"/>
    </row>
    <row r="526" spans="1:23" x14ac:dyDescent="0.3">
      <c r="A526" s="185"/>
      <c r="B526" s="186"/>
      <c r="C526" s="186"/>
      <c r="D526" s="186"/>
      <c r="V526" s="72"/>
      <c r="W526" s="72"/>
    </row>
    <row r="527" spans="1:23" x14ac:dyDescent="0.3">
      <c r="A527" s="185"/>
      <c r="B527" s="186"/>
      <c r="C527" s="186"/>
      <c r="D527" s="186"/>
      <c r="V527" s="72"/>
      <c r="W527" s="72"/>
    </row>
    <row r="528" spans="1:23" x14ac:dyDescent="0.3">
      <c r="A528" s="185"/>
      <c r="B528" s="186"/>
      <c r="C528" s="186"/>
      <c r="D528" s="186"/>
      <c r="V528" s="72"/>
      <c r="W528" s="72"/>
    </row>
    <row r="529" spans="1:23" x14ac:dyDescent="0.3">
      <c r="A529" s="185"/>
      <c r="B529" s="186"/>
      <c r="C529" s="186"/>
      <c r="D529" s="186"/>
      <c r="V529" s="72"/>
      <c r="W529" s="72"/>
    </row>
    <row r="530" spans="1:23" x14ac:dyDescent="0.3">
      <c r="A530" s="185"/>
      <c r="B530" s="186"/>
      <c r="C530" s="186"/>
      <c r="D530" s="186"/>
      <c r="V530" s="72"/>
      <c r="W530" s="72"/>
    </row>
    <row r="531" spans="1:23" x14ac:dyDescent="0.3">
      <c r="A531" s="185"/>
      <c r="B531" s="186"/>
      <c r="C531" s="186"/>
      <c r="D531" s="186"/>
      <c r="V531" s="72"/>
      <c r="W531" s="72"/>
    </row>
    <row r="532" spans="1:23" x14ac:dyDescent="0.3">
      <c r="A532" s="185"/>
      <c r="B532" s="186"/>
      <c r="C532" s="186"/>
      <c r="D532" s="186"/>
      <c r="V532" s="72"/>
      <c r="W532" s="72"/>
    </row>
    <row r="533" spans="1:23" x14ac:dyDescent="0.3">
      <c r="A533" s="185"/>
      <c r="B533" s="186"/>
      <c r="C533" s="186"/>
      <c r="D533" s="186"/>
      <c r="V533" s="72"/>
      <c r="W533" s="72"/>
    </row>
    <row r="534" spans="1:23" x14ac:dyDescent="0.3">
      <c r="A534" s="185"/>
      <c r="B534" s="186"/>
      <c r="C534" s="186"/>
      <c r="D534" s="186"/>
      <c r="V534" s="72"/>
      <c r="W534" s="72"/>
    </row>
    <row r="535" spans="1:23" x14ac:dyDescent="0.3">
      <c r="A535" s="185"/>
      <c r="B535" s="186"/>
      <c r="C535" s="186"/>
      <c r="D535" s="186"/>
      <c r="V535" s="72"/>
      <c r="W535" s="72"/>
    </row>
    <row r="536" spans="1:23" x14ac:dyDescent="0.3">
      <c r="A536" s="185"/>
      <c r="B536" s="186"/>
      <c r="C536" s="186"/>
      <c r="D536" s="186"/>
      <c r="V536" s="72"/>
      <c r="W536" s="72"/>
    </row>
    <row r="537" spans="1:23" x14ac:dyDescent="0.3">
      <c r="A537" s="185"/>
      <c r="B537" s="186"/>
      <c r="C537" s="186"/>
      <c r="D537" s="186"/>
      <c r="V537" s="72"/>
      <c r="W537" s="72"/>
    </row>
    <row r="538" spans="1:23" x14ac:dyDescent="0.3">
      <c r="A538" s="185"/>
      <c r="B538" s="186"/>
      <c r="C538" s="186"/>
      <c r="D538" s="186"/>
      <c r="V538" s="72"/>
      <c r="W538" s="72"/>
    </row>
    <row r="539" spans="1:23" x14ac:dyDescent="0.3">
      <c r="A539" s="185"/>
      <c r="B539" s="186"/>
      <c r="C539" s="186"/>
      <c r="D539" s="186"/>
      <c r="V539" s="72"/>
      <c r="W539" s="72"/>
    </row>
    <row r="540" spans="1:23" x14ac:dyDescent="0.3">
      <c r="A540" s="185"/>
      <c r="B540" s="186"/>
      <c r="C540" s="186"/>
      <c r="D540" s="186"/>
      <c r="V540" s="72"/>
      <c r="W540" s="72"/>
    </row>
    <row r="541" spans="1:23" x14ac:dyDescent="0.3">
      <c r="A541" s="185"/>
      <c r="B541" s="186"/>
      <c r="C541" s="186"/>
      <c r="D541" s="186"/>
      <c r="V541" s="72"/>
      <c r="W541" s="72"/>
    </row>
    <row r="542" spans="1:23" x14ac:dyDescent="0.3">
      <c r="A542" s="185"/>
      <c r="B542" s="186"/>
      <c r="C542" s="186"/>
      <c r="D542" s="186"/>
      <c r="V542" s="72"/>
      <c r="W542" s="72"/>
    </row>
    <row r="543" spans="1:23" x14ac:dyDescent="0.3">
      <c r="A543" s="185"/>
      <c r="B543" s="186"/>
      <c r="C543" s="186"/>
      <c r="D543" s="186"/>
      <c r="V543" s="72"/>
      <c r="W543" s="72"/>
    </row>
    <row r="544" spans="1:23" x14ac:dyDescent="0.3">
      <c r="A544" s="185"/>
      <c r="B544" s="186"/>
      <c r="C544" s="186"/>
      <c r="D544" s="186"/>
      <c r="V544" s="72"/>
      <c r="W544" s="72"/>
    </row>
    <row r="545" spans="1:23" x14ac:dyDescent="0.3">
      <c r="A545" s="185"/>
      <c r="B545" s="186"/>
      <c r="C545" s="186"/>
      <c r="D545" s="186"/>
      <c r="V545" s="72"/>
      <c r="W545" s="72"/>
    </row>
    <row r="546" spans="1:23" x14ac:dyDescent="0.3">
      <c r="A546" s="185"/>
      <c r="B546" s="186"/>
      <c r="C546" s="186"/>
      <c r="D546" s="186"/>
      <c r="V546" s="72"/>
      <c r="W546" s="72"/>
    </row>
    <row r="547" spans="1:23" x14ac:dyDescent="0.3">
      <c r="A547" s="185"/>
      <c r="B547" s="186"/>
      <c r="C547" s="186"/>
      <c r="D547" s="186"/>
      <c r="V547" s="72"/>
      <c r="W547" s="72"/>
    </row>
    <row r="548" spans="1:23" x14ac:dyDescent="0.3">
      <c r="A548" s="185"/>
      <c r="B548" s="186"/>
      <c r="C548" s="186"/>
      <c r="D548" s="186"/>
      <c r="V548" s="72"/>
      <c r="W548" s="72"/>
    </row>
    <row r="549" spans="1:23" x14ac:dyDescent="0.3">
      <c r="A549" s="185"/>
      <c r="B549" s="186"/>
      <c r="C549" s="186"/>
      <c r="D549" s="186"/>
      <c r="V549" s="72"/>
      <c r="W549" s="72"/>
    </row>
    <row r="550" spans="1:23" x14ac:dyDescent="0.3">
      <c r="A550" s="185"/>
      <c r="B550" s="186"/>
      <c r="C550" s="186"/>
      <c r="D550" s="186"/>
      <c r="V550" s="72"/>
      <c r="W550" s="72"/>
    </row>
    <row r="551" spans="1:23" x14ac:dyDescent="0.3">
      <c r="A551" s="185"/>
      <c r="B551" s="186"/>
      <c r="C551" s="186"/>
      <c r="D551" s="186"/>
      <c r="V551" s="72"/>
      <c r="W551" s="72"/>
    </row>
    <row r="552" spans="1:23" x14ac:dyDescent="0.3">
      <c r="A552" s="185"/>
      <c r="B552" s="186"/>
      <c r="C552" s="186"/>
      <c r="D552" s="186"/>
      <c r="V552" s="72"/>
      <c r="W552" s="72"/>
    </row>
    <row r="553" spans="1:23" x14ac:dyDescent="0.3">
      <c r="A553" s="185"/>
      <c r="B553" s="186"/>
      <c r="C553" s="186"/>
      <c r="D553" s="186"/>
      <c r="V553" s="72"/>
      <c r="W553" s="72"/>
    </row>
    <row r="554" spans="1:23" x14ac:dyDescent="0.3">
      <c r="A554" s="185"/>
      <c r="B554" s="186"/>
      <c r="C554" s="186"/>
      <c r="D554" s="186"/>
      <c r="V554" s="72"/>
      <c r="W554" s="72"/>
    </row>
    <row r="555" spans="1:23" x14ac:dyDescent="0.3">
      <c r="A555" s="185"/>
      <c r="B555" s="186"/>
      <c r="C555" s="186"/>
      <c r="D555" s="186"/>
      <c r="V555" s="72"/>
      <c r="W555" s="72"/>
    </row>
    <row r="556" spans="1:23" x14ac:dyDescent="0.3">
      <c r="A556" s="185"/>
      <c r="B556" s="186"/>
      <c r="C556" s="186"/>
      <c r="D556" s="186"/>
      <c r="V556" s="72"/>
      <c r="W556" s="72"/>
    </row>
    <row r="557" spans="1:23" x14ac:dyDescent="0.3">
      <c r="A557" s="185"/>
      <c r="B557" s="186"/>
      <c r="C557" s="186"/>
      <c r="D557" s="186"/>
      <c r="V557" s="72"/>
      <c r="W557" s="72"/>
    </row>
    <row r="558" spans="1:23" x14ac:dyDescent="0.3">
      <c r="A558" s="185"/>
      <c r="B558" s="186"/>
      <c r="C558" s="186"/>
      <c r="D558" s="186"/>
      <c r="V558" s="72"/>
      <c r="W558" s="72"/>
    </row>
    <row r="559" spans="1:23" x14ac:dyDescent="0.3">
      <c r="A559" s="185"/>
      <c r="B559" s="186"/>
      <c r="C559" s="186"/>
      <c r="D559" s="186"/>
      <c r="V559" s="72"/>
      <c r="W559" s="72"/>
    </row>
    <row r="560" spans="1:23" x14ac:dyDescent="0.3">
      <c r="A560" s="185"/>
      <c r="B560" s="186"/>
      <c r="C560" s="186"/>
      <c r="D560" s="186"/>
      <c r="V560" s="72"/>
      <c r="W560" s="72"/>
    </row>
    <row r="561" spans="1:23" x14ac:dyDescent="0.3">
      <c r="A561" s="185"/>
      <c r="B561" s="186"/>
      <c r="C561" s="186"/>
      <c r="D561" s="186"/>
      <c r="V561" s="72"/>
      <c r="W561" s="72"/>
    </row>
    <row r="562" spans="1:23" x14ac:dyDescent="0.3">
      <c r="A562" s="185"/>
      <c r="B562" s="186"/>
      <c r="C562" s="186"/>
      <c r="D562" s="186"/>
      <c r="V562" s="72"/>
      <c r="W562" s="72"/>
    </row>
    <row r="563" spans="1:23" x14ac:dyDescent="0.3">
      <c r="A563" s="185"/>
      <c r="B563" s="186"/>
      <c r="C563" s="186"/>
      <c r="D563" s="186"/>
      <c r="V563" s="72"/>
      <c r="W563" s="72"/>
    </row>
    <row r="564" spans="1:23" x14ac:dyDescent="0.3">
      <c r="A564" s="185"/>
      <c r="B564" s="186"/>
      <c r="C564" s="186"/>
      <c r="D564" s="186"/>
      <c r="V564" s="72"/>
      <c r="W564" s="72"/>
    </row>
    <row r="565" spans="1:23" x14ac:dyDescent="0.3">
      <c r="A565" s="185"/>
      <c r="B565" s="186"/>
      <c r="C565" s="186"/>
      <c r="D565" s="186"/>
      <c r="V565" s="72"/>
      <c r="W565" s="72"/>
    </row>
    <row r="566" spans="1:23" x14ac:dyDescent="0.3">
      <c r="A566" s="185"/>
      <c r="B566" s="186"/>
      <c r="C566" s="186"/>
      <c r="D566" s="186"/>
      <c r="V566" s="72"/>
      <c r="W566" s="72"/>
    </row>
    <row r="567" spans="1:23" x14ac:dyDescent="0.3">
      <c r="A567" s="185"/>
      <c r="B567" s="186"/>
      <c r="C567" s="186"/>
      <c r="D567" s="186"/>
      <c r="V567" s="72"/>
      <c r="W567" s="72"/>
    </row>
    <row r="568" spans="1:23" x14ac:dyDescent="0.3">
      <c r="A568" s="185"/>
      <c r="B568" s="186"/>
      <c r="C568" s="186"/>
      <c r="D568" s="186"/>
      <c r="V568" s="72"/>
      <c r="W568" s="72"/>
    </row>
    <row r="569" spans="1:23" x14ac:dyDescent="0.3">
      <c r="A569" s="185"/>
      <c r="B569" s="186"/>
      <c r="C569" s="186"/>
      <c r="D569" s="186"/>
      <c r="V569" s="72"/>
      <c r="W569" s="72"/>
    </row>
    <row r="570" spans="1:23" x14ac:dyDescent="0.3">
      <c r="A570" s="185"/>
      <c r="B570" s="186"/>
      <c r="C570" s="186"/>
      <c r="D570" s="186"/>
      <c r="V570" s="72"/>
      <c r="W570" s="72"/>
    </row>
    <row r="571" spans="1:23" x14ac:dyDescent="0.3">
      <c r="A571" s="185"/>
      <c r="B571" s="186"/>
      <c r="C571" s="186"/>
      <c r="D571" s="186"/>
      <c r="V571" s="72"/>
      <c r="W571" s="72"/>
    </row>
    <row r="572" spans="1:23" x14ac:dyDescent="0.3">
      <c r="A572" s="185"/>
      <c r="B572" s="186"/>
      <c r="C572" s="186"/>
      <c r="D572" s="186"/>
      <c r="V572" s="72"/>
      <c r="W572" s="72"/>
    </row>
    <row r="573" spans="1:23" x14ac:dyDescent="0.3">
      <c r="A573" s="185"/>
      <c r="B573" s="186"/>
      <c r="C573" s="186"/>
      <c r="D573" s="186"/>
      <c r="V573" s="72"/>
      <c r="W573" s="72"/>
    </row>
    <row r="574" spans="1:23" x14ac:dyDescent="0.3">
      <c r="A574" s="185"/>
      <c r="B574" s="186"/>
      <c r="C574" s="186"/>
      <c r="D574" s="186"/>
      <c r="V574" s="72"/>
      <c r="W574" s="72"/>
    </row>
    <row r="575" spans="1:23" x14ac:dyDescent="0.3">
      <c r="A575" s="185"/>
      <c r="B575" s="186"/>
      <c r="C575" s="186"/>
      <c r="D575" s="186"/>
      <c r="V575" s="72"/>
      <c r="W575" s="72"/>
    </row>
    <row r="576" spans="1:23" x14ac:dyDescent="0.3">
      <c r="A576" s="185"/>
      <c r="B576" s="186"/>
      <c r="C576" s="186"/>
      <c r="D576" s="186"/>
      <c r="V576" s="72"/>
      <c r="W576" s="72"/>
    </row>
    <row r="577" spans="1:23" x14ac:dyDescent="0.3">
      <c r="A577" s="185"/>
      <c r="B577" s="186"/>
      <c r="C577" s="186"/>
      <c r="D577" s="186"/>
      <c r="V577" s="72"/>
      <c r="W577" s="72"/>
    </row>
    <row r="578" spans="1:23" x14ac:dyDescent="0.3">
      <c r="A578" s="185"/>
      <c r="B578" s="186"/>
      <c r="C578" s="186"/>
      <c r="D578" s="186"/>
      <c r="V578" s="72"/>
      <c r="W578" s="72"/>
    </row>
    <row r="579" spans="1:23" x14ac:dyDescent="0.3">
      <c r="A579" s="185"/>
      <c r="B579" s="186"/>
      <c r="C579" s="186"/>
      <c r="D579" s="186"/>
      <c r="V579" s="72"/>
      <c r="W579" s="72"/>
    </row>
    <row r="580" spans="1:23" x14ac:dyDescent="0.3">
      <c r="A580" s="185"/>
      <c r="B580" s="186"/>
      <c r="C580" s="186"/>
      <c r="D580" s="186"/>
      <c r="V580" s="72"/>
      <c r="W580" s="72"/>
    </row>
    <row r="581" spans="1:23" x14ac:dyDescent="0.3">
      <c r="A581" s="185"/>
      <c r="B581" s="186"/>
      <c r="C581" s="186"/>
      <c r="D581" s="186"/>
      <c r="V581" s="72"/>
      <c r="W581" s="72"/>
    </row>
    <row r="582" spans="1:23" x14ac:dyDescent="0.3">
      <c r="A582" s="185"/>
      <c r="B582" s="186"/>
      <c r="C582" s="186"/>
      <c r="D582" s="186"/>
      <c r="V582" s="72"/>
      <c r="W582" s="72"/>
    </row>
    <row r="583" spans="1:23" x14ac:dyDescent="0.3">
      <c r="A583" s="185"/>
      <c r="B583" s="186"/>
      <c r="C583" s="186"/>
      <c r="D583" s="186"/>
      <c r="V583" s="72"/>
      <c r="W583" s="72"/>
    </row>
    <row r="584" spans="1:23" x14ac:dyDescent="0.3">
      <c r="A584" s="185"/>
      <c r="B584" s="186"/>
      <c r="C584" s="186"/>
      <c r="D584" s="186"/>
      <c r="V584" s="72"/>
      <c r="W584" s="72"/>
    </row>
    <row r="585" spans="1:23" x14ac:dyDescent="0.3">
      <c r="A585" s="185"/>
      <c r="B585" s="186"/>
      <c r="C585" s="186"/>
      <c r="D585" s="186"/>
      <c r="V585" s="72"/>
      <c r="W585" s="72"/>
    </row>
    <row r="586" spans="1:23" x14ac:dyDescent="0.3">
      <c r="A586" s="185"/>
      <c r="B586" s="186"/>
      <c r="C586" s="186"/>
      <c r="D586" s="186"/>
      <c r="V586" s="72"/>
      <c r="W586" s="72"/>
    </row>
    <row r="587" spans="1:23" x14ac:dyDescent="0.3">
      <c r="A587" s="185"/>
      <c r="B587" s="186"/>
      <c r="C587" s="186"/>
      <c r="D587" s="186"/>
      <c r="V587" s="72"/>
      <c r="W587" s="72"/>
    </row>
    <row r="588" spans="1:23" x14ac:dyDescent="0.3">
      <c r="A588" s="185"/>
      <c r="B588" s="186"/>
      <c r="C588" s="186"/>
      <c r="D588" s="186"/>
      <c r="V588" s="72"/>
      <c r="W588" s="72"/>
    </row>
    <row r="589" spans="1:23" x14ac:dyDescent="0.3">
      <c r="A589" s="185"/>
      <c r="B589" s="186"/>
      <c r="C589" s="186"/>
      <c r="D589" s="186"/>
      <c r="V589" s="72"/>
      <c r="W589" s="72"/>
    </row>
    <row r="590" spans="1:23" x14ac:dyDescent="0.3">
      <c r="A590" s="185"/>
      <c r="B590" s="186"/>
      <c r="C590" s="186"/>
      <c r="D590" s="186"/>
      <c r="V590" s="72"/>
      <c r="W590" s="72"/>
    </row>
    <row r="591" spans="1:23" x14ac:dyDescent="0.3">
      <c r="A591" s="185"/>
      <c r="B591" s="186"/>
      <c r="C591" s="186"/>
      <c r="D591" s="186"/>
      <c r="V591" s="72"/>
      <c r="W591" s="72"/>
    </row>
    <row r="592" spans="1:23" x14ac:dyDescent="0.3">
      <c r="A592" s="185"/>
      <c r="B592" s="186"/>
      <c r="C592" s="186"/>
      <c r="D592" s="186"/>
      <c r="V592" s="72"/>
      <c r="W592" s="72"/>
    </row>
    <row r="593" spans="1:23" x14ac:dyDescent="0.3">
      <c r="A593" s="185"/>
      <c r="B593" s="186"/>
      <c r="C593" s="186"/>
      <c r="D593" s="186"/>
      <c r="V593" s="72"/>
      <c r="W593" s="72"/>
    </row>
    <row r="594" spans="1:23" x14ac:dyDescent="0.3">
      <c r="A594" s="185"/>
      <c r="B594" s="186"/>
      <c r="C594" s="186"/>
      <c r="D594" s="186"/>
      <c r="V594" s="72"/>
      <c r="W594" s="72"/>
    </row>
    <row r="595" spans="1:23" x14ac:dyDescent="0.3">
      <c r="A595" s="185"/>
      <c r="B595" s="186"/>
      <c r="C595" s="186"/>
      <c r="D595" s="186"/>
      <c r="V595" s="72"/>
      <c r="W595" s="72"/>
    </row>
    <row r="596" spans="1:23" x14ac:dyDescent="0.3">
      <c r="A596" s="185"/>
      <c r="B596" s="186"/>
      <c r="C596" s="186"/>
      <c r="D596" s="186"/>
      <c r="V596" s="72"/>
      <c r="W596" s="72"/>
    </row>
    <row r="597" spans="1:23" x14ac:dyDescent="0.3">
      <c r="A597" s="185"/>
      <c r="B597" s="186"/>
      <c r="C597" s="186"/>
      <c r="D597" s="186"/>
      <c r="V597" s="72"/>
      <c r="W597" s="72"/>
    </row>
    <row r="598" spans="1:23" x14ac:dyDescent="0.3">
      <c r="A598" s="185"/>
      <c r="B598" s="186"/>
      <c r="C598" s="186"/>
      <c r="D598" s="186"/>
      <c r="V598" s="72"/>
      <c r="W598" s="72"/>
    </row>
    <row r="599" spans="1:23" x14ac:dyDescent="0.3">
      <c r="A599" s="185"/>
      <c r="B599" s="186"/>
      <c r="C599" s="186"/>
      <c r="D599" s="186"/>
      <c r="V599" s="72"/>
      <c r="W599" s="72"/>
    </row>
    <row r="600" spans="1:23" x14ac:dyDescent="0.3">
      <c r="A600" s="185"/>
      <c r="B600" s="186"/>
      <c r="C600" s="186"/>
      <c r="D600" s="186"/>
      <c r="V600" s="72"/>
      <c r="W600" s="72"/>
    </row>
    <row r="601" spans="1:23" x14ac:dyDescent="0.3">
      <c r="A601" s="185"/>
      <c r="B601" s="186"/>
      <c r="C601" s="186"/>
      <c r="D601" s="186"/>
      <c r="V601" s="72"/>
      <c r="W601" s="72"/>
    </row>
    <row r="602" spans="1:23" x14ac:dyDescent="0.3">
      <c r="A602" s="185"/>
      <c r="B602" s="186"/>
      <c r="C602" s="186"/>
      <c r="D602" s="186"/>
      <c r="V602" s="72"/>
      <c r="W602" s="72"/>
    </row>
    <row r="603" spans="1:23" x14ac:dyDescent="0.3">
      <c r="A603" s="185"/>
      <c r="B603" s="186"/>
      <c r="C603" s="186"/>
      <c r="D603" s="186"/>
      <c r="V603" s="72"/>
      <c r="W603" s="72"/>
    </row>
    <row r="604" spans="1:23" x14ac:dyDescent="0.3">
      <c r="A604" s="185"/>
      <c r="B604" s="186"/>
      <c r="C604" s="186"/>
      <c r="D604" s="186"/>
      <c r="V604" s="72"/>
      <c r="W604" s="72"/>
    </row>
    <row r="605" spans="1:23" x14ac:dyDescent="0.3">
      <c r="A605" s="185"/>
      <c r="B605" s="186"/>
      <c r="C605" s="186"/>
      <c r="D605" s="186"/>
      <c r="V605" s="72"/>
      <c r="W605" s="72"/>
    </row>
    <row r="606" spans="1:23" x14ac:dyDescent="0.3">
      <c r="A606" s="185"/>
      <c r="B606" s="186"/>
      <c r="C606" s="186"/>
      <c r="D606" s="186"/>
      <c r="V606" s="72"/>
      <c r="W606" s="72"/>
    </row>
    <row r="607" spans="1:23" x14ac:dyDescent="0.3">
      <c r="A607" s="185"/>
      <c r="B607" s="186"/>
      <c r="C607" s="186"/>
      <c r="D607" s="186"/>
      <c r="V607" s="72"/>
      <c r="W607" s="72"/>
    </row>
    <row r="608" spans="1:23" x14ac:dyDescent="0.3">
      <c r="A608" s="185"/>
      <c r="B608" s="186"/>
      <c r="C608" s="186"/>
      <c r="D608" s="186"/>
      <c r="V608" s="72"/>
      <c r="W608" s="72"/>
    </row>
    <row r="609" spans="1:23" x14ac:dyDescent="0.3">
      <c r="A609" s="185"/>
      <c r="B609" s="186"/>
      <c r="C609" s="186"/>
      <c r="D609" s="186"/>
      <c r="V609" s="72"/>
      <c r="W609" s="72"/>
    </row>
    <row r="610" spans="1:23" x14ac:dyDescent="0.3">
      <c r="A610" s="185"/>
      <c r="B610" s="186"/>
      <c r="C610" s="186"/>
      <c r="D610" s="186"/>
      <c r="V610" s="72"/>
      <c r="W610" s="72"/>
    </row>
    <row r="611" spans="1:23" x14ac:dyDescent="0.3">
      <c r="A611" s="185"/>
      <c r="B611" s="186"/>
      <c r="C611" s="186"/>
      <c r="D611" s="186"/>
      <c r="V611" s="72"/>
      <c r="W611" s="72"/>
    </row>
    <row r="612" spans="1:23" x14ac:dyDescent="0.3">
      <c r="A612" s="185"/>
      <c r="B612" s="186"/>
      <c r="C612" s="186"/>
      <c r="D612" s="186"/>
      <c r="V612" s="72"/>
      <c r="W612" s="72"/>
    </row>
    <row r="613" spans="1:23" x14ac:dyDescent="0.3">
      <c r="A613" s="185"/>
      <c r="B613" s="186"/>
      <c r="C613" s="186"/>
      <c r="D613" s="186"/>
      <c r="V613" s="72"/>
      <c r="W613" s="72"/>
    </row>
    <row r="614" spans="1:23" x14ac:dyDescent="0.3">
      <c r="A614" s="185"/>
      <c r="B614" s="186"/>
      <c r="C614" s="186"/>
      <c r="D614" s="186"/>
      <c r="V614" s="72"/>
      <c r="W614" s="72"/>
    </row>
    <row r="615" spans="1:23" x14ac:dyDescent="0.3">
      <c r="A615" s="185"/>
      <c r="B615" s="186"/>
      <c r="C615" s="186"/>
      <c r="D615" s="186"/>
      <c r="V615" s="72"/>
      <c r="W615" s="72"/>
    </row>
    <row r="616" spans="1:23" x14ac:dyDescent="0.3">
      <c r="A616" s="185"/>
      <c r="B616" s="186"/>
      <c r="C616" s="186"/>
      <c r="D616" s="186"/>
      <c r="V616" s="72"/>
      <c r="W616" s="72"/>
    </row>
    <row r="617" spans="1:23" x14ac:dyDescent="0.3">
      <c r="A617" s="185"/>
      <c r="B617" s="186"/>
      <c r="C617" s="186"/>
      <c r="D617" s="186"/>
      <c r="V617" s="72"/>
      <c r="W617" s="72"/>
    </row>
    <row r="618" spans="1:23" x14ac:dyDescent="0.3">
      <c r="A618" s="185"/>
      <c r="B618" s="186"/>
      <c r="C618" s="186"/>
      <c r="D618" s="186"/>
      <c r="V618" s="72"/>
      <c r="W618" s="72"/>
    </row>
    <row r="619" spans="1:23" x14ac:dyDescent="0.3">
      <c r="A619" s="185"/>
      <c r="B619" s="186"/>
      <c r="C619" s="186"/>
      <c r="D619" s="186"/>
      <c r="V619" s="72"/>
      <c r="W619" s="72"/>
    </row>
    <row r="620" spans="1:23" x14ac:dyDescent="0.3">
      <c r="A620" s="185"/>
      <c r="B620" s="186"/>
      <c r="C620" s="186"/>
      <c r="D620" s="186"/>
      <c r="V620" s="72"/>
      <c r="W620" s="72"/>
    </row>
    <row r="621" spans="1:23" x14ac:dyDescent="0.3">
      <c r="A621" s="185"/>
      <c r="B621" s="186"/>
      <c r="C621" s="186"/>
      <c r="D621" s="186"/>
      <c r="V621" s="72"/>
      <c r="W621" s="72"/>
    </row>
    <row r="622" spans="1:23" x14ac:dyDescent="0.3">
      <c r="A622" s="185"/>
      <c r="B622" s="186"/>
      <c r="C622" s="186"/>
      <c r="D622" s="186"/>
      <c r="V622" s="72"/>
      <c r="W622" s="72"/>
    </row>
    <row r="623" spans="1:23" x14ac:dyDescent="0.3">
      <c r="A623" s="185"/>
      <c r="B623" s="186"/>
      <c r="C623" s="186"/>
      <c r="D623" s="186"/>
      <c r="V623" s="72"/>
      <c r="W623" s="72"/>
    </row>
    <row r="624" spans="1:23" x14ac:dyDescent="0.3">
      <c r="A624" s="185"/>
      <c r="B624" s="186"/>
      <c r="C624" s="186"/>
      <c r="D624" s="186"/>
      <c r="V624" s="72"/>
      <c r="W624" s="72"/>
    </row>
    <row r="625" spans="1:23" x14ac:dyDescent="0.3">
      <c r="A625" s="185"/>
      <c r="B625" s="186"/>
      <c r="C625" s="186"/>
      <c r="D625" s="186"/>
      <c r="V625" s="72"/>
      <c r="W625" s="72"/>
    </row>
    <row r="626" spans="1:23" x14ac:dyDescent="0.3">
      <c r="A626" s="185"/>
      <c r="B626" s="186"/>
      <c r="C626" s="186"/>
      <c r="D626" s="186"/>
      <c r="V626" s="72"/>
      <c r="W626" s="72"/>
    </row>
    <row r="627" spans="1:23" x14ac:dyDescent="0.3">
      <c r="A627" s="185"/>
      <c r="B627" s="186"/>
      <c r="C627" s="186"/>
      <c r="D627" s="186"/>
      <c r="V627" s="72"/>
      <c r="W627" s="72"/>
    </row>
    <row r="628" spans="1:23" x14ac:dyDescent="0.3">
      <c r="A628" s="185"/>
      <c r="B628" s="186"/>
      <c r="C628" s="186"/>
      <c r="D628" s="186"/>
      <c r="V628" s="72"/>
      <c r="W628" s="72"/>
    </row>
    <row r="629" spans="1:23" x14ac:dyDescent="0.3">
      <c r="A629" s="185"/>
      <c r="B629" s="186"/>
      <c r="C629" s="186"/>
      <c r="D629" s="186"/>
      <c r="V629" s="72"/>
      <c r="W629" s="72"/>
    </row>
    <row r="630" spans="1:23" x14ac:dyDescent="0.3">
      <c r="A630" s="185"/>
      <c r="B630" s="186"/>
      <c r="C630" s="186"/>
      <c r="D630" s="186"/>
      <c r="V630" s="72"/>
      <c r="W630" s="72"/>
    </row>
    <row r="631" spans="1:23" x14ac:dyDescent="0.3">
      <c r="A631" s="185"/>
      <c r="B631" s="186"/>
      <c r="C631" s="186"/>
      <c r="D631" s="186"/>
      <c r="V631" s="72"/>
      <c r="W631" s="72"/>
    </row>
    <row r="632" spans="1:23" x14ac:dyDescent="0.3">
      <c r="A632" s="185"/>
      <c r="B632" s="186"/>
      <c r="C632" s="186"/>
      <c r="D632" s="186"/>
      <c r="V632" s="72"/>
      <c r="W632" s="72"/>
    </row>
    <row r="633" spans="1:23" x14ac:dyDescent="0.3">
      <c r="A633" s="185"/>
      <c r="B633" s="186"/>
      <c r="C633" s="186"/>
      <c r="D633" s="186"/>
      <c r="V633" s="72"/>
      <c r="W633" s="72"/>
    </row>
    <row r="634" spans="1:23" x14ac:dyDescent="0.3">
      <c r="A634" s="185"/>
      <c r="B634" s="186"/>
      <c r="C634" s="186"/>
      <c r="D634" s="186"/>
      <c r="V634" s="72"/>
      <c r="W634" s="72"/>
    </row>
    <row r="635" spans="1:23" x14ac:dyDescent="0.3">
      <c r="A635" s="185"/>
      <c r="B635" s="186"/>
      <c r="C635" s="186"/>
      <c r="D635" s="186"/>
      <c r="V635" s="72"/>
      <c r="W635" s="72"/>
    </row>
    <row r="636" spans="1:23" x14ac:dyDescent="0.3">
      <c r="A636" s="185"/>
      <c r="B636" s="186"/>
      <c r="C636" s="186"/>
      <c r="D636" s="186"/>
      <c r="V636" s="72"/>
      <c r="W636" s="72"/>
    </row>
    <row r="637" spans="1:23" x14ac:dyDescent="0.3">
      <c r="A637" s="185"/>
      <c r="B637" s="186"/>
      <c r="C637" s="186"/>
      <c r="D637" s="186"/>
      <c r="V637" s="72"/>
      <c r="W637" s="72"/>
    </row>
    <row r="638" spans="1:23" x14ac:dyDescent="0.3">
      <c r="A638" s="185"/>
      <c r="B638" s="186"/>
      <c r="C638" s="186"/>
      <c r="D638" s="186"/>
      <c r="V638" s="72"/>
      <c r="W638" s="72"/>
    </row>
    <row r="639" spans="1:23" x14ac:dyDescent="0.3">
      <c r="A639" s="185"/>
      <c r="B639" s="186"/>
      <c r="C639" s="186"/>
      <c r="D639" s="186"/>
      <c r="V639" s="72"/>
      <c r="W639" s="72"/>
    </row>
    <row r="640" spans="1:23" x14ac:dyDescent="0.3">
      <c r="A640" s="185"/>
      <c r="B640" s="186"/>
      <c r="C640" s="186"/>
      <c r="D640" s="186"/>
      <c r="V640" s="72"/>
      <c r="W640" s="72"/>
    </row>
    <row r="641" spans="1:23" x14ac:dyDescent="0.3">
      <c r="A641" s="185"/>
      <c r="B641" s="186"/>
      <c r="C641" s="186"/>
      <c r="D641" s="186"/>
      <c r="V641" s="72"/>
      <c r="W641" s="72"/>
    </row>
    <row r="642" spans="1:23" x14ac:dyDescent="0.3">
      <c r="A642" s="185"/>
      <c r="B642" s="186"/>
      <c r="C642" s="186"/>
      <c r="D642" s="186"/>
      <c r="V642" s="72"/>
      <c r="W642" s="72"/>
    </row>
    <row r="643" spans="1:23" x14ac:dyDescent="0.3">
      <c r="A643" s="185"/>
      <c r="B643" s="186"/>
      <c r="C643" s="186"/>
      <c r="D643" s="186"/>
      <c r="V643" s="72"/>
      <c r="W643" s="72"/>
    </row>
    <row r="644" spans="1:23" x14ac:dyDescent="0.3">
      <c r="A644" s="185"/>
      <c r="B644" s="186"/>
      <c r="C644" s="186"/>
      <c r="D644" s="186"/>
      <c r="V644" s="72"/>
      <c r="W644" s="72"/>
    </row>
    <row r="645" spans="1:23" x14ac:dyDescent="0.3">
      <c r="A645" s="185"/>
      <c r="B645" s="186"/>
      <c r="C645" s="186"/>
      <c r="D645" s="186"/>
      <c r="V645" s="72"/>
      <c r="W645" s="72"/>
    </row>
    <row r="646" spans="1:23" x14ac:dyDescent="0.3">
      <c r="A646" s="185"/>
      <c r="B646" s="186"/>
      <c r="C646" s="186"/>
      <c r="D646" s="186"/>
      <c r="V646" s="72"/>
      <c r="W646" s="72"/>
    </row>
    <row r="647" spans="1:23" x14ac:dyDescent="0.3">
      <c r="A647" s="185"/>
      <c r="B647" s="186"/>
      <c r="C647" s="186"/>
      <c r="D647" s="186"/>
      <c r="V647" s="72"/>
      <c r="W647" s="72"/>
    </row>
    <row r="648" spans="1:23" x14ac:dyDescent="0.3">
      <c r="A648" s="185"/>
      <c r="B648" s="186"/>
      <c r="C648" s="186"/>
      <c r="D648" s="186"/>
      <c r="V648" s="72"/>
      <c r="W648" s="72"/>
    </row>
    <row r="649" spans="1:23" x14ac:dyDescent="0.3">
      <c r="A649" s="185"/>
      <c r="B649" s="186"/>
      <c r="C649" s="186"/>
      <c r="D649" s="186"/>
      <c r="V649" s="72"/>
      <c r="W649" s="72"/>
    </row>
    <row r="650" spans="1:23" x14ac:dyDescent="0.3">
      <c r="A650" s="185"/>
      <c r="B650" s="186"/>
      <c r="C650" s="186"/>
      <c r="D650" s="186"/>
      <c r="V650" s="72"/>
      <c r="W650" s="72"/>
    </row>
    <row r="651" spans="1:23" x14ac:dyDescent="0.3">
      <c r="A651" s="185"/>
      <c r="B651" s="186"/>
      <c r="C651" s="186"/>
      <c r="D651" s="186"/>
      <c r="V651" s="72"/>
      <c r="W651" s="72"/>
    </row>
    <row r="652" spans="1:23" x14ac:dyDescent="0.3">
      <c r="A652" s="185"/>
      <c r="B652" s="186"/>
      <c r="C652" s="186"/>
      <c r="D652" s="186"/>
      <c r="V652" s="72"/>
      <c r="W652" s="72"/>
    </row>
    <row r="653" spans="1:23" x14ac:dyDescent="0.3">
      <c r="A653" s="185"/>
      <c r="B653" s="186"/>
      <c r="C653" s="186"/>
      <c r="D653" s="186"/>
      <c r="V653" s="72"/>
      <c r="W653" s="72"/>
    </row>
    <row r="654" spans="1:23" x14ac:dyDescent="0.3">
      <c r="A654" s="185"/>
      <c r="B654" s="186"/>
      <c r="C654" s="186"/>
      <c r="D654" s="186"/>
      <c r="V654" s="72"/>
      <c r="W654" s="72"/>
    </row>
    <row r="655" spans="1:23" x14ac:dyDescent="0.3">
      <c r="A655" s="185"/>
      <c r="B655" s="186"/>
      <c r="C655" s="186"/>
      <c r="D655" s="186"/>
      <c r="V655" s="72"/>
      <c r="W655" s="72"/>
    </row>
    <row r="656" spans="1:23" x14ac:dyDescent="0.3">
      <c r="A656" s="185"/>
      <c r="B656" s="186"/>
      <c r="C656" s="186"/>
      <c r="D656" s="186"/>
      <c r="V656" s="72"/>
      <c r="W656" s="72"/>
    </row>
    <row r="657" spans="1:23" x14ac:dyDescent="0.3">
      <c r="A657" s="185"/>
      <c r="B657" s="186"/>
      <c r="C657" s="186"/>
      <c r="D657" s="186"/>
      <c r="V657" s="72"/>
      <c r="W657" s="72"/>
    </row>
    <row r="658" spans="1:23" x14ac:dyDescent="0.3">
      <c r="A658" s="185"/>
      <c r="B658" s="186"/>
      <c r="C658" s="186"/>
      <c r="D658" s="186"/>
      <c r="V658" s="72"/>
      <c r="W658" s="72"/>
    </row>
    <row r="659" spans="1:23" x14ac:dyDescent="0.3">
      <c r="A659" s="185"/>
      <c r="B659" s="186"/>
      <c r="C659" s="186"/>
      <c r="D659" s="186"/>
      <c r="V659" s="72"/>
      <c r="W659" s="72"/>
    </row>
    <row r="660" spans="1:23" x14ac:dyDescent="0.3">
      <c r="A660" s="185"/>
      <c r="B660" s="186"/>
      <c r="C660" s="186"/>
      <c r="D660" s="186"/>
      <c r="V660" s="72"/>
      <c r="W660" s="72"/>
    </row>
    <row r="661" spans="1:23" x14ac:dyDescent="0.3">
      <c r="A661" s="185"/>
      <c r="B661" s="186"/>
      <c r="C661" s="186"/>
      <c r="D661" s="186"/>
      <c r="V661" s="72"/>
      <c r="W661" s="72"/>
    </row>
    <row r="662" spans="1:23" x14ac:dyDescent="0.3">
      <c r="A662" s="185"/>
      <c r="B662" s="186"/>
      <c r="C662" s="186"/>
      <c r="D662" s="186"/>
      <c r="V662" s="72"/>
      <c r="W662" s="72"/>
    </row>
    <row r="663" spans="1:23" x14ac:dyDescent="0.3">
      <c r="A663" s="185"/>
      <c r="B663" s="186"/>
      <c r="C663" s="186"/>
      <c r="D663" s="186"/>
      <c r="V663" s="72"/>
      <c r="W663" s="72"/>
    </row>
    <row r="664" spans="1:23" x14ac:dyDescent="0.3">
      <c r="A664" s="185"/>
      <c r="B664" s="186"/>
      <c r="C664" s="186"/>
      <c r="D664" s="186"/>
      <c r="V664" s="72"/>
      <c r="W664" s="72"/>
    </row>
    <row r="665" spans="1:23" x14ac:dyDescent="0.3">
      <c r="A665" s="185"/>
      <c r="B665" s="186"/>
      <c r="C665" s="186"/>
      <c r="D665" s="186"/>
      <c r="V665" s="72"/>
      <c r="W665" s="72"/>
    </row>
    <row r="666" spans="1:23" x14ac:dyDescent="0.3">
      <c r="A666" s="185"/>
      <c r="B666" s="186"/>
      <c r="C666" s="186"/>
      <c r="D666" s="186"/>
      <c r="V666" s="72"/>
      <c r="W666" s="72"/>
    </row>
    <row r="667" spans="1:23" x14ac:dyDescent="0.3">
      <c r="A667" s="185"/>
      <c r="B667" s="186"/>
      <c r="C667" s="186"/>
      <c r="D667" s="186"/>
      <c r="V667" s="72"/>
      <c r="W667" s="72"/>
    </row>
    <row r="668" spans="1:23" x14ac:dyDescent="0.3">
      <c r="A668" s="185"/>
      <c r="B668" s="186"/>
      <c r="C668" s="186"/>
      <c r="D668" s="186"/>
      <c r="V668" s="72"/>
      <c r="W668" s="72"/>
    </row>
    <row r="669" spans="1:23" x14ac:dyDescent="0.3">
      <c r="A669" s="185"/>
      <c r="B669" s="186"/>
      <c r="C669" s="186"/>
      <c r="D669" s="186"/>
      <c r="V669" s="72"/>
      <c r="W669" s="72"/>
    </row>
    <row r="670" spans="1:23" x14ac:dyDescent="0.3">
      <c r="A670" s="185"/>
      <c r="B670" s="186"/>
      <c r="C670" s="186"/>
      <c r="D670" s="186"/>
      <c r="V670" s="72"/>
      <c r="W670" s="72"/>
    </row>
    <row r="671" spans="1:23" x14ac:dyDescent="0.3">
      <c r="A671" s="185"/>
      <c r="B671" s="186"/>
      <c r="C671" s="186"/>
      <c r="D671" s="186"/>
      <c r="V671" s="72"/>
      <c r="W671" s="72"/>
    </row>
    <row r="672" spans="1:23" x14ac:dyDescent="0.3">
      <c r="A672" s="185"/>
      <c r="B672" s="186"/>
      <c r="C672" s="186"/>
      <c r="D672" s="186"/>
      <c r="V672" s="72"/>
      <c r="W672" s="72"/>
    </row>
    <row r="673" spans="1:23" x14ac:dyDescent="0.3">
      <c r="A673" s="185"/>
      <c r="B673" s="186"/>
      <c r="C673" s="186"/>
      <c r="D673" s="186"/>
      <c r="V673" s="72"/>
      <c r="W673" s="72"/>
    </row>
    <row r="674" spans="1:23" x14ac:dyDescent="0.3">
      <c r="A674" s="185"/>
      <c r="B674" s="186"/>
      <c r="C674" s="186"/>
      <c r="D674" s="186"/>
      <c r="V674" s="72"/>
      <c r="W674" s="72"/>
    </row>
    <row r="675" spans="1:23" x14ac:dyDescent="0.3">
      <c r="A675" s="185"/>
      <c r="B675" s="186"/>
      <c r="C675" s="186"/>
      <c r="D675" s="186"/>
      <c r="V675" s="72"/>
      <c r="W675" s="72"/>
    </row>
    <row r="676" spans="1:23" x14ac:dyDescent="0.3">
      <c r="A676" s="185"/>
      <c r="B676" s="186"/>
      <c r="C676" s="186"/>
      <c r="D676" s="186"/>
      <c r="V676" s="72"/>
      <c r="W676" s="72"/>
    </row>
    <row r="677" spans="1:23" x14ac:dyDescent="0.3">
      <c r="A677" s="185"/>
      <c r="B677" s="186"/>
      <c r="C677" s="186"/>
      <c r="D677" s="186"/>
      <c r="V677" s="72"/>
      <c r="W677" s="72"/>
    </row>
    <row r="678" spans="1:23" x14ac:dyDescent="0.3">
      <c r="A678" s="185"/>
      <c r="B678" s="186"/>
      <c r="C678" s="186"/>
      <c r="D678" s="186"/>
      <c r="V678" s="72"/>
      <c r="W678" s="72"/>
    </row>
    <row r="679" spans="1:23" x14ac:dyDescent="0.3">
      <c r="A679" s="185"/>
      <c r="B679" s="186"/>
      <c r="C679" s="186"/>
      <c r="D679" s="186"/>
      <c r="V679" s="72"/>
      <c r="W679" s="72"/>
    </row>
    <row r="680" spans="1:23" x14ac:dyDescent="0.3">
      <c r="A680" s="185"/>
      <c r="B680" s="186"/>
      <c r="C680" s="186"/>
      <c r="D680" s="186"/>
      <c r="V680" s="72"/>
      <c r="W680" s="72"/>
    </row>
    <row r="681" spans="1:23" x14ac:dyDescent="0.3">
      <c r="A681" s="185"/>
      <c r="B681" s="186"/>
      <c r="C681" s="186"/>
      <c r="D681" s="186"/>
      <c r="V681" s="72"/>
      <c r="W681" s="72"/>
    </row>
    <row r="682" spans="1:23" x14ac:dyDescent="0.3">
      <c r="A682" s="185"/>
      <c r="B682" s="186"/>
      <c r="C682" s="186"/>
      <c r="D682" s="186"/>
      <c r="V682" s="72"/>
      <c r="W682" s="72"/>
    </row>
    <row r="683" spans="1:23" x14ac:dyDescent="0.3">
      <c r="A683" s="185"/>
      <c r="B683" s="186"/>
      <c r="C683" s="186"/>
      <c r="D683" s="186"/>
      <c r="V683" s="72"/>
      <c r="W683" s="72"/>
    </row>
    <row r="684" spans="1:23" x14ac:dyDescent="0.3">
      <c r="A684" s="185"/>
      <c r="B684" s="186"/>
      <c r="C684" s="186"/>
      <c r="D684" s="186"/>
      <c r="V684" s="72"/>
      <c r="W684" s="72"/>
    </row>
    <row r="685" spans="1:23" x14ac:dyDescent="0.3">
      <c r="A685" s="185"/>
      <c r="B685" s="186"/>
      <c r="C685" s="186"/>
      <c r="D685" s="186"/>
      <c r="V685" s="72"/>
      <c r="W685" s="72"/>
    </row>
    <row r="686" spans="1:23" x14ac:dyDescent="0.3">
      <c r="A686" s="185"/>
      <c r="B686" s="186"/>
      <c r="C686" s="186"/>
      <c r="D686" s="186"/>
      <c r="V686" s="72"/>
      <c r="W686" s="72"/>
    </row>
    <row r="687" spans="1:23" x14ac:dyDescent="0.3">
      <c r="A687" s="185"/>
      <c r="B687" s="186"/>
      <c r="C687" s="186"/>
      <c r="D687" s="186"/>
      <c r="V687" s="72"/>
      <c r="W687" s="72"/>
    </row>
    <row r="688" spans="1:23" x14ac:dyDescent="0.3">
      <c r="A688" s="185"/>
      <c r="B688" s="186"/>
      <c r="C688" s="186"/>
      <c r="D688" s="186"/>
      <c r="V688" s="72"/>
      <c r="W688" s="72"/>
    </row>
    <row r="689" spans="1:23" x14ac:dyDescent="0.3">
      <c r="A689" s="185"/>
      <c r="B689" s="186"/>
      <c r="C689" s="186"/>
      <c r="D689" s="186"/>
      <c r="V689" s="72"/>
      <c r="W689" s="72"/>
    </row>
    <row r="690" spans="1:23" x14ac:dyDescent="0.3">
      <c r="A690" s="185"/>
      <c r="B690" s="186"/>
      <c r="C690" s="186"/>
      <c r="D690" s="186"/>
      <c r="V690" s="72"/>
      <c r="W690" s="72"/>
    </row>
    <row r="691" spans="1:23" x14ac:dyDescent="0.3">
      <c r="A691" s="185"/>
      <c r="B691" s="186"/>
      <c r="C691" s="186"/>
      <c r="D691" s="186"/>
      <c r="V691" s="72"/>
      <c r="W691" s="72"/>
    </row>
    <row r="692" spans="1:23" x14ac:dyDescent="0.3">
      <c r="A692" s="185"/>
      <c r="B692" s="186"/>
      <c r="C692" s="186"/>
      <c r="D692" s="186"/>
      <c r="V692" s="72"/>
      <c r="W692" s="72"/>
    </row>
    <row r="693" spans="1:23" x14ac:dyDescent="0.3">
      <c r="A693" s="185"/>
      <c r="B693" s="186"/>
      <c r="C693" s="186"/>
      <c r="D693" s="186"/>
      <c r="V693" s="72"/>
      <c r="W693" s="72"/>
    </row>
    <row r="694" spans="1:23" x14ac:dyDescent="0.3">
      <c r="A694" s="185"/>
      <c r="B694" s="186"/>
      <c r="C694" s="186"/>
      <c r="D694" s="186"/>
      <c r="V694" s="72"/>
      <c r="W694" s="72"/>
    </row>
    <row r="695" spans="1:23" x14ac:dyDescent="0.3">
      <c r="A695" s="185"/>
      <c r="B695" s="186"/>
      <c r="C695" s="186"/>
      <c r="D695" s="186"/>
      <c r="V695" s="72"/>
      <c r="W695" s="72"/>
    </row>
    <row r="696" spans="1:23" x14ac:dyDescent="0.3">
      <c r="A696" s="185"/>
      <c r="B696" s="186"/>
      <c r="C696" s="186"/>
      <c r="D696" s="186"/>
      <c r="V696" s="72"/>
      <c r="W696" s="72"/>
    </row>
    <row r="697" spans="1:23" x14ac:dyDescent="0.3">
      <c r="A697" s="185"/>
      <c r="B697" s="186"/>
      <c r="C697" s="186"/>
      <c r="D697" s="186"/>
      <c r="V697" s="72"/>
      <c r="W697" s="72"/>
    </row>
    <row r="698" spans="1:23" x14ac:dyDescent="0.3">
      <c r="A698" s="185"/>
      <c r="B698" s="186"/>
      <c r="C698" s="186"/>
      <c r="D698" s="186"/>
      <c r="V698" s="72"/>
      <c r="W698" s="72"/>
    </row>
    <row r="699" spans="1:23" x14ac:dyDescent="0.3">
      <c r="A699" s="185"/>
      <c r="B699" s="186"/>
      <c r="C699" s="186"/>
      <c r="D699" s="186"/>
      <c r="V699" s="72"/>
      <c r="W699" s="72"/>
    </row>
    <row r="700" spans="1:23" x14ac:dyDescent="0.3">
      <c r="A700" s="185"/>
      <c r="B700" s="186"/>
      <c r="C700" s="186"/>
      <c r="D700" s="186"/>
      <c r="V700" s="72"/>
      <c r="W700" s="72"/>
    </row>
    <row r="701" spans="1:23" x14ac:dyDescent="0.3">
      <c r="A701" s="185"/>
      <c r="B701" s="186"/>
      <c r="C701" s="186"/>
      <c r="D701" s="186"/>
      <c r="V701" s="72"/>
      <c r="W701" s="72"/>
    </row>
    <row r="702" spans="1:23" x14ac:dyDescent="0.3">
      <c r="A702" s="185"/>
      <c r="B702" s="186"/>
      <c r="C702" s="186"/>
      <c r="D702" s="186"/>
      <c r="V702" s="72"/>
      <c r="W702" s="72"/>
    </row>
    <row r="703" spans="1:23" x14ac:dyDescent="0.3">
      <c r="A703" s="185"/>
      <c r="B703" s="186"/>
      <c r="C703" s="186"/>
      <c r="D703" s="186"/>
      <c r="V703" s="72"/>
      <c r="W703" s="72"/>
    </row>
    <row r="704" spans="1:23" x14ac:dyDescent="0.3">
      <c r="A704" s="185"/>
      <c r="B704" s="186"/>
      <c r="C704" s="186"/>
      <c r="D704" s="186"/>
      <c r="V704" s="72"/>
      <c r="W704" s="72"/>
    </row>
    <row r="705" spans="1:23" x14ac:dyDescent="0.3">
      <c r="A705" s="185"/>
      <c r="B705" s="186"/>
      <c r="C705" s="186"/>
      <c r="D705" s="186"/>
      <c r="V705" s="72"/>
      <c r="W705" s="72"/>
    </row>
    <row r="706" spans="1:23" x14ac:dyDescent="0.3">
      <c r="A706" s="185"/>
      <c r="B706" s="186"/>
      <c r="C706" s="186"/>
      <c r="D706" s="186"/>
      <c r="V706" s="72"/>
      <c r="W706" s="72"/>
    </row>
    <row r="707" spans="1:23" x14ac:dyDescent="0.3">
      <c r="A707" s="185"/>
      <c r="B707" s="186"/>
      <c r="C707" s="186"/>
      <c r="D707" s="186"/>
      <c r="V707" s="72"/>
      <c r="W707" s="72"/>
    </row>
    <row r="708" spans="1:23" x14ac:dyDescent="0.3">
      <c r="A708" s="185"/>
      <c r="B708" s="186"/>
      <c r="C708" s="186"/>
      <c r="D708" s="186"/>
      <c r="V708" s="72"/>
      <c r="W708" s="72"/>
    </row>
    <row r="709" spans="1:23" x14ac:dyDescent="0.3">
      <c r="A709" s="185"/>
      <c r="B709" s="186"/>
      <c r="C709" s="186"/>
      <c r="D709" s="186"/>
      <c r="V709" s="72"/>
      <c r="W709" s="72"/>
    </row>
    <row r="710" spans="1:23" x14ac:dyDescent="0.3">
      <c r="A710" s="185"/>
      <c r="B710" s="186"/>
      <c r="C710" s="186"/>
      <c r="D710" s="186"/>
      <c r="V710" s="72"/>
      <c r="W710" s="72"/>
    </row>
    <row r="711" spans="1:23" x14ac:dyDescent="0.3">
      <c r="A711" s="185"/>
      <c r="B711" s="186"/>
      <c r="C711" s="186"/>
      <c r="D711" s="186"/>
      <c r="V711" s="72"/>
      <c r="W711" s="72"/>
    </row>
    <row r="712" spans="1:23" x14ac:dyDescent="0.3">
      <c r="A712" s="185"/>
      <c r="B712" s="186"/>
      <c r="C712" s="186"/>
      <c r="D712" s="186"/>
      <c r="V712" s="72"/>
      <c r="W712" s="72"/>
    </row>
    <row r="713" spans="1:23" x14ac:dyDescent="0.3">
      <c r="A713" s="185"/>
      <c r="B713" s="186"/>
      <c r="C713" s="186"/>
      <c r="D713" s="186"/>
      <c r="V713" s="72"/>
      <c r="W713" s="72"/>
    </row>
    <row r="714" spans="1:23" x14ac:dyDescent="0.3">
      <c r="A714" s="185"/>
      <c r="B714" s="186"/>
      <c r="C714" s="186"/>
      <c r="D714" s="186"/>
      <c r="V714" s="72"/>
      <c r="W714" s="72"/>
    </row>
    <row r="715" spans="1:23" x14ac:dyDescent="0.3">
      <c r="A715" s="185"/>
      <c r="B715" s="186"/>
      <c r="C715" s="186"/>
      <c r="D715" s="186"/>
      <c r="V715" s="72"/>
      <c r="W715" s="72"/>
    </row>
    <row r="716" spans="1:23" x14ac:dyDescent="0.3">
      <c r="A716" s="185"/>
      <c r="B716" s="186"/>
      <c r="C716" s="186"/>
      <c r="D716" s="186"/>
      <c r="V716" s="72"/>
      <c r="W716" s="72"/>
    </row>
    <row r="717" spans="1:23" x14ac:dyDescent="0.3">
      <c r="A717" s="185"/>
      <c r="B717" s="186"/>
      <c r="C717" s="186"/>
      <c r="D717" s="186"/>
      <c r="V717" s="72"/>
      <c r="W717" s="72"/>
    </row>
    <row r="718" spans="1:23" x14ac:dyDescent="0.3">
      <c r="A718" s="185"/>
      <c r="B718" s="186"/>
      <c r="C718" s="186"/>
      <c r="D718" s="186"/>
      <c r="V718" s="72"/>
      <c r="W718" s="72"/>
    </row>
    <row r="719" spans="1:23" x14ac:dyDescent="0.3">
      <c r="A719" s="185"/>
      <c r="B719" s="186"/>
      <c r="C719" s="186"/>
      <c r="D719" s="186"/>
      <c r="V719" s="72"/>
      <c r="W719" s="72"/>
    </row>
    <row r="720" spans="1:23" x14ac:dyDescent="0.3">
      <c r="A720" s="185"/>
      <c r="B720" s="186"/>
      <c r="C720" s="186"/>
      <c r="D720" s="186"/>
      <c r="V720" s="72"/>
      <c r="W720" s="72"/>
    </row>
    <row r="721" spans="1:23" x14ac:dyDescent="0.3">
      <c r="A721" s="185"/>
      <c r="B721" s="186"/>
      <c r="C721" s="186"/>
      <c r="D721" s="186"/>
      <c r="V721" s="72"/>
      <c r="W721" s="72"/>
    </row>
    <row r="722" spans="1:23" x14ac:dyDescent="0.3">
      <c r="A722" s="185"/>
      <c r="B722" s="186"/>
      <c r="C722" s="186"/>
      <c r="D722" s="186"/>
      <c r="V722" s="72"/>
      <c r="W722" s="72"/>
    </row>
    <row r="723" spans="1:23" x14ac:dyDescent="0.3">
      <c r="A723" s="185"/>
      <c r="B723" s="186"/>
      <c r="C723" s="186"/>
      <c r="D723" s="186"/>
      <c r="V723" s="72"/>
      <c r="W723" s="72"/>
    </row>
    <row r="724" spans="1:23" x14ac:dyDescent="0.3">
      <c r="A724" s="185"/>
      <c r="B724" s="186"/>
      <c r="C724" s="186"/>
      <c r="D724" s="186"/>
      <c r="V724" s="72"/>
      <c r="W724" s="72"/>
    </row>
    <row r="725" spans="1:23" x14ac:dyDescent="0.3">
      <c r="A725" s="185"/>
      <c r="B725" s="186"/>
      <c r="C725" s="186"/>
      <c r="D725" s="186"/>
      <c r="V725" s="72"/>
      <c r="W725" s="72"/>
    </row>
    <row r="726" spans="1:23" x14ac:dyDescent="0.3">
      <c r="A726" s="185"/>
      <c r="B726" s="186"/>
      <c r="C726" s="186"/>
      <c r="D726" s="186"/>
      <c r="V726" s="72"/>
      <c r="W726" s="72"/>
    </row>
    <row r="727" spans="1:23" x14ac:dyDescent="0.3">
      <c r="A727" s="185"/>
      <c r="B727" s="186"/>
      <c r="C727" s="186"/>
      <c r="D727" s="186"/>
      <c r="V727" s="72"/>
      <c r="W727" s="72"/>
    </row>
    <row r="728" spans="1:23" x14ac:dyDescent="0.3">
      <c r="A728" s="185"/>
      <c r="B728" s="186"/>
      <c r="C728" s="186"/>
      <c r="D728" s="186"/>
      <c r="V728" s="72"/>
      <c r="W728" s="72"/>
    </row>
    <row r="729" spans="1:23" x14ac:dyDescent="0.3">
      <c r="A729" s="185"/>
      <c r="B729" s="186"/>
      <c r="C729" s="186"/>
      <c r="D729" s="186"/>
      <c r="V729" s="72"/>
      <c r="W729" s="72"/>
    </row>
    <row r="730" spans="1:23" x14ac:dyDescent="0.3">
      <c r="A730" s="185"/>
      <c r="B730" s="186"/>
      <c r="C730" s="186"/>
      <c r="D730" s="186"/>
      <c r="V730" s="72"/>
      <c r="W730" s="72"/>
    </row>
    <row r="731" spans="1:23" x14ac:dyDescent="0.3">
      <c r="A731" s="185"/>
      <c r="B731" s="186"/>
      <c r="C731" s="186"/>
      <c r="D731" s="186"/>
      <c r="V731" s="72"/>
      <c r="W731" s="72"/>
    </row>
    <row r="732" spans="1:23" x14ac:dyDescent="0.3">
      <c r="A732" s="185"/>
      <c r="B732" s="186"/>
      <c r="C732" s="186"/>
      <c r="D732" s="186"/>
      <c r="V732" s="72"/>
      <c r="W732" s="72"/>
    </row>
    <row r="733" spans="1:23" x14ac:dyDescent="0.3">
      <c r="A733" s="185"/>
      <c r="B733" s="186"/>
      <c r="C733" s="186"/>
      <c r="D733" s="186"/>
      <c r="V733" s="72"/>
      <c r="W733" s="72"/>
    </row>
    <row r="734" spans="1:23" x14ac:dyDescent="0.3">
      <c r="A734" s="185"/>
      <c r="B734" s="186"/>
      <c r="C734" s="186"/>
      <c r="D734" s="186"/>
      <c r="V734" s="72"/>
      <c r="W734" s="72"/>
    </row>
    <row r="735" spans="1:23" x14ac:dyDescent="0.3">
      <c r="A735" s="185"/>
      <c r="B735" s="186"/>
      <c r="C735" s="186"/>
      <c r="D735" s="186"/>
      <c r="V735" s="72"/>
      <c r="W735" s="72"/>
    </row>
    <row r="736" spans="1:23" x14ac:dyDescent="0.3">
      <c r="A736" s="185"/>
      <c r="B736" s="186"/>
      <c r="C736" s="186"/>
      <c r="D736" s="186"/>
      <c r="V736" s="72"/>
      <c r="W736" s="72"/>
    </row>
    <row r="737" spans="1:23" x14ac:dyDescent="0.3">
      <c r="A737" s="185"/>
      <c r="B737" s="186"/>
      <c r="C737" s="186"/>
      <c r="D737" s="186"/>
      <c r="V737" s="72"/>
      <c r="W737" s="72"/>
    </row>
    <row r="738" spans="1:23" x14ac:dyDescent="0.3">
      <c r="A738" s="185"/>
      <c r="B738" s="186"/>
      <c r="C738" s="186"/>
      <c r="D738" s="186"/>
      <c r="V738" s="72"/>
      <c r="W738" s="72"/>
    </row>
    <row r="739" spans="1:23" x14ac:dyDescent="0.3">
      <c r="A739" s="185"/>
      <c r="B739" s="186"/>
      <c r="C739" s="186"/>
      <c r="D739" s="186"/>
      <c r="V739" s="72"/>
      <c r="W739" s="72"/>
    </row>
    <row r="740" spans="1:23" x14ac:dyDescent="0.3">
      <c r="A740" s="185"/>
      <c r="B740" s="186"/>
      <c r="C740" s="186"/>
      <c r="D740" s="186"/>
      <c r="V740" s="72"/>
      <c r="W740" s="72"/>
    </row>
    <row r="741" spans="1:23" x14ac:dyDescent="0.3">
      <c r="A741" s="185"/>
      <c r="B741" s="186"/>
      <c r="C741" s="186"/>
      <c r="D741" s="186"/>
      <c r="V741" s="72"/>
      <c r="W741" s="72"/>
    </row>
    <row r="742" spans="1:23" x14ac:dyDescent="0.3">
      <c r="A742" s="185"/>
      <c r="B742" s="186"/>
      <c r="C742" s="186"/>
      <c r="D742" s="186"/>
      <c r="V742" s="72"/>
      <c r="W742" s="72"/>
    </row>
    <row r="743" spans="1:23" x14ac:dyDescent="0.3">
      <c r="A743" s="185"/>
      <c r="B743" s="186"/>
      <c r="C743" s="186"/>
      <c r="D743" s="186"/>
      <c r="V743" s="72"/>
      <c r="W743" s="72"/>
    </row>
    <row r="744" spans="1:23" x14ac:dyDescent="0.3">
      <c r="A744" s="185"/>
      <c r="B744" s="186"/>
      <c r="C744" s="186"/>
      <c r="D744" s="186"/>
      <c r="V744" s="72"/>
      <c r="W744" s="72"/>
    </row>
    <row r="745" spans="1:23" x14ac:dyDescent="0.3">
      <c r="A745" s="185"/>
      <c r="B745" s="186"/>
      <c r="C745" s="186"/>
      <c r="D745" s="186"/>
      <c r="V745" s="72"/>
      <c r="W745" s="72"/>
    </row>
    <row r="746" spans="1:23" x14ac:dyDescent="0.3">
      <c r="A746" s="185"/>
      <c r="B746" s="186"/>
      <c r="C746" s="186"/>
      <c r="D746" s="186"/>
      <c r="V746" s="72"/>
      <c r="W746" s="72"/>
    </row>
    <row r="747" spans="1:23" x14ac:dyDescent="0.3">
      <c r="A747" s="185"/>
      <c r="B747" s="186"/>
      <c r="C747" s="186"/>
      <c r="D747" s="186"/>
      <c r="V747" s="72"/>
      <c r="W747" s="72"/>
    </row>
    <row r="748" spans="1:23" x14ac:dyDescent="0.3">
      <c r="A748" s="185"/>
      <c r="B748" s="186"/>
      <c r="C748" s="186"/>
      <c r="D748" s="186"/>
      <c r="V748" s="72"/>
      <c r="W748" s="72"/>
    </row>
    <row r="749" spans="1:23" x14ac:dyDescent="0.3">
      <c r="A749" s="185"/>
      <c r="B749" s="186"/>
      <c r="C749" s="186"/>
      <c r="D749" s="186"/>
      <c r="V749" s="72"/>
      <c r="W749" s="72"/>
    </row>
    <row r="750" spans="1:23" x14ac:dyDescent="0.3">
      <c r="A750" s="185"/>
      <c r="B750" s="186"/>
      <c r="C750" s="186"/>
      <c r="D750" s="186"/>
      <c r="V750" s="72"/>
      <c r="W750" s="72"/>
    </row>
    <row r="751" spans="1:23" x14ac:dyDescent="0.3">
      <c r="A751" s="185"/>
      <c r="B751" s="186"/>
      <c r="C751" s="186"/>
      <c r="D751" s="186"/>
      <c r="V751" s="72"/>
      <c r="W751" s="72"/>
    </row>
    <row r="752" spans="1:23" x14ac:dyDescent="0.3">
      <c r="A752" s="185"/>
      <c r="B752" s="186"/>
      <c r="C752" s="186"/>
      <c r="D752" s="186"/>
      <c r="V752" s="72"/>
      <c r="W752" s="72"/>
    </row>
    <row r="753" spans="1:23" x14ac:dyDescent="0.3">
      <c r="A753" s="185"/>
      <c r="B753" s="186"/>
      <c r="C753" s="186"/>
      <c r="D753" s="186"/>
      <c r="V753" s="72"/>
      <c r="W753" s="72"/>
    </row>
    <row r="754" spans="1:23" x14ac:dyDescent="0.3">
      <c r="A754" s="185"/>
      <c r="B754" s="186"/>
      <c r="C754" s="186"/>
      <c r="D754" s="186"/>
      <c r="V754" s="72"/>
      <c r="W754" s="72"/>
    </row>
    <row r="755" spans="1:23" x14ac:dyDescent="0.3">
      <c r="A755" s="185"/>
      <c r="B755" s="186"/>
      <c r="C755" s="186"/>
      <c r="D755" s="186"/>
      <c r="V755" s="72"/>
      <c r="W755" s="72"/>
    </row>
    <row r="756" spans="1:23" x14ac:dyDescent="0.3">
      <c r="A756" s="185"/>
      <c r="B756" s="186"/>
      <c r="C756" s="186"/>
      <c r="D756" s="186"/>
      <c r="V756" s="72"/>
      <c r="W756" s="72"/>
    </row>
    <row r="757" spans="1:23" x14ac:dyDescent="0.3">
      <c r="A757" s="185"/>
      <c r="B757" s="186"/>
      <c r="C757" s="186"/>
      <c r="D757" s="186"/>
      <c r="V757" s="72"/>
      <c r="W757" s="72"/>
    </row>
    <row r="758" spans="1:23" x14ac:dyDescent="0.3">
      <c r="A758" s="185"/>
      <c r="B758" s="186"/>
      <c r="C758" s="186"/>
      <c r="D758" s="186"/>
      <c r="V758" s="72"/>
      <c r="W758" s="72"/>
    </row>
    <row r="759" spans="1:23" x14ac:dyDescent="0.3">
      <c r="A759" s="185"/>
      <c r="B759" s="186"/>
      <c r="C759" s="186"/>
      <c r="D759" s="186"/>
      <c r="V759" s="72"/>
      <c r="W759" s="72"/>
    </row>
    <row r="760" spans="1:23" x14ac:dyDescent="0.3">
      <c r="A760" s="185"/>
      <c r="B760" s="186"/>
      <c r="C760" s="186"/>
      <c r="D760" s="186"/>
      <c r="V760" s="72"/>
      <c r="W760" s="72"/>
    </row>
    <row r="761" spans="1:23" x14ac:dyDescent="0.3">
      <c r="A761" s="185"/>
      <c r="B761" s="186"/>
      <c r="C761" s="186"/>
      <c r="D761" s="186"/>
      <c r="V761" s="72"/>
      <c r="W761" s="72"/>
    </row>
    <row r="762" spans="1:23" x14ac:dyDescent="0.3">
      <c r="A762" s="185"/>
      <c r="B762" s="186"/>
      <c r="C762" s="186"/>
      <c r="D762" s="186"/>
      <c r="V762" s="72"/>
      <c r="W762" s="72"/>
    </row>
    <row r="763" spans="1:23" x14ac:dyDescent="0.3">
      <c r="A763" s="185"/>
      <c r="B763" s="186"/>
      <c r="C763" s="186"/>
      <c r="D763" s="186"/>
      <c r="V763" s="72"/>
      <c r="W763" s="72"/>
    </row>
    <row r="764" spans="1:23" x14ac:dyDescent="0.3">
      <c r="A764" s="185"/>
      <c r="B764" s="186"/>
      <c r="C764" s="186"/>
      <c r="D764" s="186"/>
      <c r="V764" s="72"/>
      <c r="W764" s="72"/>
    </row>
    <row r="765" spans="1:23" x14ac:dyDescent="0.3">
      <c r="A765" s="185"/>
      <c r="B765" s="186"/>
      <c r="C765" s="186"/>
      <c r="D765" s="186"/>
      <c r="V765" s="72"/>
      <c r="W765" s="72"/>
    </row>
    <row r="766" spans="1:23" x14ac:dyDescent="0.3">
      <c r="A766" s="185"/>
      <c r="B766" s="186"/>
      <c r="C766" s="186"/>
      <c r="D766" s="186"/>
      <c r="V766" s="72"/>
      <c r="W766" s="72"/>
    </row>
    <row r="767" spans="1:23" x14ac:dyDescent="0.3">
      <c r="A767" s="185"/>
      <c r="B767" s="186"/>
      <c r="C767" s="186"/>
      <c r="D767" s="186"/>
      <c r="V767" s="72"/>
      <c r="W767" s="72"/>
    </row>
    <row r="768" spans="1:23" x14ac:dyDescent="0.3">
      <c r="A768" s="185"/>
      <c r="B768" s="186"/>
      <c r="C768" s="186"/>
      <c r="D768" s="186"/>
      <c r="V768" s="72"/>
      <c r="W768" s="72"/>
    </row>
    <row r="769" spans="1:23" x14ac:dyDescent="0.3">
      <c r="A769" s="185"/>
      <c r="B769" s="186"/>
      <c r="C769" s="186"/>
      <c r="D769" s="186"/>
      <c r="V769" s="72"/>
      <c r="W769" s="72"/>
    </row>
    <row r="770" spans="1:23" x14ac:dyDescent="0.3">
      <c r="A770" s="185"/>
      <c r="B770" s="186"/>
      <c r="C770" s="186"/>
      <c r="D770" s="186"/>
      <c r="V770" s="72"/>
      <c r="W770" s="72"/>
    </row>
    <row r="771" spans="1:23" x14ac:dyDescent="0.3">
      <c r="A771" s="185"/>
      <c r="B771" s="186"/>
      <c r="C771" s="186"/>
      <c r="D771" s="186"/>
      <c r="V771" s="72"/>
      <c r="W771" s="72"/>
    </row>
    <row r="772" spans="1:23" x14ac:dyDescent="0.3">
      <c r="A772" s="185"/>
      <c r="B772" s="186"/>
      <c r="C772" s="186"/>
      <c r="D772" s="186"/>
      <c r="V772" s="72"/>
      <c r="W772" s="72"/>
    </row>
    <row r="773" spans="1:23" x14ac:dyDescent="0.3">
      <c r="A773" s="185"/>
      <c r="B773" s="186"/>
      <c r="C773" s="186"/>
      <c r="D773" s="186"/>
      <c r="V773" s="72"/>
      <c r="W773" s="72"/>
    </row>
    <row r="774" spans="1:23" x14ac:dyDescent="0.3">
      <c r="A774" s="185"/>
      <c r="B774" s="186"/>
      <c r="C774" s="186"/>
      <c r="D774" s="186"/>
      <c r="V774" s="72"/>
      <c r="W774" s="72"/>
    </row>
    <row r="775" spans="1:23" x14ac:dyDescent="0.3">
      <c r="A775" s="185"/>
      <c r="B775" s="186"/>
      <c r="C775" s="186"/>
      <c r="D775" s="186"/>
      <c r="V775" s="72"/>
      <c r="W775" s="72"/>
    </row>
    <row r="776" spans="1:23" x14ac:dyDescent="0.3">
      <c r="A776" s="185"/>
      <c r="B776" s="186"/>
      <c r="C776" s="186"/>
      <c r="D776" s="186"/>
      <c r="V776" s="72"/>
      <c r="W776" s="72"/>
    </row>
    <row r="777" spans="1:23" x14ac:dyDescent="0.3">
      <c r="A777" s="185"/>
      <c r="B777" s="186"/>
      <c r="C777" s="186"/>
      <c r="D777" s="186"/>
      <c r="V777" s="72"/>
      <c r="W777" s="72"/>
    </row>
    <row r="778" spans="1:23" x14ac:dyDescent="0.3">
      <c r="A778" s="185"/>
      <c r="B778" s="186"/>
      <c r="C778" s="186"/>
      <c r="D778" s="186"/>
      <c r="V778" s="72"/>
      <c r="W778" s="72"/>
    </row>
    <row r="779" spans="1:23" x14ac:dyDescent="0.3">
      <c r="A779" s="185"/>
      <c r="B779" s="186"/>
      <c r="C779" s="186"/>
      <c r="D779" s="186"/>
      <c r="V779" s="72"/>
      <c r="W779" s="72"/>
    </row>
    <row r="780" spans="1:23" x14ac:dyDescent="0.3">
      <c r="A780" s="185"/>
      <c r="B780" s="186"/>
      <c r="C780" s="186"/>
      <c r="D780" s="186"/>
      <c r="V780" s="72"/>
      <c r="W780" s="72"/>
    </row>
    <row r="781" spans="1:23" x14ac:dyDescent="0.3">
      <c r="A781" s="185"/>
      <c r="B781" s="186"/>
      <c r="C781" s="186"/>
      <c r="D781" s="186"/>
      <c r="V781" s="72"/>
      <c r="W781" s="72"/>
    </row>
    <row r="782" spans="1:23" x14ac:dyDescent="0.3">
      <c r="A782" s="185"/>
      <c r="B782" s="186"/>
      <c r="C782" s="186"/>
      <c r="D782" s="186"/>
      <c r="V782" s="72"/>
      <c r="W782" s="72"/>
    </row>
    <row r="783" spans="1:23" x14ac:dyDescent="0.3">
      <c r="A783" s="185"/>
      <c r="B783" s="186"/>
      <c r="C783" s="186"/>
      <c r="D783" s="186"/>
      <c r="V783" s="72"/>
      <c r="W783" s="72"/>
    </row>
    <row r="784" spans="1:23" x14ac:dyDescent="0.3">
      <c r="A784" s="185"/>
      <c r="B784" s="186"/>
      <c r="C784" s="186"/>
      <c r="D784" s="186"/>
      <c r="V784" s="72"/>
      <c r="W784" s="72"/>
    </row>
    <row r="785" spans="1:23" x14ac:dyDescent="0.3">
      <c r="A785" s="185"/>
      <c r="B785" s="186"/>
      <c r="C785" s="186"/>
      <c r="D785" s="186"/>
      <c r="V785" s="72"/>
      <c r="W785" s="72"/>
    </row>
    <row r="786" spans="1:23" x14ac:dyDescent="0.3">
      <c r="A786" s="185"/>
      <c r="B786" s="186"/>
      <c r="C786" s="186"/>
      <c r="D786" s="186"/>
      <c r="V786" s="72"/>
      <c r="W786" s="72"/>
    </row>
    <row r="787" spans="1:23" x14ac:dyDescent="0.3">
      <c r="A787" s="185"/>
      <c r="B787" s="186"/>
      <c r="C787" s="186"/>
      <c r="D787" s="186"/>
      <c r="V787" s="72"/>
      <c r="W787" s="72"/>
    </row>
    <row r="788" spans="1:23" x14ac:dyDescent="0.3">
      <c r="A788" s="185"/>
      <c r="B788" s="186"/>
      <c r="C788" s="186"/>
      <c r="D788" s="186"/>
      <c r="V788" s="72"/>
      <c r="W788" s="72"/>
    </row>
    <row r="789" spans="1:23" x14ac:dyDescent="0.3">
      <c r="A789" s="185"/>
      <c r="B789" s="186"/>
      <c r="C789" s="186"/>
      <c r="D789" s="186"/>
      <c r="V789" s="72"/>
      <c r="W789" s="72"/>
    </row>
    <row r="790" spans="1:23" x14ac:dyDescent="0.3">
      <c r="A790" s="185"/>
      <c r="B790" s="186"/>
      <c r="C790" s="186"/>
      <c r="D790" s="186"/>
      <c r="V790" s="72"/>
      <c r="W790" s="72"/>
    </row>
    <row r="791" spans="1:23" x14ac:dyDescent="0.3">
      <c r="A791" s="185"/>
      <c r="B791" s="186"/>
      <c r="C791" s="186"/>
      <c r="D791" s="186"/>
      <c r="V791" s="72"/>
      <c r="W791" s="72"/>
    </row>
    <row r="792" spans="1:23" x14ac:dyDescent="0.3">
      <c r="A792" s="185"/>
      <c r="B792" s="186"/>
      <c r="C792" s="186"/>
      <c r="D792" s="186"/>
      <c r="V792" s="72"/>
      <c r="W792" s="72"/>
    </row>
    <row r="793" spans="1:23" x14ac:dyDescent="0.3">
      <c r="A793" s="185"/>
      <c r="B793" s="186"/>
      <c r="C793" s="186"/>
      <c r="D793" s="186"/>
      <c r="V793" s="72"/>
      <c r="W793" s="72"/>
    </row>
    <row r="794" spans="1:23" x14ac:dyDescent="0.3">
      <c r="A794" s="185"/>
      <c r="B794" s="186"/>
      <c r="C794" s="186"/>
      <c r="D794" s="186"/>
      <c r="V794" s="72"/>
      <c r="W794" s="72"/>
    </row>
    <row r="795" spans="1:23" x14ac:dyDescent="0.3">
      <c r="A795" s="185"/>
      <c r="B795" s="186"/>
      <c r="C795" s="186"/>
      <c r="D795" s="186"/>
      <c r="V795" s="72"/>
      <c r="W795" s="72"/>
    </row>
    <row r="796" spans="1:23" x14ac:dyDescent="0.3">
      <c r="A796" s="185"/>
      <c r="B796" s="186"/>
      <c r="C796" s="186"/>
      <c r="D796" s="186"/>
      <c r="V796" s="72"/>
      <c r="W796" s="72"/>
    </row>
    <row r="797" spans="1:23" x14ac:dyDescent="0.3">
      <c r="A797" s="185"/>
      <c r="B797" s="186"/>
      <c r="C797" s="186"/>
      <c r="D797" s="186"/>
      <c r="V797" s="72"/>
      <c r="W797" s="72"/>
    </row>
    <row r="798" spans="1:23" x14ac:dyDescent="0.3">
      <c r="A798" s="185"/>
      <c r="B798" s="186"/>
      <c r="C798" s="186"/>
      <c r="D798" s="186"/>
      <c r="V798" s="72"/>
      <c r="W798" s="72"/>
    </row>
    <row r="799" spans="1:23" x14ac:dyDescent="0.3">
      <c r="A799" s="185"/>
      <c r="B799" s="186"/>
      <c r="C799" s="186"/>
      <c r="D799" s="186"/>
      <c r="V799" s="72"/>
      <c r="W799" s="72"/>
    </row>
    <row r="800" spans="1:23" x14ac:dyDescent="0.3">
      <c r="A800" s="185"/>
      <c r="B800" s="186"/>
      <c r="C800" s="186"/>
      <c r="D800" s="186"/>
      <c r="V800" s="72"/>
      <c r="W800" s="72"/>
    </row>
    <row r="801" spans="1:23" x14ac:dyDescent="0.3">
      <c r="A801" s="185"/>
      <c r="B801" s="186"/>
      <c r="C801" s="186"/>
      <c r="D801" s="186"/>
      <c r="V801" s="72"/>
      <c r="W801" s="72"/>
    </row>
    <row r="802" spans="1:23" x14ac:dyDescent="0.3">
      <c r="A802" s="185"/>
      <c r="B802" s="186"/>
      <c r="C802" s="186"/>
      <c r="D802" s="186"/>
      <c r="V802" s="72"/>
      <c r="W802" s="72"/>
    </row>
    <row r="803" spans="1:23" x14ac:dyDescent="0.3">
      <c r="A803" s="185"/>
      <c r="B803" s="186"/>
      <c r="C803" s="186"/>
      <c r="D803" s="186"/>
      <c r="V803" s="72"/>
      <c r="W803" s="72"/>
    </row>
    <row r="804" spans="1:23" x14ac:dyDescent="0.3">
      <c r="A804" s="185"/>
      <c r="B804" s="186"/>
      <c r="C804" s="186"/>
      <c r="D804" s="186"/>
      <c r="V804" s="72"/>
      <c r="W804" s="72"/>
    </row>
    <row r="805" spans="1:23" x14ac:dyDescent="0.3">
      <c r="A805" s="185"/>
      <c r="B805" s="186"/>
      <c r="C805" s="186"/>
      <c r="D805" s="186"/>
      <c r="V805" s="72"/>
      <c r="W805" s="72"/>
    </row>
    <row r="806" spans="1:23" x14ac:dyDescent="0.3">
      <c r="A806" s="185"/>
      <c r="B806" s="186"/>
      <c r="C806" s="186"/>
      <c r="D806" s="186"/>
      <c r="V806" s="72"/>
      <c r="W806" s="72"/>
    </row>
    <row r="807" spans="1:23" x14ac:dyDescent="0.3">
      <c r="A807" s="185"/>
      <c r="B807" s="186"/>
      <c r="C807" s="186"/>
      <c r="D807" s="186"/>
      <c r="V807" s="72"/>
      <c r="W807" s="72"/>
    </row>
    <row r="808" spans="1:23" x14ac:dyDescent="0.3">
      <c r="A808" s="185"/>
      <c r="B808" s="186"/>
      <c r="C808" s="186"/>
      <c r="D808" s="186"/>
      <c r="V808" s="72"/>
      <c r="W808" s="72"/>
    </row>
    <row r="809" spans="1:23" x14ac:dyDescent="0.3">
      <c r="A809" s="185"/>
      <c r="B809" s="186"/>
      <c r="C809" s="186"/>
      <c r="D809" s="186"/>
      <c r="V809" s="72"/>
      <c r="W809" s="72"/>
    </row>
    <row r="810" spans="1:23" x14ac:dyDescent="0.3">
      <c r="A810" s="185"/>
      <c r="B810" s="186"/>
      <c r="C810" s="186"/>
      <c r="D810" s="186"/>
      <c r="V810" s="72"/>
      <c r="W810" s="72"/>
    </row>
    <row r="811" spans="1:23" x14ac:dyDescent="0.3">
      <c r="A811" s="185"/>
      <c r="B811" s="186"/>
      <c r="C811" s="186"/>
      <c r="D811" s="186"/>
      <c r="V811" s="72"/>
      <c r="W811" s="72"/>
    </row>
    <row r="812" spans="1:23" x14ac:dyDescent="0.3">
      <c r="A812" s="185"/>
      <c r="B812" s="186"/>
      <c r="C812" s="186"/>
      <c r="D812" s="186"/>
      <c r="V812" s="72"/>
      <c r="W812" s="72"/>
    </row>
    <row r="813" spans="1:23" x14ac:dyDescent="0.3">
      <c r="A813" s="185"/>
      <c r="B813" s="186"/>
      <c r="C813" s="186"/>
      <c r="D813" s="186"/>
      <c r="V813" s="72"/>
      <c r="W813" s="72"/>
    </row>
    <row r="814" spans="1:23" x14ac:dyDescent="0.3">
      <c r="A814" s="185"/>
      <c r="B814" s="186"/>
      <c r="C814" s="186"/>
      <c r="D814" s="186"/>
      <c r="V814" s="72"/>
      <c r="W814" s="72"/>
    </row>
    <row r="815" spans="1:23" x14ac:dyDescent="0.3">
      <c r="A815" s="185"/>
      <c r="B815" s="186"/>
      <c r="C815" s="186"/>
      <c r="D815" s="186"/>
      <c r="V815" s="72"/>
      <c r="W815" s="72"/>
    </row>
    <row r="816" spans="1:23" x14ac:dyDescent="0.3">
      <c r="A816" s="185"/>
      <c r="B816" s="186"/>
      <c r="C816" s="186"/>
      <c r="D816" s="186"/>
      <c r="V816" s="72"/>
      <c r="W816" s="72"/>
    </row>
    <row r="817" spans="1:23" x14ac:dyDescent="0.3">
      <c r="A817" s="185"/>
      <c r="B817" s="186"/>
      <c r="C817" s="186"/>
      <c r="D817" s="186"/>
      <c r="V817" s="72"/>
      <c r="W817" s="72"/>
    </row>
    <row r="818" spans="1:23" x14ac:dyDescent="0.3">
      <c r="A818" s="185"/>
      <c r="B818" s="186"/>
      <c r="C818" s="186"/>
      <c r="D818" s="186"/>
      <c r="V818" s="72"/>
      <c r="W818" s="72"/>
    </row>
    <row r="819" spans="1:23" x14ac:dyDescent="0.3">
      <c r="A819" s="185"/>
      <c r="B819" s="186"/>
      <c r="C819" s="186"/>
      <c r="D819" s="186"/>
      <c r="V819" s="72"/>
      <c r="W819" s="72"/>
    </row>
    <row r="820" spans="1:23" x14ac:dyDescent="0.3">
      <c r="A820" s="185"/>
      <c r="B820" s="186"/>
      <c r="C820" s="186"/>
      <c r="D820" s="186"/>
      <c r="V820" s="72"/>
      <c r="W820" s="72"/>
    </row>
    <row r="821" spans="1:23" x14ac:dyDescent="0.3">
      <c r="A821" s="185"/>
      <c r="B821" s="186"/>
      <c r="C821" s="186"/>
      <c r="D821" s="186"/>
      <c r="V821" s="72"/>
      <c r="W821" s="72"/>
    </row>
    <row r="822" spans="1:23" x14ac:dyDescent="0.3">
      <c r="A822" s="185"/>
      <c r="B822" s="186"/>
      <c r="C822" s="186"/>
      <c r="D822" s="186"/>
      <c r="V822" s="72"/>
      <c r="W822" s="72"/>
    </row>
    <row r="823" spans="1:23" x14ac:dyDescent="0.3">
      <c r="A823" s="185"/>
      <c r="B823" s="186"/>
      <c r="C823" s="186"/>
      <c r="D823" s="186"/>
      <c r="V823" s="72"/>
      <c r="W823" s="72"/>
    </row>
    <row r="824" spans="1:23" x14ac:dyDescent="0.3">
      <c r="A824" s="185"/>
      <c r="B824" s="186"/>
      <c r="C824" s="186"/>
      <c r="D824" s="186"/>
      <c r="V824" s="72"/>
      <c r="W824" s="72"/>
    </row>
    <row r="825" spans="1:23" x14ac:dyDescent="0.3">
      <c r="A825" s="185"/>
      <c r="B825" s="186"/>
      <c r="C825" s="186"/>
      <c r="D825" s="186"/>
      <c r="V825" s="72"/>
      <c r="W825" s="72"/>
    </row>
    <row r="826" spans="1:23" x14ac:dyDescent="0.3">
      <c r="A826" s="185"/>
      <c r="B826" s="186"/>
      <c r="C826" s="186"/>
      <c r="D826" s="186"/>
      <c r="V826" s="72"/>
      <c r="W826" s="72"/>
    </row>
    <row r="827" spans="1:23" x14ac:dyDescent="0.3">
      <c r="A827" s="185"/>
      <c r="B827" s="186"/>
      <c r="C827" s="186"/>
      <c r="D827" s="186"/>
      <c r="V827" s="72"/>
      <c r="W827" s="72"/>
    </row>
    <row r="828" spans="1:23" x14ac:dyDescent="0.3">
      <c r="A828" s="185"/>
      <c r="B828" s="186"/>
      <c r="C828" s="186"/>
      <c r="D828" s="186"/>
      <c r="V828" s="72"/>
      <c r="W828" s="72"/>
    </row>
    <row r="829" spans="1:23" x14ac:dyDescent="0.3">
      <c r="A829" s="185"/>
      <c r="B829" s="186"/>
      <c r="C829" s="186"/>
      <c r="D829" s="186"/>
      <c r="V829" s="72"/>
      <c r="W829" s="72"/>
    </row>
    <row r="830" spans="1:23" x14ac:dyDescent="0.3">
      <c r="A830" s="185"/>
      <c r="B830" s="186"/>
      <c r="C830" s="186"/>
      <c r="D830" s="186"/>
      <c r="V830" s="72"/>
      <c r="W830" s="72"/>
    </row>
    <row r="831" spans="1:23" x14ac:dyDescent="0.3">
      <c r="A831" s="185"/>
      <c r="B831" s="186"/>
      <c r="C831" s="186"/>
      <c r="D831" s="186"/>
      <c r="V831" s="72"/>
      <c r="W831" s="72"/>
    </row>
    <row r="832" spans="1:23" x14ac:dyDescent="0.3">
      <c r="A832" s="185"/>
      <c r="B832" s="186"/>
      <c r="C832" s="186"/>
      <c r="D832" s="186"/>
      <c r="V832" s="72"/>
      <c r="W832" s="72"/>
    </row>
    <row r="833" spans="1:23" x14ac:dyDescent="0.3">
      <c r="A833" s="185"/>
      <c r="B833" s="186"/>
      <c r="C833" s="186"/>
      <c r="D833" s="186"/>
      <c r="V833" s="72"/>
      <c r="W833" s="72"/>
    </row>
    <row r="834" spans="1:23" x14ac:dyDescent="0.3">
      <c r="A834" s="185"/>
      <c r="B834" s="186"/>
      <c r="C834" s="186"/>
      <c r="D834" s="186"/>
      <c r="V834" s="72"/>
      <c r="W834" s="72"/>
    </row>
    <row r="835" spans="1:23" x14ac:dyDescent="0.3">
      <c r="A835" s="185"/>
      <c r="B835" s="186"/>
      <c r="C835" s="186"/>
      <c r="D835" s="186"/>
      <c r="V835" s="72"/>
      <c r="W835" s="72"/>
    </row>
    <row r="836" spans="1:23" x14ac:dyDescent="0.3">
      <c r="A836" s="185"/>
      <c r="B836" s="186"/>
      <c r="C836" s="186"/>
      <c r="D836" s="186"/>
      <c r="V836" s="72"/>
      <c r="W836" s="72"/>
    </row>
    <row r="837" spans="1:23" x14ac:dyDescent="0.3">
      <c r="A837" s="185"/>
      <c r="B837" s="186"/>
      <c r="C837" s="186"/>
      <c r="D837" s="186"/>
      <c r="V837" s="72"/>
      <c r="W837" s="72"/>
    </row>
    <row r="838" spans="1:23" x14ac:dyDescent="0.3">
      <c r="A838" s="185"/>
      <c r="B838" s="186"/>
      <c r="C838" s="186"/>
      <c r="D838" s="186"/>
      <c r="V838" s="72"/>
      <c r="W838" s="72"/>
    </row>
    <row r="839" spans="1:23" x14ac:dyDescent="0.3">
      <c r="A839" s="185"/>
      <c r="B839" s="186"/>
      <c r="C839" s="186"/>
      <c r="D839" s="186"/>
      <c r="V839" s="72"/>
      <c r="W839" s="72"/>
    </row>
    <row r="840" spans="1:23" x14ac:dyDescent="0.3">
      <c r="A840" s="185"/>
      <c r="B840" s="186"/>
      <c r="C840" s="186"/>
      <c r="D840" s="186"/>
      <c r="V840" s="72"/>
      <c r="W840" s="72"/>
    </row>
    <row r="841" spans="1:23" x14ac:dyDescent="0.3">
      <c r="A841" s="185"/>
      <c r="B841" s="186"/>
      <c r="C841" s="186"/>
      <c r="D841" s="186"/>
      <c r="V841" s="72"/>
      <c r="W841" s="72"/>
    </row>
    <row r="842" spans="1:23" x14ac:dyDescent="0.3">
      <c r="A842" s="185"/>
      <c r="B842" s="186"/>
      <c r="C842" s="186"/>
      <c r="D842" s="186"/>
      <c r="V842" s="72"/>
      <c r="W842" s="72"/>
    </row>
    <row r="843" spans="1:23" x14ac:dyDescent="0.3">
      <c r="A843" s="185"/>
      <c r="B843" s="186"/>
      <c r="C843" s="186"/>
      <c r="D843" s="186"/>
      <c r="V843" s="72"/>
      <c r="W843" s="72"/>
    </row>
    <row r="844" spans="1:23" x14ac:dyDescent="0.3">
      <c r="A844" s="185"/>
      <c r="B844" s="186"/>
      <c r="C844" s="186"/>
      <c r="D844" s="186"/>
      <c r="V844" s="72"/>
      <c r="W844" s="72"/>
    </row>
    <row r="845" spans="1:23" x14ac:dyDescent="0.3">
      <c r="A845" s="185"/>
      <c r="B845" s="186"/>
      <c r="C845" s="186"/>
      <c r="D845" s="186"/>
      <c r="V845" s="72"/>
      <c r="W845" s="72"/>
    </row>
    <row r="846" spans="1:23" x14ac:dyDescent="0.3">
      <c r="A846" s="185"/>
      <c r="B846" s="186"/>
      <c r="C846" s="186"/>
      <c r="D846" s="186"/>
      <c r="V846" s="72"/>
      <c r="W846" s="72"/>
    </row>
    <row r="847" spans="1:23" x14ac:dyDescent="0.3">
      <c r="A847" s="185"/>
      <c r="B847" s="186"/>
      <c r="C847" s="186"/>
      <c r="D847" s="186"/>
      <c r="V847" s="72"/>
      <c r="W847" s="72"/>
    </row>
    <row r="848" spans="1:23" x14ac:dyDescent="0.3">
      <c r="A848" s="185"/>
      <c r="B848" s="186"/>
      <c r="C848" s="186"/>
      <c r="D848" s="186"/>
      <c r="V848" s="72"/>
      <c r="W848" s="72"/>
    </row>
    <row r="849" spans="1:23" x14ac:dyDescent="0.3">
      <c r="A849" s="185"/>
      <c r="B849" s="186"/>
      <c r="C849" s="186"/>
      <c r="D849" s="186"/>
      <c r="V849" s="72"/>
      <c r="W849" s="72"/>
    </row>
    <row r="850" spans="1:23" x14ac:dyDescent="0.3">
      <c r="A850" s="185"/>
      <c r="B850" s="186"/>
      <c r="C850" s="186"/>
      <c r="D850" s="186"/>
      <c r="V850" s="72"/>
      <c r="W850" s="72"/>
    </row>
    <row r="851" spans="1:23" x14ac:dyDescent="0.3">
      <c r="A851" s="185"/>
      <c r="B851" s="186"/>
      <c r="C851" s="186"/>
      <c r="D851" s="186"/>
      <c r="V851" s="72"/>
      <c r="W851" s="72"/>
    </row>
    <row r="852" spans="1:23" x14ac:dyDescent="0.3">
      <c r="A852" s="185"/>
      <c r="B852" s="186"/>
      <c r="C852" s="186"/>
      <c r="D852" s="186"/>
      <c r="V852" s="72"/>
      <c r="W852" s="72"/>
    </row>
    <row r="853" spans="1:23" x14ac:dyDescent="0.3">
      <c r="A853" s="185"/>
      <c r="B853" s="186"/>
      <c r="C853" s="186"/>
      <c r="D853" s="186"/>
      <c r="V853" s="72"/>
      <c r="W853" s="72"/>
    </row>
    <row r="854" spans="1:23" x14ac:dyDescent="0.3">
      <c r="A854" s="185"/>
      <c r="B854" s="186"/>
      <c r="C854" s="186"/>
      <c r="D854" s="186"/>
      <c r="V854" s="72"/>
      <c r="W854" s="72"/>
    </row>
    <row r="855" spans="1:23" x14ac:dyDescent="0.3">
      <c r="A855" s="185"/>
      <c r="B855" s="186"/>
      <c r="C855" s="186"/>
      <c r="D855" s="186"/>
      <c r="V855" s="72"/>
      <c r="W855" s="72"/>
    </row>
    <row r="856" spans="1:23" x14ac:dyDescent="0.3">
      <c r="A856" s="185"/>
      <c r="B856" s="186"/>
      <c r="C856" s="186"/>
      <c r="D856" s="186"/>
      <c r="V856" s="72"/>
      <c r="W856" s="72"/>
    </row>
    <row r="857" spans="1:23" x14ac:dyDescent="0.3">
      <c r="A857" s="185"/>
      <c r="B857" s="186"/>
      <c r="C857" s="186"/>
      <c r="D857" s="186"/>
      <c r="V857" s="72"/>
      <c r="W857" s="72"/>
    </row>
    <row r="858" spans="1:23" x14ac:dyDescent="0.3">
      <c r="A858" s="185"/>
      <c r="B858" s="186"/>
      <c r="C858" s="186"/>
      <c r="D858" s="186"/>
      <c r="V858" s="72"/>
      <c r="W858" s="72"/>
    </row>
    <row r="859" spans="1:23" x14ac:dyDescent="0.3">
      <c r="A859" s="185"/>
      <c r="B859" s="186"/>
      <c r="C859" s="186"/>
      <c r="D859" s="186"/>
      <c r="V859" s="72"/>
      <c r="W859" s="72"/>
    </row>
    <row r="860" spans="1:23" x14ac:dyDescent="0.3">
      <c r="A860" s="185"/>
      <c r="B860" s="186"/>
      <c r="C860" s="186"/>
      <c r="D860" s="186"/>
      <c r="V860" s="72"/>
      <c r="W860" s="72"/>
    </row>
    <row r="861" spans="1:23" x14ac:dyDescent="0.3">
      <c r="A861" s="185"/>
      <c r="B861" s="186"/>
      <c r="C861" s="186"/>
      <c r="D861" s="186"/>
      <c r="V861" s="72"/>
      <c r="W861" s="72"/>
    </row>
    <row r="862" spans="1:23" x14ac:dyDescent="0.3">
      <c r="A862" s="185"/>
      <c r="B862" s="186"/>
      <c r="C862" s="186"/>
      <c r="D862" s="186"/>
      <c r="V862" s="72"/>
      <c r="W862" s="72"/>
    </row>
    <row r="863" spans="1:23" x14ac:dyDescent="0.3">
      <c r="A863" s="185"/>
      <c r="B863" s="186"/>
      <c r="C863" s="186"/>
      <c r="D863" s="186"/>
      <c r="V863" s="72"/>
      <c r="W863" s="72"/>
    </row>
    <row r="864" spans="1:23" x14ac:dyDescent="0.3">
      <c r="A864" s="185"/>
      <c r="B864" s="186"/>
      <c r="C864" s="186"/>
      <c r="D864" s="186"/>
      <c r="V864" s="72"/>
      <c r="W864" s="72"/>
    </row>
    <row r="865" spans="1:23" x14ac:dyDescent="0.3">
      <c r="A865" s="185"/>
      <c r="B865" s="186"/>
      <c r="C865" s="186"/>
      <c r="D865" s="186"/>
      <c r="V865" s="72"/>
      <c r="W865" s="72"/>
    </row>
    <row r="866" spans="1:23" x14ac:dyDescent="0.3">
      <c r="A866" s="185"/>
      <c r="B866" s="186"/>
      <c r="C866" s="186"/>
      <c r="D866" s="186"/>
      <c r="V866" s="72"/>
      <c r="W866" s="72"/>
    </row>
    <row r="867" spans="1:23" x14ac:dyDescent="0.3">
      <c r="A867" s="185"/>
      <c r="B867" s="186"/>
      <c r="C867" s="186"/>
      <c r="D867" s="186"/>
      <c r="V867" s="72"/>
      <c r="W867" s="72"/>
    </row>
    <row r="868" spans="1:23" x14ac:dyDescent="0.3">
      <c r="A868" s="185"/>
      <c r="B868" s="186"/>
      <c r="C868" s="186"/>
      <c r="D868" s="186"/>
      <c r="V868" s="72"/>
      <c r="W868" s="72"/>
    </row>
    <row r="869" spans="1:23" x14ac:dyDescent="0.3">
      <c r="A869" s="185"/>
      <c r="B869" s="186"/>
      <c r="C869" s="186"/>
      <c r="D869" s="186"/>
      <c r="V869" s="72"/>
      <c r="W869" s="72"/>
    </row>
    <row r="870" spans="1:23" x14ac:dyDescent="0.3">
      <c r="A870" s="185"/>
      <c r="B870" s="186"/>
      <c r="C870" s="186"/>
      <c r="D870" s="186"/>
      <c r="V870" s="72"/>
      <c r="W870" s="72"/>
    </row>
    <row r="871" spans="1:23" x14ac:dyDescent="0.3">
      <c r="A871" s="185"/>
      <c r="B871" s="186"/>
      <c r="C871" s="186"/>
      <c r="D871" s="186"/>
      <c r="V871" s="72"/>
      <c r="W871" s="72"/>
    </row>
    <row r="872" spans="1:23" x14ac:dyDescent="0.3">
      <c r="A872" s="185"/>
      <c r="B872" s="186"/>
      <c r="C872" s="186"/>
      <c r="D872" s="186"/>
      <c r="V872" s="72"/>
      <c r="W872" s="72"/>
    </row>
    <row r="873" spans="1:23" x14ac:dyDescent="0.3">
      <c r="A873" s="185"/>
      <c r="B873" s="186"/>
      <c r="C873" s="186"/>
      <c r="D873" s="186"/>
      <c r="V873" s="72"/>
      <c r="W873" s="72"/>
    </row>
    <row r="874" spans="1:23" x14ac:dyDescent="0.3">
      <c r="A874" s="185"/>
      <c r="B874" s="186"/>
      <c r="C874" s="186"/>
      <c r="D874" s="186"/>
      <c r="V874" s="72"/>
      <c r="W874" s="72"/>
    </row>
    <row r="875" spans="1:23" x14ac:dyDescent="0.3">
      <c r="A875" s="185"/>
      <c r="B875" s="186"/>
      <c r="C875" s="186"/>
      <c r="D875" s="186"/>
      <c r="V875" s="72"/>
      <c r="W875" s="72"/>
    </row>
    <row r="876" spans="1:23" x14ac:dyDescent="0.3">
      <c r="A876" s="185"/>
      <c r="B876" s="186"/>
      <c r="C876" s="186"/>
      <c r="D876" s="186"/>
      <c r="V876" s="72"/>
      <c r="W876" s="72"/>
    </row>
    <row r="877" spans="1:23" x14ac:dyDescent="0.3">
      <c r="A877" s="185"/>
      <c r="B877" s="186"/>
      <c r="C877" s="186"/>
      <c r="D877" s="186"/>
      <c r="V877" s="72"/>
      <c r="W877" s="72"/>
    </row>
    <row r="878" spans="1:23" x14ac:dyDescent="0.3">
      <c r="A878" s="185"/>
      <c r="B878" s="186"/>
      <c r="C878" s="186"/>
      <c r="D878" s="186"/>
      <c r="V878" s="72"/>
      <c r="W878" s="72"/>
    </row>
    <row r="879" spans="1:23" x14ac:dyDescent="0.3">
      <c r="A879" s="185"/>
      <c r="B879" s="186"/>
      <c r="C879" s="186"/>
      <c r="D879" s="186"/>
      <c r="V879" s="72"/>
      <c r="W879" s="72"/>
    </row>
    <row r="880" spans="1:23" x14ac:dyDescent="0.3">
      <c r="A880" s="185"/>
      <c r="B880" s="186"/>
      <c r="C880" s="186"/>
      <c r="D880" s="186"/>
      <c r="V880" s="72"/>
      <c r="W880" s="72"/>
    </row>
    <row r="881" spans="1:23" x14ac:dyDescent="0.3">
      <c r="A881" s="185"/>
      <c r="B881" s="186"/>
      <c r="C881" s="186"/>
      <c r="D881" s="186"/>
      <c r="V881" s="72"/>
      <c r="W881" s="72"/>
    </row>
    <row r="882" spans="1:23" x14ac:dyDescent="0.3">
      <c r="A882" s="185"/>
      <c r="B882" s="186"/>
      <c r="C882" s="186"/>
      <c r="D882" s="186"/>
      <c r="V882" s="72"/>
      <c r="W882" s="72"/>
    </row>
    <row r="883" spans="1:23" x14ac:dyDescent="0.3">
      <c r="A883" s="185"/>
      <c r="B883" s="186"/>
      <c r="C883" s="186"/>
      <c r="D883" s="186"/>
      <c r="V883" s="72"/>
      <c r="W883" s="72"/>
    </row>
    <row r="884" spans="1:23" x14ac:dyDescent="0.3">
      <c r="A884" s="185"/>
      <c r="B884" s="186"/>
      <c r="C884" s="186"/>
      <c r="D884" s="186"/>
      <c r="V884" s="72"/>
      <c r="W884" s="72"/>
    </row>
    <row r="885" spans="1:23" x14ac:dyDescent="0.3">
      <c r="A885" s="185"/>
      <c r="B885" s="186"/>
      <c r="C885" s="186"/>
      <c r="D885" s="186"/>
      <c r="V885" s="72"/>
      <c r="W885" s="72"/>
    </row>
    <row r="886" spans="1:23" x14ac:dyDescent="0.3">
      <c r="A886" s="185"/>
      <c r="B886" s="186"/>
      <c r="C886" s="186"/>
      <c r="D886" s="186"/>
      <c r="V886" s="72"/>
      <c r="W886" s="72"/>
    </row>
    <row r="887" spans="1:23" x14ac:dyDescent="0.3">
      <c r="A887" s="185"/>
      <c r="B887" s="186"/>
      <c r="C887" s="186"/>
      <c r="D887" s="186"/>
      <c r="V887" s="72"/>
      <c r="W887" s="72"/>
    </row>
    <row r="888" spans="1:23" x14ac:dyDescent="0.3">
      <c r="A888" s="185"/>
      <c r="B888" s="186"/>
      <c r="C888" s="186"/>
      <c r="D888" s="186"/>
      <c r="V888" s="72"/>
      <c r="W888" s="72"/>
    </row>
    <row r="889" spans="1:23" x14ac:dyDescent="0.3">
      <c r="A889" s="185"/>
      <c r="B889" s="186"/>
      <c r="C889" s="186"/>
      <c r="D889" s="186"/>
      <c r="V889" s="72"/>
      <c r="W889" s="72"/>
    </row>
    <row r="890" spans="1:23" x14ac:dyDescent="0.3">
      <c r="A890" s="185"/>
      <c r="B890" s="186"/>
      <c r="C890" s="186"/>
      <c r="D890" s="186"/>
      <c r="V890" s="72"/>
      <c r="W890" s="72"/>
    </row>
    <row r="891" spans="1:23" x14ac:dyDescent="0.3">
      <c r="A891" s="185"/>
      <c r="B891" s="186"/>
      <c r="C891" s="186"/>
      <c r="D891" s="186"/>
      <c r="V891" s="72"/>
      <c r="W891" s="72"/>
    </row>
    <row r="892" spans="1:23" x14ac:dyDescent="0.3">
      <c r="A892" s="185"/>
      <c r="B892" s="186"/>
      <c r="C892" s="186"/>
      <c r="D892" s="186"/>
      <c r="V892" s="72"/>
      <c r="W892" s="72"/>
    </row>
    <row r="893" spans="1:23" x14ac:dyDescent="0.3">
      <c r="A893" s="185"/>
      <c r="B893" s="186"/>
      <c r="C893" s="186"/>
      <c r="D893" s="186"/>
      <c r="V893" s="72"/>
      <c r="W893" s="72"/>
    </row>
    <row r="894" spans="1:23" x14ac:dyDescent="0.3">
      <c r="A894" s="185"/>
      <c r="B894" s="186"/>
      <c r="C894" s="186"/>
      <c r="D894" s="186"/>
      <c r="V894" s="72"/>
      <c r="W894" s="72"/>
    </row>
    <row r="895" spans="1:23" x14ac:dyDescent="0.3">
      <c r="A895" s="185"/>
      <c r="B895" s="186"/>
      <c r="C895" s="186"/>
      <c r="D895" s="186"/>
      <c r="V895" s="72"/>
      <c r="W895" s="72"/>
    </row>
    <row r="896" spans="1:23" x14ac:dyDescent="0.3">
      <c r="A896" s="185"/>
      <c r="B896" s="186"/>
      <c r="C896" s="186"/>
      <c r="D896" s="186"/>
      <c r="V896" s="72"/>
      <c r="W896" s="72"/>
    </row>
    <row r="897" spans="1:23" x14ac:dyDescent="0.3">
      <c r="A897" s="185"/>
      <c r="B897" s="186"/>
      <c r="C897" s="186"/>
      <c r="D897" s="186"/>
      <c r="V897" s="72"/>
      <c r="W897" s="72"/>
    </row>
    <row r="898" spans="1:23" x14ac:dyDescent="0.3">
      <c r="A898" s="185"/>
      <c r="B898" s="186"/>
      <c r="C898" s="186"/>
      <c r="D898" s="186"/>
      <c r="V898" s="72"/>
      <c r="W898" s="72"/>
    </row>
    <row r="899" spans="1:23" x14ac:dyDescent="0.3">
      <c r="A899" s="185"/>
      <c r="B899" s="186"/>
      <c r="C899" s="186"/>
      <c r="D899" s="186"/>
      <c r="V899" s="72"/>
      <c r="W899" s="72"/>
    </row>
    <row r="900" spans="1:23" x14ac:dyDescent="0.3">
      <c r="A900" s="185"/>
      <c r="B900" s="186"/>
      <c r="C900" s="186"/>
      <c r="D900" s="186"/>
      <c r="V900" s="72"/>
      <c r="W900" s="72"/>
    </row>
    <row r="901" spans="1:23" x14ac:dyDescent="0.3">
      <c r="A901" s="185"/>
      <c r="B901" s="186"/>
      <c r="C901" s="186"/>
      <c r="D901" s="186"/>
      <c r="V901" s="72"/>
      <c r="W901" s="72"/>
    </row>
    <row r="902" spans="1:23" x14ac:dyDescent="0.3">
      <c r="A902" s="185"/>
      <c r="B902" s="186"/>
      <c r="C902" s="186"/>
      <c r="D902" s="186"/>
      <c r="V902" s="72"/>
      <c r="W902" s="72"/>
    </row>
    <row r="903" spans="1:23" x14ac:dyDescent="0.3">
      <c r="A903" s="185"/>
      <c r="B903" s="186"/>
      <c r="C903" s="186"/>
      <c r="D903" s="186"/>
      <c r="V903" s="72"/>
      <c r="W903" s="72"/>
    </row>
    <row r="904" spans="1:23" x14ac:dyDescent="0.3">
      <c r="A904" s="185"/>
      <c r="B904" s="186"/>
      <c r="C904" s="186"/>
      <c r="D904" s="186"/>
      <c r="V904" s="72"/>
      <c r="W904" s="72"/>
    </row>
    <row r="905" spans="1:23" x14ac:dyDescent="0.3">
      <c r="A905" s="185"/>
      <c r="B905" s="186"/>
      <c r="C905" s="186"/>
      <c r="D905" s="186"/>
      <c r="V905" s="72"/>
      <c r="W905" s="72"/>
    </row>
    <row r="906" spans="1:23" x14ac:dyDescent="0.3">
      <c r="A906" s="185"/>
      <c r="B906" s="186"/>
      <c r="C906" s="186"/>
      <c r="D906" s="186"/>
      <c r="V906" s="72"/>
      <c r="W906" s="72"/>
    </row>
    <row r="907" spans="1:23" x14ac:dyDescent="0.3">
      <c r="A907" s="185"/>
      <c r="B907" s="186"/>
      <c r="C907" s="186"/>
      <c r="D907" s="186"/>
      <c r="V907" s="72"/>
      <c r="W907" s="72"/>
    </row>
    <row r="908" spans="1:23" x14ac:dyDescent="0.3">
      <c r="A908" s="185"/>
      <c r="B908" s="186"/>
      <c r="C908" s="186"/>
      <c r="D908" s="186"/>
      <c r="V908" s="72"/>
      <c r="W908" s="72"/>
    </row>
    <row r="909" spans="1:23" x14ac:dyDescent="0.3">
      <c r="A909" s="185"/>
      <c r="B909" s="186"/>
      <c r="C909" s="186"/>
      <c r="D909" s="186"/>
      <c r="V909" s="72"/>
      <c r="W909" s="72"/>
    </row>
    <row r="910" spans="1:23" x14ac:dyDescent="0.3">
      <c r="A910" s="185"/>
      <c r="B910" s="186"/>
      <c r="C910" s="186"/>
      <c r="D910" s="186"/>
      <c r="V910" s="72"/>
      <c r="W910" s="72"/>
    </row>
    <row r="911" spans="1:23" x14ac:dyDescent="0.3">
      <c r="A911" s="185"/>
      <c r="B911" s="186"/>
      <c r="C911" s="186"/>
      <c r="D911" s="186"/>
      <c r="V911" s="72"/>
      <c r="W911" s="72"/>
    </row>
    <row r="912" spans="1:23" x14ac:dyDescent="0.3">
      <c r="A912" s="185"/>
      <c r="B912" s="186"/>
      <c r="C912" s="186"/>
      <c r="D912" s="186"/>
      <c r="V912" s="72"/>
      <c r="W912" s="72"/>
    </row>
    <row r="913" spans="1:23" x14ac:dyDescent="0.3">
      <c r="A913" s="185"/>
      <c r="B913" s="186"/>
      <c r="C913" s="186"/>
      <c r="D913" s="186"/>
      <c r="V913" s="72"/>
      <c r="W913" s="72"/>
    </row>
    <row r="914" spans="1:23" x14ac:dyDescent="0.3">
      <c r="A914" s="185"/>
      <c r="B914" s="186"/>
      <c r="C914" s="186"/>
      <c r="D914" s="186"/>
      <c r="V914" s="72"/>
      <c r="W914" s="72"/>
    </row>
    <row r="915" spans="1:23" x14ac:dyDescent="0.3">
      <c r="A915" s="185"/>
      <c r="B915" s="186"/>
      <c r="C915" s="186"/>
      <c r="D915" s="186"/>
      <c r="V915" s="72"/>
      <c r="W915" s="72"/>
    </row>
    <row r="916" spans="1:23" x14ac:dyDescent="0.3">
      <c r="A916" s="185"/>
      <c r="B916" s="186"/>
      <c r="C916" s="186"/>
      <c r="D916" s="186"/>
      <c r="V916" s="72"/>
      <c r="W916" s="72"/>
    </row>
    <row r="917" spans="1:23" x14ac:dyDescent="0.3">
      <c r="A917" s="185"/>
      <c r="B917" s="186"/>
      <c r="C917" s="186"/>
      <c r="D917" s="186"/>
      <c r="V917" s="72"/>
      <c r="W917" s="72"/>
    </row>
    <row r="918" spans="1:23" x14ac:dyDescent="0.3">
      <c r="A918" s="185"/>
      <c r="B918" s="186"/>
      <c r="C918" s="186"/>
      <c r="D918" s="186"/>
      <c r="V918" s="72"/>
      <c r="W918" s="72"/>
    </row>
    <row r="919" spans="1:23" x14ac:dyDescent="0.3">
      <c r="A919" s="185"/>
      <c r="B919" s="186"/>
      <c r="C919" s="186"/>
      <c r="D919" s="186"/>
      <c r="V919" s="72"/>
      <c r="W919" s="72"/>
    </row>
    <row r="920" spans="1:23" x14ac:dyDescent="0.3">
      <c r="A920" s="185"/>
      <c r="B920" s="186"/>
      <c r="C920" s="186"/>
      <c r="D920" s="186"/>
      <c r="V920" s="72"/>
      <c r="W920" s="72"/>
    </row>
    <row r="921" spans="1:23" x14ac:dyDescent="0.3">
      <c r="A921" s="185"/>
      <c r="B921" s="186"/>
      <c r="C921" s="186"/>
      <c r="D921" s="186"/>
      <c r="V921" s="72"/>
      <c r="W921" s="72"/>
    </row>
    <row r="922" spans="1:23" x14ac:dyDescent="0.3">
      <c r="A922" s="185"/>
      <c r="B922" s="186"/>
      <c r="C922" s="186"/>
      <c r="D922" s="186"/>
      <c r="V922" s="72"/>
      <c r="W922" s="72"/>
    </row>
    <row r="923" spans="1:23" x14ac:dyDescent="0.3">
      <c r="A923" s="185"/>
      <c r="B923" s="186"/>
      <c r="C923" s="186"/>
      <c r="D923" s="186"/>
      <c r="V923" s="72"/>
      <c r="W923" s="72"/>
    </row>
    <row r="924" spans="1:23" x14ac:dyDescent="0.3">
      <c r="A924" s="185"/>
      <c r="B924" s="186"/>
      <c r="C924" s="186"/>
      <c r="D924" s="186"/>
      <c r="V924" s="72"/>
      <c r="W924" s="72"/>
    </row>
    <row r="925" spans="1:23" x14ac:dyDescent="0.3">
      <c r="A925" s="185"/>
      <c r="B925" s="186"/>
      <c r="C925" s="186"/>
      <c r="D925" s="186"/>
      <c r="V925" s="72"/>
      <c r="W925" s="72"/>
    </row>
    <row r="926" spans="1:23" x14ac:dyDescent="0.3">
      <c r="A926" s="185"/>
      <c r="B926" s="186"/>
      <c r="C926" s="186"/>
      <c r="D926" s="186"/>
      <c r="V926" s="72"/>
      <c r="W926" s="72"/>
    </row>
    <row r="927" spans="1:23" x14ac:dyDescent="0.3">
      <c r="A927" s="185"/>
      <c r="B927" s="186"/>
      <c r="C927" s="186"/>
      <c r="D927" s="186"/>
      <c r="V927" s="72"/>
      <c r="W927" s="72"/>
    </row>
    <row r="928" spans="1:23" x14ac:dyDescent="0.3">
      <c r="A928" s="185"/>
      <c r="B928" s="186"/>
      <c r="C928" s="186"/>
      <c r="D928" s="186"/>
      <c r="V928" s="72"/>
      <c r="W928" s="72"/>
    </row>
    <row r="929" spans="1:23" x14ac:dyDescent="0.3">
      <c r="A929" s="185"/>
      <c r="B929" s="186"/>
      <c r="C929" s="186"/>
      <c r="D929" s="186"/>
      <c r="V929" s="72"/>
      <c r="W929" s="72"/>
    </row>
    <row r="930" spans="1:23" x14ac:dyDescent="0.3">
      <c r="A930" s="185"/>
      <c r="B930" s="186"/>
      <c r="C930" s="186"/>
      <c r="D930" s="186"/>
      <c r="V930" s="72"/>
      <c r="W930" s="72"/>
    </row>
    <row r="931" spans="1:23" x14ac:dyDescent="0.3">
      <c r="A931" s="185"/>
      <c r="B931" s="186"/>
      <c r="C931" s="186"/>
      <c r="D931" s="186"/>
      <c r="V931" s="72"/>
      <c r="W931" s="72"/>
    </row>
    <row r="932" spans="1:23" x14ac:dyDescent="0.3">
      <c r="A932" s="185"/>
      <c r="B932" s="186"/>
      <c r="C932" s="186"/>
      <c r="D932" s="186"/>
      <c r="V932" s="72"/>
      <c r="W932" s="72"/>
    </row>
    <row r="933" spans="1:23" x14ac:dyDescent="0.3">
      <c r="A933" s="185"/>
      <c r="B933" s="186"/>
      <c r="C933" s="186"/>
      <c r="D933" s="186"/>
      <c r="V933" s="72"/>
      <c r="W933" s="72"/>
    </row>
    <row r="934" spans="1:23" x14ac:dyDescent="0.3">
      <c r="A934" s="185"/>
      <c r="B934" s="186"/>
      <c r="C934" s="186"/>
      <c r="D934" s="186"/>
      <c r="V934" s="72"/>
      <c r="W934" s="72"/>
    </row>
    <row r="935" spans="1:23" x14ac:dyDescent="0.3">
      <c r="A935" s="185"/>
      <c r="B935" s="186"/>
      <c r="C935" s="186"/>
      <c r="D935" s="186"/>
      <c r="V935" s="72"/>
      <c r="W935" s="72"/>
    </row>
    <row r="936" spans="1:23" x14ac:dyDescent="0.3">
      <c r="A936" s="185"/>
      <c r="B936" s="186"/>
      <c r="C936" s="186"/>
      <c r="D936" s="186"/>
      <c r="V936" s="72"/>
      <c r="W936" s="72"/>
    </row>
    <row r="937" spans="1:23" x14ac:dyDescent="0.3">
      <c r="A937" s="185"/>
      <c r="B937" s="186"/>
      <c r="C937" s="186"/>
      <c r="D937" s="186"/>
      <c r="V937" s="72"/>
      <c r="W937" s="72"/>
    </row>
    <row r="938" spans="1:23" x14ac:dyDescent="0.3">
      <c r="A938" s="185"/>
      <c r="B938" s="186"/>
      <c r="C938" s="186"/>
      <c r="D938" s="186"/>
      <c r="V938" s="72"/>
      <c r="W938" s="72"/>
    </row>
    <row r="939" spans="1:23" x14ac:dyDescent="0.3">
      <c r="A939" s="185"/>
      <c r="B939" s="186"/>
      <c r="C939" s="186"/>
      <c r="D939" s="186"/>
      <c r="V939" s="72"/>
      <c r="W939" s="72"/>
    </row>
    <row r="940" spans="1:23" x14ac:dyDescent="0.3">
      <c r="A940" s="185"/>
      <c r="B940" s="186"/>
      <c r="C940" s="186"/>
      <c r="D940" s="186"/>
      <c r="V940" s="72"/>
      <c r="W940" s="72"/>
    </row>
    <row r="941" spans="1:23" x14ac:dyDescent="0.3">
      <c r="A941" s="185"/>
      <c r="B941" s="186"/>
      <c r="C941" s="186"/>
      <c r="D941" s="186"/>
      <c r="V941" s="72"/>
      <c r="W941" s="72"/>
    </row>
    <row r="942" spans="1:23" x14ac:dyDescent="0.3">
      <c r="A942" s="185"/>
      <c r="B942" s="186"/>
      <c r="C942" s="186"/>
      <c r="D942" s="186"/>
      <c r="V942" s="72"/>
      <c r="W942" s="72"/>
    </row>
    <row r="943" spans="1:23" x14ac:dyDescent="0.3">
      <c r="A943" s="185"/>
      <c r="B943" s="186"/>
      <c r="C943" s="186"/>
      <c r="D943" s="186"/>
      <c r="V943" s="72"/>
      <c r="W943" s="72"/>
    </row>
    <row r="944" spans="1:23" x14ac:dyDescent="0.3">
      <c r="A944" s="185"/>
      <c r="B944" s="186"/>
      <c r="C944" s="186"/>
      <c r="D944" s="186"/>
      <c r="V944" s="72"/>
      <c r="W944" s="72"/>
    </row>
    <row r="945" spans="1:23" x14ac:dyDescent="0.3">
      <c r="A945" s="185"/>
      <c r="B945" s="186"/>
      <c r="C945" s="186"/>
      <c r="D945" s="186"/>
      <c r="V945" s="72"/>
      <c r="W945" s="72"/>
    </row>
    <row r="946" spans="1:23" x14ac:dyDescent="0.3">
      <c r="A946" s="185"/>
      <c r="B946" s="186"/>
      <c r="C946" s="186"/>
      <c r="D946" s="186"/>
      <c r="V946" s="72"/>
      <c r="W946" s="72"/>
    </row>
    <row r="947" spans="1:23" x14ac:dyDescent="0.3">
      <c r="A947" s="185"/>
      <c r="B947" s="186"/>
      <c r="C947" s="186"/>
      <c r="D947" s="186"/>
      <c r="V947" s="72"/>
      <c r="W947" s="72"/>
    </row>
    <row r="948" spans="1:23" x14ac:dyDescent="0.3">
      <c r="A948" s="185"/>
      <c r="B948" s="186"/>
      <c r="C948" s="186"/>
      <c r="D948" s="186"/>
      <c r="V948" s="72"/>
      <c r="W948" s="72"/>
    </row>
    <row r="949" spans="1:23" x14ac:dyDescent="0.3">
      <c r="A949" s="185"/>
      <c r="B949" s="186"/>
      <c r="C949" s="186"/>
      <c r="D949" s="186"/>
      <c r="V949" s="72"/>
      <c r="W949" s="72"/>
    </row>
    <row r="950" spans="1:23" x14ac:dyDescent="0.3">
      <c r="A950" s="185"/>
      <c r="B950" s="186"/>
      <c r="C950" s="186"/>
      <c r="D950" s="186"/>
      <c r="V950" s="72"/>
      <c r="W950" s="72"/>
    </row>
    <row r="951" spans="1:23" x14ac:dyDescent="0.3">
      <c r="A951" s="185"/>
      <c r="B951" s="186"/>
      <c r="C951" s="186"/>
      <c r="D951" s="186"/>
      <c r="V951" s="72"/>
      <c r="W951" s="72"/>
    </row>
    <row r="952" spans="1:23" x14ac:dyDescent="0.3">
      <c r="A952" s="185"/>
      <c r="B952" s="186"/>
      <c r="C952" s="186"/>
      <c r="D952" s="186"/>
      <c r="V952" s="72"/>
      <c r="W952" s="72"/>
    </row>
    <row r="953" spans="1:23" x14ac:dyDescent="0.3">
      <c r="A953" s="185"/>
      <c r="B953" s="186"/>
      <c r="C953" s="186"/>
      <c r="D953" s="186"/>
      <c r="V953" s="72"/>
      <c r="W953" s="72"/>
    </row>
    <row r="954" spans="1:23" x14ac:dyDescent="0.3">
      <c r="A954" s="185"/>
      <c r="B954" s="186"/>
      <c r="C954" s="186"/>
      <c r="D954" s="186"/>
      <c r="V954" s="72"/>
      <c r="W954" s="72"/>
    </row>
    <row r="955" spans="1:23" x14ac:dyDescent="0.3">
      <c r="A955" s="185"/>
      <c r="B955" s="186"/>
      <c r="C955" s="186"/>
      <c r="D955" s="186"/>
      <c r="V955" s="72"/>
      <c r="W955" s="72"/>
    </row>
    <row r="956" spans="1:23" x14ac:dyDescent="0.3">
      <c r="A956" s="185"/>
      <c r="B956" s="186"/>
      <c r="C956" s="186"/>
      <c r="D956" s="186"/>
      <c r="V956" s="72"/>
      <c r="W956" s="72"/>
    </row>
    <row r="957" spans="1:23" x14ac:dyDescent="0.3">
      <c r="A957" s="185"/>
      <c r="B957" s="186"/>
      <c r="C957" s="186"/>
      <c r="D957" s="186"/>
      <c r="V957" s="72"/>
      <c r="W957" s="72"/>
    </row>
    <row r="958" spans="1:23" x14ac:dyDescent="0.3">
      <c r="A958" s="185"/>
      <c r="B958" s="186"/>
      <c r="C958" s="186"/>
      <c r="D958" s="186"/>
      <c r="V958" s="72"/>
      <c r="W958" s="72"/>
    </row>
    <row r="959" spans="1:23" x14ac:dyDescent="0.3">
      <c r="A959" s="185"/>
      <c r="B959" s="186"/>
      <c r="C959" s="186"/>
      <c r="D959" s="186"/>
      <c r="V959" s="72"/>
      <c r="W959" s="72"/>
    </row>
    <row r="960" spans="1:23" x14ac:dyDescent="0.3">
      <c r="A960" s="185"/>
      <c r="B960" s="186"/>
      <c r="C960" s="186"/>
      <c r="D960" s="186"/>
      <c r="V960" s="72"/>
      <c r="W960" s="72"/>
    </row>
    <row r="961" spans="1:23" x14ac:dyDescent="0.3">
      <c r="A961" s="185"/>
      <c r="B961" s="186"/>
      <c r="C961" s="186"/>
      <c r="D961" s="186"/>
      <c r="V961" s="72"/>
      <c r="W961" s="72"/>
    </row>
    <row r="962" spans="1:23" x14ac:dyDescent="0.3">
      <c r="A962" s="185"/>
      <c r="B962" s="186"/>
      <c r="C962" s="186"/>
      <c r="D962" s="186"/>
      <c r="V962" s="72"/>
      <c r="W962" s="72"/>
    </row>
    <row r="963" spans="1:23" x14ac:dyDescent="0.3">
      <c r="A963" s="185"/>
      <c r="B963" s="186"/>
      <c r="C963" s="186"/>
      <c r="D963" s="186"/>
      <c r="V963" s="72"/>
      <c r="W963" s="72"/>
    </row>
    <row r="964" spans="1:23" x14ac:dyDescent="0.3">
      <c r="A964" s="185"/>
      <c r="B964" s="186"/>
      <c r="C964" s="186"/>
      <c r="D964" s="186"/>
      <c r="V964" s="72"/>
      <c r="W964" s="72"/>
    </row>
    <row r="965" spans="1:23" x14ac:dyDescent="0.3">
      <c r="A965" s="185"/>
      <c r="B965" s="186"/>
      <c r="C965" s="186"/>
      <c r="D965" s="186"/>
      <c r="V965" s="72"/>
      <c r="W965" s="72"/>
    </row>
    <row r="966" spans="1:23" x14ac:dyDescent="0.3">
      <c r="A966" s="185"/>
      <c r="B966" s="186"/>
      <c r="C966" s="186"/>
      <c r="D966" s="186"/>
      <c r="V966" s="72"/>
      <c r="W966" s="72"/>
    </row>
    <row r="967" spans="1:23" x14ac:dyDescent="0.3">
      <c r="A967" s="185"/>
      <c r="B967" s="186"/>
      <c r="C967" s="186"/>
      <c r="D967" s="186"/>
      <c r="V967" s="72"/>
      <c r="W967" s="72"/>
    </row>
    <row r="968" spans="1:23" x14ac:dyDescent="0.3">
      <c r="A968" s="185"/>
      <c r="B968" s="186"/>
      <c r="C968" s="186"/>
      <c r="D968" s="186"/>
      <c r="V968" s="72"/>
      <c r="W968" s="72"/>
    </row>
    <row r="969" spans="1:23" x14ac:dyDescent="0.3">
      <c r="A969" s="185"/>
      <c r="B969" s="186"/>
      <c r="C969" s="186"/>
      <c r="D969" s="186"/>
      <c r="V969" s="72"/>
      <c r="W969" s="72"/>
    </row>
    <row r="970" spans="1:23" x14ac:dyDescent="0.3">
      <c r="A970" s="185"/>
      <c r="B970" s="186"/>
      <c r="C970" s="186"/>
      <c r="D970" s="186"/>
      <c r="V970" s="72"/>
      <c r="W970" s="72"/>
    </row>
    <row r="971" spans="1:23" x14ac:dyDescent="0.3">
      <c r="A971" s="185"/>
      <c r="B971" s="186"/>
      <c r="C971" s="186"/>
      <c r="D971" s="186"/>
      <c r="V971" s="72"/>
      <c r="W971" s="72"/>
    </row>
    <row r="972" spans="1:23" x14ac:dyDescent="0.3">
      <c r="A972" s="185"/>
      <c r="B972" s="186"/>
      <c r="C972" s="186"/>
      <c r="D972" s="186"/>
      <c r="V972" s="72"/>
      <c r="W972" s="72"/>
    </row>
    <row r="973" spans="1:23" x14ac:dyDescent="0.3">
      <c r="A973" s="185"/>
      <c r="B973" s="186"/>
      <c r="C973" s="186"/>
      <c r="D973" s="186"/>
      <c r="V973" s="72"/>
      <c r="W973" s="72"/>
    </row>
    <row r="974" spans="1:23" x14ac:dyDescent="0.3">
      <c r="A974" s="185"/>
      <c r="B974" s="186"/>
      <c r="C974" s="186"/>
      <c r="D974" s="186"/>
      <c r="V974" s="72"/>
      <c r="W974" s="72"/>
    </row>
    <row r="975" spans="1:23" x14ac:dyDescent="0.3">
      <c r="A975" s="185"/>
      <c r="B975" s="186"/>
      <c r="C975" s="186"/>
      <c r="D975" s="186"/>
      <c r="V975" s="72"/>
      <c r="W975" s="72"/>
    </row>
    <row r="976" spans="1:23" x14ac:dyDescent="0.3">
      <c r="A976" s="185"/>
      <c r="B976" s="186"/>
      <c r="C976" s="186"/>
      <c r="D976" s="186"/>
      <c r="V976" s="72"/>
      <c r="W976" s="72"/>
    </row>
    <row r="977" spans="1:23" x14ac:dyDescent="0.3">
      <c r="A977" s="185"/>
      <c r="B977" s="186"/>
      <c r="C977" s="186"/>
      <c r="D977" s="186"/>
      <c r="V977" s="72"/>
      <c r="W977" s="72"/>
    </row>
    <row r="978" spans="1:23" x14ac:dyDescent="0.3">
      <c r="A978" s="185"/>
      <c r="B978" s="186"/>
      <c r="C978" s="186"/>
      <c r="D978" s="186"/>
      <c r="V978" s="72"/>
      <c r="W978" s="72"/>
    </row>
    <row r="979" spans="1:23" x14ac:dyDescent="0.3">
      <c r="A979" s="185"/>
      <c r="B979" s="186"/>
      <c r="C979" s="186"/>
      <c r="D979" s="186"/>
      <c r="V979" s="72"/>
      <c r="W979" s="72"/>
    </row>
    <row r="980" spans="1:23" x14ac:dyDescent="0.3">
      <c r="A980" s="185"/>
      <c r="B980" s="186"/>
      <c r="C980" s="186"/>
      <c r="D980" s="186"/>
      <c r="V980" s="72"/>
      <c r="W980" s="72"/>
    </row>
    <row r="981" spans="1:23" x14ac:dyDescent="0.3">
      <c r="A981" s="185"/>
      <c r="B981" s="186"/>
      <c r="C981" s="186"/>
      <c r="D981" s="186"/>
      <c r="V981" s="72"/>
      <c r="W981" s="72"/>
    </row>
    <row r="982" spans="1:23" x14ac:dyDescent="0.3">
      <c r="A982" s="185"/>
      <c r="B982" s="186"/>
      <c r="C982" s="186"/>
      <c r="D982" s="186"/>
      <c r="V982" s="72"/>
      <c r="W982" s="72"/>
    </row>
    <row r="983" spans="1:23" x14ac:dyDescent="0.3">
      <c r="A983" s="185"/>
      <c r="B983" s="186"/>
      <c r="C983" s="186"/>
      <c r="D983" s="186"/>
      <c r="V983" s="72"/>
      <c r="W983" s="72"/>
    </row>
    <row r="984" spans="1:23" x14ac:dyDescent="0.3">
      <c r="A984" s="185"/>
      <c r="B984" s="186"/>
      <c r="C984" s="186"/>
      <c r="D984" s="186"/>
      <c r="V984" s="72"/>
      <c r="W984" s="72"/>
    </row>
    <row r="985" spans="1:23" x14ac:dyDescent="0.3">
      <c r="A985" s="185"/>
      <c r="B985" s="186"/>
      <c r="C985" s="186"/>
      <c r="D985" s="186"/>
      <c r="V985" s="72"/>
      <c r="W985" s="72"/>
    </row>
    <row r="986" spans="1:23" x14ac:dyDescent="0.3">
      <c r="A986" s="185"/>
      <c r="B986" s="186"/>
      <c r="C986" s="186"/>
      <c r="D986" s="186"/>
      <c r="V986" s="72"/>
      <c r="W986" s="72"/>
    </row>
    <row r="987" spans="1:23" x14ac:dyDescent="0.3">
      <c r="A987" s="185"/>
      <c r="B987" s="186"/>
      <c r="C987" s="186"/>
      <c r="D987" s="186"/>
      <c r="V987" s="72"/>
      <c r="W987" s="72"/>
    </row>
    <row r="988" spans="1:23" x14ac:dyDescent="0.3">
      <c r="A988" s="185"/>
      <c r="B988" s="186"/>
      <c r="C988" s="186"/>
      <c r="D988" s="186"/>
      <c r="V988" s="72"/>
      <c r="W988" s="72"/>
    </row>
    <row r="989" spans="1:23" x14ac:dyDescent="0.3">
      <c r="A989" s="185"/>
      <c r="B989" s="186"/>
      <c r="C989" s="186"/>
      <c r="D989" s="186"/>
      <c r="V989" s="72"/>
      <c r="W989" s="72"/>
    </row>
    <row r="990" spans="1:23" x14ac:dyDescent="0.3">
      <c r="A990" s="185"/>
      <c r="B990" s="186"/>
      <c r="C990" s="186"/>
      <c r="D990" s="186"/>
      <c r="V990" s="72"/>
      <c r="W990" s="72"/>
    </row>
    <row r="991" spans="1:23" x14ac:dyDescent="0.3">
      <c r="A991" s="185"/>
      <c r="B991" s="186"/>
      <c r="C991" s="186"/>
      <c r="D991" s="186"/>
      <c r="V991" s="72"/>
      <c r="W991" s="72"/>
    </row>
    <row r="992" spans="1:23" x14ac:dyDescent="0.3">
      <c r="A992" s="185"/>
      <c r="B992" s="186"/>
      <c r="C992" s="186"/>
      <c r="D992" s="186"/>
      <c r="V992" s="72"/>
      <c r="W992" s="72"/>
    </row>
    <row r="993" spans="1:23" x14ac:dyDescent="0.3">
      <c r="A993" s="185"/>
      <c r="B993" s="186"/>
      <c r="C993" s="186"/>
      <c r="D993" s="186"/>
      <c r="V993" s="72"/>
      <c r="W993" s="72"/>
    </row>
    <row r="994" spans="1:23" x14ac:dyDescent="0.3">
      <c r="A994" s="185"/>
      <c r="B994" s="186"/>
      <c r="C994" s="186"/>
      <c r="D994" s="186"/>
      <c r="V994" s="72"/>
      <c r="W994" s="72"/>
    </row>
    <row r="995" spans="1:23" x14ac:dyDescent="0.3">
      <c r="A995" s="185"/>
      <c r="B995" s="186"/>
      <c r="C995" s="186"/>
      <c r="D995" s="186"/>
      <c r="V995" s="72"/>
      <c r="W995" s="72"/>
    </row>
    <row r="996" spans="1:23" x14ac:dyDescent="0.3">
      <c r="A996" s="185"/>
      <c r="B996" s="186"/>
      <c r="C996" s="186"/>
      <c r="D996" s="186"/>
      <c r="V996" s="72"/>
      <c r="W996" s="72"/>
    </row>
    <row r="997" spans="1:23" x14ac:dyDescent="0.3">
      <c r="A997" s="185"/>
      <c r="B997" s="186"/>
      <c r="C997" s="186"/>
      <c r="D997" s="186"/>
      <c r="V997" s="72"/>
      <c r="W997" s="72"/>
    </row>
    <row r="998" spans="1:23" x14ac:dyDescent="0.3">
      <c r="A998" s="185"/>
      <c r="B998" s="186"/>
      <c r="C998" s="186"/>
      <c r="D998" s="186"/>
      <c r="V998" s="72"/>
      <c r="W998" s="72"/>
    </row>
    <row r="999" spans="1:23" x14ac:dyDescent="0.3">
      <c r="A999" s="185"/>
      <c r="B999" s="186"/>
      <c r="C999" s="186"/>
      <c r="D999" s="186"/>
      <c r="V999" s="72"/>
      <c r="W999" s="72"/>
    </row>
    <row r="1000" spans="1:23" x14ac:dyDescent="0.3">
      <c r="A1000" s="185"/>
      <c r="B1000" s="186"/>
      <c r="C1000" s="186"/>
      <c r="D1000" s="186"/>
      <c r="V1000" s="72"/>
      <c r="W1000" s="72"/>
    </row>
    <row r="1001" spans="1:23" x14ac:dyDescent="0.3">
      <c r="A1001" s="185"/>
      <c r="B1001" s="186"/>
      <c r="C1001" s="186"/>
      <c r="D1001" s="186"/>
      <c r="V1001" s="72"/>
      <c r="W1001" s="72"/>
    </row>
    <row r="1002" spans="1:23" x14ac:dyDescent="0.3">
      <c r="A1002" s="185"/>
      <c r="B1002" s="186"/>
      <c r="C1002" s="186"/>
      <c r="D1002" s="186"/>
      <c r="V1002" s="72"/>
      <c r="W1002" s="72"/>
    </row>
    <row r="1003" spans="1:23" x14ac:dyDescent="0.3">
      <c r="A1003" s="185"/>
      <c r="B1003" s="186"/>
      <c r="C1003" s="186"/>
      <c r="D1003" s="186"/>
      <c r="V1003" s="72"/>
      <c r="W1003" s="72"/>
    </row>
    <row r="1004" spans="1:23" x14ac:dyDescent="0.3">
      <c r="A1004" s="185"/>
      <c r="B1004" s="186"/>
      <c r="C1004" s="186"/>
      <c r="D1004" s="186"/>
      <c r="V1004" s="72"/>
      <c r="W1004" s="72"/>
    </row>
    <row r="1005" spans="1:23" x14ac:dyDescent="0.3">
      <c r="A1005" s="185"/>
      <c r="B1005" s="186"/>
      <c r="C1005" s="186"/>
      <c r="D1005" s="186"/>
      <c r="V1005" s="72"/>
      <c r="W1005" s="72"/>
    </row>
    <row r="1006" spans="1:23" x14ac:dyDescent="0.3">
      <c r="A1006" s="185"/>
      <c r="B1006" s="186"/>
      <c r="C1006" s="186"/>
      <c r="D1006" s="186"/>
      <c r="V1006" s="72"/>
      <c r="W1006" s="72"/>
    </row>
    <row r="1007" spans="1:23" x14ac:dyDescent="0.3">
      <c r="A1007" s="185"/>
      <c r="B1007" s="186"/>
      <c r="C1007" s="186"/>
      <c r="D1007" s="186"/>
      <c r="V1007" s="72"/>
      <c r="W1007" s="72"/>
    </row>
    <row r="1008" spans="1:23" x14ac:dyDescent="0.3">
      <c r="A1008" s="185"/>
      <c r="B1008" s="186"/>
      <c r="C1008" s="186"/>
      <c r="D1008" s="186"/>
      <c r="V1008" s="72"/>
      <c r="W1008" s="72"/>
    </row>
    <row r="1009" spans="1:23" x14ac:dyDescent="0.3">
      <c r="A1009" s="185"/>
      <c r="B1009" s="186"/>
      <c r="C1009" s="186"/>
      <c r="D1009" s="186"/>
      <c r="V1009" s="72"/>
      <c r="W1009" s="72"/>
    </row>
    <row r="1010" spans="1:23" x14ac:dyDescent="0.3">
      <c r="A1010" s="185"/>
      <c r="B1010" s="186"/>
      <c r="C1010" s="186"/>
      <c r="D1010" s="186"/>
      <c r="V1010" s="72"/>
      <c r="W1010" s="72"/>
    </row>
    <row r="1011" spans="1:23" x14ac:dyDescent="0.3">
      <c r="A1011" s="185"/>
      <c r="B1011" s="186"/>
      <c r="C1011" s="186"/>
      <c r="D1011" s="186"/>
      <c r="V1011" s="72"/>
      <c r="W1011" s="72"/>
    </row>
    <row r="1012" spans="1:23" x14ac:dyDescent="0.3">
      <c r="A1012" s="185"/>
      <c r="B1012" s="186"/>
      <c r="C1012" s="186"/>
      <c r="D1012" s="186"/>
      <c r="V1012" s="72"/>
      <c r="W1012" s="72"/>
    </row>
    <row r="1013" spans="1:23" x14ac:dyDescent="0.3">
      <c r="A1013" s="185"/>
      <c r="B1013" s="186"/>
      <c r="C1013" s="186"/>
      <c r="D1013" s="186"/>
      <c r="V1013" s="72"/>
      <c r="W1013" s="72"/>
    </row>
    <row r="1014" spans="1:23" x14ac:dyDescent="0.3">
      <c r="A1014" s="185"/>
      <c r="B1014" s="186"/>
      <c r="C1014" s="186"/>
      <c r="D1014" s="186"/>
      <c r="V1014" s="72"/>
      <c r="W1014" s="72"/>
    </row>
    <row r="1015" spans="1:23" x14ac:dyDescent="0.3">
      <c r="A1015" s="185"/>
      <c r="B1015" s="186"/>
      <c r="C1015" s="186"/>
      <c r="D1015" s="186"/>
      <c r="V1015" s="59"/>
      <c r="W1015" s="59"/>
    </row>
    <row r="1016" spans="1:23" x14ac:dyDescent="0.3">
      <c r="A1016" s="185"/>
      <c r="B1016" s="186"/>
      <c r="C1016" s="186"/>
      <c r="D1016" s="186"/>
    </row>
    <row r="1017" spans="1:23" x14ac:dyDescent="0.3">
      <c r="A1017" s="185"/>
      <c r="B1017" s="186"/>
      <c r="C1017" s="186"/>
      <c r="D1017" s="186"/>
    </row>
    <row r="1018" spans="1:23" x14ac:dyDescent="0.3">
      <c r="A1018" s="185"/>
      <c r="B1018" s="186"/>
      <c r="C1018" s="186"/>
      <c r="D1018" s="186"/>
    </row>
    <row r="1019" spans="1:23" x14ac:dyDescent="0.3">
      <c r="A1019" s="185"/>
      <c r="B1019" s="186"/>
      <c r="C1019" s="186"/>
      <c r="D1019" s="186"/>
    </row>
    <row r="1020" spans="1:23" x14ac:dyDescent="0.3">
      <c r="A1020" s="185"/>
      <c r="B1020" s="186"/>
      <c r="C1020" s="186"/>
      <c r="D1020" s="186"/>
    </row>
    <row r="1021" spans="1:23" x14ac:dyDescent="0.3">
      <c r="A1021" s="185"/>
      <c r="B1021" s="186"/>
      <c r="C1021" s="186"/>
      <c r="D1021" s="186"/>
    </row>
    <row r="1022" spans="1:23" x14ac:dyDescent="0.3">
      <c r="A1022" s="185"/>
      <c r="B1022" s="186"/>
      <c r="C1022" s="186"/>
      <c r="D1022" s="186"/>
    </row>
    <row r="1023" spans="1:23" x14ac:dyDescent="0.3">
      <c r="A1023" s="185"/>
      <c r="B1023" s="186"/>
      <c r="C1023" s="186"/>
      <c r="D1023" s="186"/>
    </row>
    <row r="1024" spans="1:23" x14ac:dyDescent="0.3">
      <c r="A1024" s="185"/>
      <c r="B1024" s="186"/>
      <c r="C1024" s="186"/>
      <c r="D1024" s="186"/>
    </row>
    <row r="1025" spans="1:4" x14ac:dyDescent="0.3">
      <c r="A1025" s="185"/>
      <c r="B1025" s="186"/>
      <c r="C1025" s="186"/>
      <c r="D1025" s="186"/>
    </row>
    <row r="1026" spans="1:4" x14ac:dyDescent="0.3">
      <c r="A1026" s="185"/>
      <c r="B1026" s="186"/>
      <c r="C1026" s="186"/>
      <c r="D1026" s="186"/>
    </row>
    <row r="1027" spans="1:4" x14ac:dyDescent="0.3">
      <c r="A1027" s="185"/>
      <c r="B1027" s="186"/>
      <c r="C1027" s="186"/>
      <c r="D1027" s="186"/>
    </row>
    <row r="1028" spans="1:4" x14ac:dyDescent="0.3">
      <c r="A1028" s="185"/>
      <c r="B1028" s="186"/>
      <c r="C1028" s="186"/>
      <c r="D1028" s="186"/>
    </row>
    <row r="1029" spans="1:4" x14ac:dyDescent="0.3">
      <c r="A1029" s="185"/>
      <c r="B1029" s="186"/>
      <c r="C1029" s="186"/>
      <c r="D1029" s="186"/>
    </row>
    <row r="1030" spans="1:4" x14ac:dyDescent="0.3">
      <c r="A1030" s="185"/>
      <c r="B1030" s="186"/>
      <c r="C1030" s="186"/>
      <c r="D1030" s="186"/>
    </row>
    <row r="1031" spans="1:4" x14ac:dyDescent="0.3">
      <c r="A1031" s="185"/>
      <c r="B1031" s="186"/>
      <c r="C1031" s="186"/>
      <c r="D1031" s="186"/>
    </row>
    <row r="1032" spans="1:4" x14ac:dyDescent="0.3">
      <c r="A1032" s="185"/>
      <c r="B1032" s="186"/>
      <c r="C1032" s="186"/>
      <c r="D1032" s="186"/>
    </row>
    <row r="1033" spans="1:4" x14ac:dyDescent="0.3">
      <c r="A1033" s="185"/>
      <c r="B1033" s="186"/>
      <c r="C1033" s="186"/>
      <c r="D1033" s="186"/>
    </row>
    <row r="1034" spans="1:4" x14ac:dyDescent="0.3">
      <c r="A1034" s="185"/>
      <c r="B1034" s="186"/>
      <c r="C1034" s="186"/>
      <c r="D1034" s="186"/>
    </row>
    <row r="1035" spans="1:4" x14ac:dyDescent="0.3">
      <c r="A1035" s="185"/>
      <c r="B1035" s="186"/>
      <c r="C1035" s="186"/>
      <c r="D1035" s="186"/>
    </row>
    <row r="1036" spans="1:4" x14ac:dyDescent="0.3">
      <c r="A1036" s="185"/>
      <c r="B1036" s="186"/>
      <c r="C1036" s="186"/>
      <c r="D1036" s="186"/>
    </row>
    <row r="1037" spans="1:4" x14ac:dyDescent="0.3">
      <c r="A1037" s="185"/>
      <c r="B1037" s="186"/>
      <c r="C1037" s="186"/>
      <c r="D1037" s="186"/>
    </row>
    <row r="1038" spans="1:4" x14ac:dyDescent="0.3">
      <c r="A1038" s="185"/>
      <c r="B1038" s="186"/>
      <c r="C1038" s="186"/>
      <c r="D1038" s="186"/>
    </row>
    <row r="1039" spans="1:4" x14ac:dyDescent="0.3">
      <c r="A1039" s="185"/>
      <c r="B1039" s="186"/>
      <c r="C1039" s="186"/>
      <c r="D1039" s="186"/>
    </row>
    <row r="1040" spans="1:4" x14ac:dyDescent="0.3">
      <c r="A1040" s="185"/>
      <c r="B1040" s="186"/>
      <c r="C1040" s="186"/>
      <c r="D1040" s="186"/>
    </row>
    <row r="1041" spans="1:4" x14ac:dyDescent="0.3">
      <c r="A1041" s="185"/>
      <c r="B1041" s="186"/>
      <c r="C1041" s="186"/>
      <c r="D1041" s="186"/>
    </row>
    <row r="1042" spans="1:4" x14ac:dyDescent="0.3">
      <c r="A1042" s="185"/>
      <c r="B1042" s="186"/>
      <c r="C1042" s="186"/>
      <c r="D1042" s="186"/>
    </row>
    <row r="1043" spans="1:4" x14ac:dyDescent="0.3">
      <c r="A1043" s="185"/>
      <c r="B1043" s="186"/>
      <c r="C1043" s="186"/>
      <c r="D1043" s="186"/>
    </row>
    <row r="1044" spans="1:4" x14ac:dyDescent="0.3">
      <c r="A1044" s="185"/>
      <c r="B1044" s="186"/>
      <c r="C1044" s="186"/>
      <c r="D1044" s="186"/>
    </row>
    <row r="1045" spans="1:4" x14ac:dyDescent="0.3">
      <c r="A1045" s="185"/>
      <c r="B1045" s="186"/>
      <c r="C1045" s="186"/>
      <c r="D1045" s="186"/>
    </row>
    <row r="1046" spans="1:4" x14ac:dyDescent="0.3">
      <c r="A1046" s="185"/>
      <c r="B1046" s="186"/>
      <c r="C1046" s="186"/>
      <c r="D1046" s="186"/>
    </row>
    <row r="1047" spans="1:4" x14ac:dyDescent="0.3">
      <c r="A1047" s="185"/>
      <c r="B1047" s="186"/>
      <c r="C1047" s="186"/>
      <c r="D1047" s="186"/>
    </row>
    <row r="1048" spans="1:4" x14ac:dyDescent="0.3">
      <c r="A1048" s="185"/>
      <c r="B1048" s="186"/>
      <c r="C1048" s="186"/>
      <c r="D1048" s="186"/>
    </row>
    <row r="1049" spans="1:4" x14ac:dyDescent="0.3">
      <c r="A1049" s="185"/>
      <c r="B1049" s="186"/>
      <c r="C1049" s="186"/>
      <c r="D1049" s="186"/>
    </row>
    <row r="1050" spans="1:4" x14ac:dyDescent="0.3">
      <c r="A1050" s="185"/>
      <c r="B1050" s="186"/>
      <c r="C1050" s="186"/>
      <c r="D1050" s="186"/>
    </row>
    <row r="1051" spans="1:4" x14ac:dyDescent="0.3">
      <c r="A1051" s="185"/>
      <c r="B1051" s="186"/>
      <c r="C1051" s="186"/>
      <c r="D1051" s="186"/>
    </row>
    <row r="1052" spans="1:4" x14ac:dyDescent="0.3">
      <c r="A1052" s="185"/>
      <c r="B1052" s="186"/>
      <c r="C1052" s="186"/>
      <c r="D1052" s="186"/>
    </row>
    <row r="1053" spans="1:4" x14ac:dyDescent="0.3">
      <c r="A1053" s="185"/>
      <c r="B1053" s="186"/>
      <c r="C1053" s="186"/>
      <c r="D1053" s="186"/>
    </row>
    <row r="1054" spans="1:4" x14ac:dyDescent="0.3">
      <c r="A1054" s="185"/>
      <c r="B1054" s="186"/>
      <c r="C1054" s="186"/>
      <c r="D1054" s="186"/>
    </row>
    <row r="1055" spans="1:4" x14ac:dyDescent="0.3">
      <c r="A1055" s="185"/>
      <c r="B1055" s="186"/>
      <c r="C1055" s="186"/>
      <c r="D1055" s="186"/>
    </row>
    <row r="1056" spans="1:4" x14ac:dyDescent="0.3">
      <c r="A1056" s="185"/>
      <c r="B1056" s="186"/>
      <c r="C1056" s="186"/>
      <c r="D1056" s="186"/>
    </row>
    <row r="1057" spans="1:4" x14ac:dyDescent="0.3">
      <c r="A1057" s="185"/>
      <c r="B1057" s="186"/>
      <c r="C1057" s="186"/>
      <c r="D1057" s="186"/>
    </row>
    <row r="1058" spans="1:4" x14ac:dyDescent="0.3">
      <c r="A1058" s="185"/>
      <c r="B1058" s="186"/>
      <c r="C1058" s="186"/>
      <c r="D1058" s="186"/>
    </row>
    <row r="1059" spans="1:4" x14ac:dyDescent="0.3">
      <c r="A1059" s="185"/>
      <c r="B1059" s="186"/>
      <c r="C1059" s="186"/>
      <c r="D1059" s="186"/>
    </row>
    <row r="1060" spans="1:4" x14ac:dyDescent="0.3">
      <c r="A1060" s="185"/>
      <c r="B1060" s="186"/>
      <c r="C1060" s="186"/>
      <c r="D1060" s="186"/>
    </row>
    <row r="1061" spans="1:4" x14ac:dyDescent="0.3">
      <c r="A1061" s="185"/>
      <c r="B1061" s="186"/>
      <c r="C1061" s="186"/>
      <c r="D1061" s="186"/>
    </row>
    <row r="1062" spans="1:4" x14ac:dyDescent="0.3">
      <c r="A1062" s="185"/>
      <c r="B1062" s="186"/>
      <c r="C1062" s="186"/>
      <c r="D1062" s="186"/>
    </row>
    <row r="1063" spans="1:4" x14ac:dyDescent="0.3">
      <c r="A1063" s="185"/>
      <c r="B1063" s="186"/>
      <c r="C1063" s="186"/>
      <c r="D1063" s="186"/>
    </row>
    <row r="1064" spans="1:4" x14ac:dyDescent="0.3">
      <c r="A1064" s="185"/>
      <c r="B1064" s="186"/>
      <c r="C1064" s="186"/>
      <c r="D1064" s="186"/>
    </row>
    <row r="1065" spans="1:4" x14ac:dyDescent="0.3">
      <c r="A1065" s="185"/>
      <c r="B1065" s="186"/>
      <c r="C1065" s="186"/>
      <c r="D1065" s="186"/>
    </row>
    <row r="1066" spans="1:4" x14ac:dyDescent="0.3">
      <c r="A1066" s="185"/>
      <c r="B1066" s="186"/>
      <c r="C1066" s="186"/>
      <c r="D1066" s="186"/>
    </row>
    <row r="1067" spans="1:4" x14ac:dyDescent="0.3">
      <c r="A1067" s="185"/>
      <c r="B1067" s="186"/>
      <c r="C1067" s="186"/>
      <c r="D1067" s="186"/>
    </row>
    <row r="1068" spans="1:4" x14ac:dyDescent="0.3">
      <c r="A1068" s="185"/>
      <c r="B1068" s="186"/>
      <c r="C1068" s="186"/>
      <c r="D1068" s="186"/>
    </row>
    <row r="1069" spans="1:4" x14ac:dyDescent="0.3">
      <c r="A1069" s="185"/>
      <c r="B1069" s="186"/>
      <c r="C1069" s="186"/>
      <c r="D1069" s="186"/>
    </row>
    <row r="1070" spans="1:4" x14ac:dyDescent="0.3">
      <c r="A1070" s="185"/>
      <c r="B1070" s="186"/>
      <c r="C1070" s="186"/>
      <c r="D1070" s="186"/>
    </row>
    <row r="1071" spans="1:4" x14ac:dyDescent="0.3">
      <c r="A1071" s="185"/>
      <c r="B1071" s="186"/>
      <c r="C1071" s="186"/>
      <c r="D1071" s="186"/>
    </row>
    <row r="1072" spans="1:4" x14ac:dyDescent="0.3">
      <c r="A1072" s="185"/>
      <c r="B1072" s="186"/>
      <c r="C1072" s="186"/>
      <c r="D1072" s="186"/>
    </row>
    <row r="1073" spans="1:4" x14ac:dyDescent="0.3">
      <c r="A1073" s="185"/>
      <c r="B1073" s="186"/>
      <c r="C1073" s="186"/>
      <c r="D1073" s="186"/>
    </row>
    <row r="1074" spans="1:4" x14ac:dyDescent="0.3">
      <c r="A1074" s="185"/>
      <c r="B1074" s="186"/>
      <c r="C1074" s="186"/>
      <c r="D1074" s="186"/>
    </row>
    <row r="1075" spans="1:4" x14ac:dyDescent="0.3">
      <c r="A1075" s="185"/>
      <c r="B1075" s="186"/>
      <c r="C1075" s="186"/>
      <c r="D1075" s="186"/>
    </row>
    <row r="1076" spans="1:4" x14ac:dyDescent="0.3">
      <c r="A1076" s="185"/>
      <c r="B1076" s="186"/>
      <c r="C1076" s="186"/>
      <c r="D1076" s="186"/>
    </row>
    <row r="1077" spans="1:4" x14ac:dyDescent="0.3">
      <c r="A1077" s="185"/>
      <c r="B1077" s="186"/>
      <c r="C1077" s="186"/>
      <c r="D1077" s="186"/>
    </row>
  </sheetData>
  <mergeCells count="7">
    <mergeCell ref="A87:D87"/>
    <mergeCell ref="A1:C1"/>
    <mergeCell ref="A2:C3"/>
    <mergeCell ref="A29:A33"/>
    <mergeCell ref="A44:D44"/>
    <mergeCell ref="A54:D54"/>
    <mergeCell ref="A73:B73"/>
  </mergeCells>
  <conditionalFormatting sqref="B76">
    <cfRule type="cellIs" dxfId="208" priority="47" operator="greaterThan">
      <formula>0</formula>
    </cfRule>
  </conditionalFormatting>
  <conditionalFormatting sqref="B76">
    <cfRule type="cellIs" dxfId="207" priority="48" operator="lessThan">
      <formula>0</formula>
    </cfRule>
  </conditionalFormatting>
  <conditionalFormatting sqref="A34:D34 A35:C35 A39:D39 A38:B38 A40:C40 A41:B42 A16:D16 A7:B10 A24:D24 A18:B22 A26:A27 B36:B37 D36:E38 D7:D15 D17:D23 D25:D33 D41 D42:E42 A11:A15 A23 A86:D1048576 A74:C78 A66:D67 A65:B65 D65 A68:C68 A43:D64 A69:D73 A29:A33">
    <cfRule type="containsText" dxfId="206" priority="45" operator="containsText" text="FALSE">
      <formula>NOT(ISERROR(SEARCH("FALSE",A7)))</formula>
    </cfRule>
    <cfRule type="containsText" dxfId="205" priority="46" operator="containsText" text="TRUE">
      <formula>NOT(ISERROR(SEARCH("TRUE",A7)))</formula>
    </cfRule>
  </conditionalFormatting>
  <conditionalFormatting sqref="B71">
    <cfRule type="expression" dxfId="204" priority="44">
      <formula>$B$71&gt;$A$71</formula>
    </cfRule>
  </conditionalFormatting>
  <conditionalFormatting sqref="B29:B33 A37:A38">
    <cfRule type="containsText" dxfId="203" priority="42" operator="containsText" text="TRUE">
      <formula>NOT(ISERROR(SEARCH("TRUE",A29)))</formula>
    </cfRule>
    <cfRule type="containsText" dxfId="202" priority="43" operator="containsText" text="FALSE">
      <formula>NOT(ISERROR(SEARCH("FALSE",A29)))</formula>
    </cfRule>
  </conditionalFormatting>
  <conditionalFormatting sqref="A36">
    <cfRule type="containsText" dxfId="201" priority="40" operator="containsText" text="TRUE">
      <formula>NOT(ISERROR(SEARCH("TRUE",A36)))</formula>
    </cfRule>
    <cfRule type="containsText" dxfId="200" priority="41" operator="containsText" text="FALSE">
      <formula>NOT(ISERROR(SEARCH("FALSE",A36)))</formula>
    </cfRule>
  </conditionalFormatting>
  <conditionalFormatting sqref="E41">
    <cfRule type="containsText" dxfId="199" priority="38" operator="containsText" text="FALSE">
      <formula>NOT(ISERROR(SEARCH("FALSE",E41)))</formula>
    </cfRule>
    <cfRule type="containsText" dxfId="198" priority="39" operator="containsText" text="TRUE">
      <formula>NOT(ISERROR(SEARCH("TRUE",E41)))</formula>
    </cfRule>
  </conditionalFormatting>
  <conditionalFormatting sqref="A5 C7">
    <cfRule type="beginsWith" dxfId="197" priority="36" operator="beginsWith" text="COMPLETE">
      <formula>LEFT(A5,LEN("COMPLETE"))="COMPLETE"</formula>
    </cfRule>
    <cfRule type="containsText" dxfId="196" priority="37" operator="containsText" text="INCOMPLETE">
      <formula>NOT(ISERROR(SEARCH("INCOMPLETE",A5)))</formula>
    </cfRule>
  </conditionalFormatting>
  <conditionalFormatting sqref="C9:C10">
    <cfRule type="beginsWith" dxfId="195" priority="34" operator="beginsWith" text="COMPLETE">
      <formula>LEFT(C9,LEN("COMPLETE"))="COMPLETE"</formula>
    </cfRule>
    <cfRule type="containsText" dxfId="194" priority="35" operator="containsText" text="INCOMPLETE">
      <formula>NOT(ISERROR(SEARCH("INCOMPLETE",C9)))</formula>
    </cfRule>
  </conditionalFormatting>
  <conditionalFormatting sqref="C18:C22">
    <cfRule type="beginsWith" dxfId="193" priority="32" operator="beginsWith" text="COMPLETE">
      <formula>LEFT(C18,LEN("COMPLETE"))="COMPLETE"</formula>
    </cfRule>
    <cfRule type="containsText" dxfId="192" priority="33" operator="containsText" text="INCOMPLETE">
      <formula>NOT(ISERROR(SEARCH("INCOMPLETE",C18)))</formula>
    </cfRule>
  </conditionalFormatting>
  <conditionalFormatting sqref="C29:C33">
    <cfRule type="beginsWith" dxfId="191" priority="30" operator="beginsWith" text="COMPLETE">
      <formula>LEFT(C29,LEN("COMPLETE"))="COMPLETE"</formula>
    </cfRule>
    <cfRule type="containsText" dxfId="190" priority="31" operator="containsText" text="INCOMPLETE">
      <formula>NOT(ISERROR(SEARCH("INCOMPLETE",C29)))</formula>
    </cfRule>
  </conditionalFormatting>
  <conditionalFormatting sqref="C36:C38">
    <cfRule type="beginsWith" dxfId="189" priority="28" operator="beginsWith" text="COMPLETE">
      <formula>LEFT(C36,LEN("COMPLETE"))="COMPLETE"</formula>
    </cfRule>
    <cfRule type="containsText" dxfId="188" priority="29" operator="containsText" text="INCOMPLETE">
      <formula>NOT(ISERROR(SEARCH("INCOMPLETE",C36)))</formula>
    </cfRule>
  </conditionalFormatting>
  <conditionalFormatting sqref="A1">
    <cfRule type="beginsWith" dxfId="187" priority="26" operator="beginsWith" text="COMPLETE">
      <formula>LEFT(A1,LEN("COMPLETE"))="COMPLETE"</formula>
    </cfRule>
    <cfRule type="containsText" dxfId="186" priority="27" operator="containsText" text="INCOMPLETE">
      <formula>NOT(ISERROR(SEARCH("INCOMPLETE",A1)))</formula>
    </cfRule>
  </conditionalFormatting>
  <conditionalFormatting sqref="C6">
    <cfRule type="beginsWith" dxfId="185" priority="24" operator="beginsWith" text="COMPLETE">
      <formula>LEFT(C6,LEN("COMPLETE"))="COMPLETE"</formula>
    </cfRule>
    <cfRule type="containsText" dxfId="184" priority="25" operator="containsText" text="INCOMPLETE">
      <formula>NOT(ISERROR(SEARCH("INCOMPLETE",C6)))</formula>
    </cfRule>
  </conditionalFormatting>
  <conditionalFormatting sqref="A17:C17">
    <cfRule type="beginsWith" dxfId="183" priority="22" operator="beginsWith" text="COMPLETE">
      <formula>LEFT(A17,LEN("COMPLETE"))="COMPLETE"</formula>
    </cfRule>
    <cfRule type="containsText" dxfId="182" priority="23" operator="containsText" text="INCOMPLETE">
      <formula>NOT(ISERROR(SEARCH("INCOMPLETE",A17)))</formula>
    </cfRule>
  </conditionalFormatting>
  <conditionalFormatting sqref="A25:C25">
    <cfRule type="beginsWith" dxfId="181" priority="20" operator="beginsWith" text="COMPLETE">
      <formula>LEFT(A25,LEN("COMPLETE"))="COMPLETE"</formula>
    </cfRule>
    <cfRule type="containsText" dxfId="180" priority="21" operator="containsText" text="INCOMPLETE">
      <formula>NOT(ISERROR(SEARCH("INCOMPLETE",A25)))</formula>
    </cfRule>
  </conditionalFormatting>
  <conditionalFormatting sqref="C41:C42">
    <cfRule type="beginsWith" dxfId="179" priority="18" operator="beginsWith" text="COMPLETE">
      <formula>LEFT(C41,LEN("COMPLETE"))="COMPLETE"</formula>
    </cfRule>
    <cfRule type="containsText" dxfId="178" priority="19" operator="containsText" text="INCOMPLETE">
      <formula>NOT(ISERROR(SEARCH("INCOMPLETE",C41)))</formula>
    </cfRule>
  </conditionalFormatting>
  <conditionalFormatting sqref="A2">
    <cfRule type="beginsWith" dxfId="177" priority="16" operator="beginsWith" text="COMPLETE">
      <formula>LEFT(A2,LEN("COMPLETE"))="COMPLETE"</formula>
    </cfRule>
    <cfRule type="containsText" dxfId="176" priority="17" operator="containsText" text="INCOMPLETE">
      <formula>NOT(ISERROR(SEARCH("INCOMPLETE",A2)))</formula>
    </cfRule>
  </conditionalFormatting>
  <conditionalFormatting sqref="C8">
    <cfRule type="beginsWith" dxfId="175" priority="14" operator="beginsWith" text="COMPLETE">
      <formula>LEFT(C8,LEN("COMPLETE"))="COMPLETE"</formula>
    </cfRule>
    <cfRule type="containsText" dxfId="174" priority="15" operator="containsText" text="INCOMPLETE">
      <formula>NOT(ISERROR(SEARCH("INCOMPLETE",C8)))</formula>
    </cfRule>
  </conditionalFormatting>
  <conditionalFormatting sqref="B11:C15">
    <cfRule type="beginsWith" dxfId="173" priority="12" operator="beginsWith" text="COMPLETE">
      <formula>LEFT(B11,LEN("COMPLETE"))="COMPLETE"</formula>
    </cfRule>
    <cfRule type="containsText" dxfId="172" priority="13" operator="containsText" text="INCOMPLETE">
      <formula>NOT(ISERROR(SEARCH("INCOMPLETE",B11)))</formula>
    </cfRule>
  </conditionalFormatting>
  <conditionalFormatting sqref="C4">
    <cfRule type="beginsWith" dxfId="171" priority="10" operator="beginsWith" text="COMPLETE">
      <formula>LEFT(C4,LEN("COMPLETE"))="COMPLETE"</formula>
    </cfRule>
    <cfRule type="containsText" dxfId="170" priority="11" operator="containsText" text="INCOMPLETE">
      <formula>NOT(ISERROR(SEARCH("INCOMPLETE",C4)))</formula>
    </cfRule>
  </conditionalFormatting>
  <conditionalFormatting sqref="C4">
    <cfRule type="containsText" dxfId="169" priority="9" operator="containsText" text="SHEET COMPLETE">
      <formula>NOT(ISERROR(SEARCH("SHEET COMPLETE",C4)))</formula>
    </cfRule>
  </conditionalFormatting>
  <conditionalFormatting sqref="B23:C23">
    <cfRule type="beginsWith" dxfId="168" priority="7" operator="beginsWith" text="COMPLETE">
      <formula>LEFT(B23,LEN("COMPLETE"))="COMPLETE"</formula>
    </cfRule>
    <cfRule type="containsText" dxfId="167" priority="8" operator="containsText" text="INCOMPLETE">
      <formula>NOT(ISERROR(SEARCH("INCOMPLETE",B23)))</formula>
    </cfRule>
  </conditionalFormatting>
  <conditionalFormatting sqref="B26:C28">
    <cfRule type="beginsWith" dxfId="166" priority="5" operator="beginsWith" text="COMPLETE">
      <formula>LEFT(B26,LEN("COMPLETE"))="COMPLETE"</formula>
    </cfRule>
    <cfRule type="containsText" dxfId="165" priority="6" operator="containsText" text="INCOMPLETE">
      <formula>NOT(ISERROR(SEARCH("INCOMPLETE",B26)))</formula>
    </cfRule>
  </conditionalFormatting>
  <conditionalFormatting sqref="A85:C85">
    <cfRule type="containsText" dxfId="164" priority="3" operator="containsText" text="FALSE">
      <formula>NOT(ISERROR(SEARCH("FALSE",A85)))</formula>
    </cfRule>
    <cfRule type="containsText" dxfId="163" priority="4" operator="containsText" text="TRUE">
      <formula>NOT(ISERROR(SEARCH("TRUE",A85)))</formula>
    </cfRule>
  </conditionalFormatting>
  <conditionalFormatting sqref="A28">
    <cfRule type="beginsWith" dxfId="162" priority="1" operator="beginsWith" text="COMPLETE">
      <formula>LEFT(A28,LEN("COMPLETE"))="COMPLETE"</formula>
    </cfRule>
    <cfRule type="containsText" dxfId="161" priority="2" operator="containsText" text="INCOMPLETE">
      <formula>NOT(ISERROR(SEARCH("INCOMPLETE",A28)))</formula>
    </cfRule>
  </conditionalFormatting>
  <dataValidations count="8">
    <dataValidation type="list" allowBlank="1" showInputMessage="1" showErrorMessage="1" sqref="U85:U1014 L89:L188" xr:uid="{A02019AB-9B2B-4ABF-84C9-6325EBA68F30}">
      <formula1>$A$40:$A$46</formula1>
    </dataValidation>
    <dataValidation type="list" allowBlank="1" showInputMessage="1" showErrorMessage="1" sqref="O89:O188" xr:uid="{6CAF3884-B808-414D-814E-A99D673F002B}">
      <formula1>"Purchased, Not Purchased"</formula1>
    </dataValidation>
    <dataValidation type="list" allowBlank="1" showInputMessage="1" showErrorMessage="1" sqref="O189:O1015" xr:uid="{B51FA77E-2234-49BF-9861-63E8D943E66D}">
      <formula1>$A$32:$A$36</formula1>
    </dataValidation>
    <dataValidation type="list" allowBlank="1" showInputMessage="1" showErrorMessage="1" sqref="B4" xr:uid="{8156ACCF-790A-4C1C-8E1B-0B2A46CD933E}">
      <formula1>"Select choice here, Yes"</formula1>
    </dataValidation>
    <dataValidation type="list" allowBlank="1" showInputMessage="1" showErrorMessage="1" sqref="L189:L1015 L85:L87 L68:L78" xr:uid="{B0751C7A-754A-4588-8F97-9496C02EBEEA}">
      <formula1>$A$10:$A$12</formula1>
    </dataValidation>
    <dataValidation type="list" allowBlank="1" showInputMessage="1" showErrorMessage="1" sqref="B20" xr:uid="{5854AA3D-F0E9-4697-A18E-14F1F3A4DD74}">
      <formula1>"Select choice here, SBME, CHBE, CIVL, CPEN, ELEC, ENVE, ENPH, GEOE, IGEN, MECH, MINE, MTRL, MANU, OTHER"</formula1>
    </dataValidation>
    <dataValidation type="list" allowBlank="1" showInputMessage="1" showErrorMessage="1" sqref="B6" xr:uid="{8E4F38F0-2DFB-4735-A465-19EBE6ED1ECE}">
      <formula1>"Yes,No"</formula1>
    </dataValidation>
    <dataValidation type="list" allowBlank="1" showInputMessage="1" showErrorMessage="1" sqref="U67:U78" xr:uid="{78791221-6AB7-4881-9649-A7A9A8DF2613}">
      <formula1>#REF!</formula1>
    </dataValidation>
  </dataValidations>
  <pageMargins left="0.7" right="0.7" top="0.75" bottom="0.75" header="0.3" footer="0.3"/>
  <pageSetup orientation="portrait" horizontalDpi="300" verticalDpi="300" r:id="rId2"/>
  <tableParts count="2">
    <tablePart r:id="rId3"/>
    <tablePart r:id="rId4"/>
  </tableParts>
  <extLst>
    <ext xmlns:x14="http://schemas.microsoft.com/office/spreadsheetml/2009/9/main" uri="{CCE6A557-97BC-4b89-ADB6-D9C93CAAB3DF}">
      <x14:dataValidations xmlns:xm="http://schemas.microsoft.com/office/excel/2006/main" count="8">
        <x14:dataValidation type="list" allowBlank="1" showInputMessage="1" showErrorMessage="1" xr:uid="{3DEC3A89-DC33-48DE-A825-63CEB5674E3F}">
          <x14:formula1>
            <xm:f>dataval!$E$2:$E$36</xm:f>
          </x14:formula1>
          <xm:sqref>B15</xm:sqref>
        </x14:dataValidation>
        <x14:dataValidation type="list" allowBlank="1" showErrorMessage="1" xr:uid="{A5E7B60A-C2F7-4549-BCF8-AFBA8CA735B3}">
          <x14:formula1>
            <xm:f>dataval!$A$13:$A$15</xm:f>
          </x14:formula1>
          <xm:sqref>X85:X1014 X67:X78</xm:sqref>
        </x14:dataValidation>
        <x14:dataValidation type="list" allowBlank="1" showInputMessage="1" showErrorMessage="1" xr:uid="{7E381EF0-9929-4BE1-80C4-B29006128047}">
          <x14:formula1>
            <xm:f>dataval!$A$30:$A$33</xm:f>
          </x14:formula1>
          <xm:sqref>O67:O78 O85:O86 F89:F188</xm:sqref>
        </x14:dataValidation>
        <x14:dataValidation type="list" allowBlank="1" showInputMessage="1" showErrorMessage="1" xr:uid="{1E5DE97F-0B32-4D54-97D5-E08A65BCA7B2}">
          <x14:formula1>
            <xm:f>dataval!$A$21:$A$23</xm:f>
          </x14:formula1>
          <xm:sqref>B26:B28</xm:sqref>
        </x14:dataValidation>
        <x14:dataValidation type="list" allowBlank="1" showInputMessage="1" showErrorMessage="1" xr:uid="{724B6336-A674-43E0-9FB7-F7AFB252224D}">
          <x14:formula1>
            <xm:f>dataval!$C$2:$C$17</xm:f>
          </x14:formula1>
          <xm:sqref>B11 B23</xm:sqref>
        </x14:dataValidation>
        <x14:dataValidation type="list" allowBlank="1" showInputMessage="1" showErrorMessage="1" xr:uid="{BDDA1056-C197-4A81-8FE0-414514202A9F}">
          <x14:formula1>
            <xm:f>dataval!$A$8:$A$10</xm:f>
          </x14:formula1>
          <xm:sqref>C89:C90</xm:sqref>
        </x14:dataValidation>
        <x14:dataValidation type="list" allowBlank="1" showInputMessage="1" showErrorMessage="1" xr:uid="{842BE5BF-68AC-4AF5-AD65-454B2B3CBA7D}">
          <x14:formula1>
            <xm:f>dataval!$A$28:$A$29</xm:f>
          </x14:formula1>
          <xm:sqref>P112</xm:sqref>
        </x14:dataValidation>
        <x14:dataValidation type="list" allowBlank="1" showInputMessage="1" showErrorMessage="1" xr:uid="{A234757A-4F15-4A89-A58D-D6A3FEFCAC15}">
          <x14:formula1>
            <xm:f>dataval!$A$37:$A$38</xm:f>
          </x14:formula1>
          <xm:sqref>B8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47FBF-B0A1-4187-992A-3B874638A9CA}">
  <sheetPr>
    <tabColor theme="9"/>
  </sheetPr>
  <dimension ref="A1:AB1077"/>
  <sheetViews>
    <sheetView zoomScaleNormal="100" workbookViewId="0">
      <selection activeCell="A2" sqref="A2:C3"/>
    </sheetView>
  </sheetViews>
  <sheetFormatPr defaultColWidth="10.69140625" defaultRowHeight="14" x14ac:dyDescent="0.3"/>
  <cols>
    <col min="1" max="1" width="40.69140625" style="17" customWidth="1"/>
    <col min="2" max="2" width="35.69140625" style="14" customWidth="1"/>
    <col min="3" max="3" width="22.84375" style="14" bestFit="1" customWidth="1"/>
    <col min="4" max="4" width="20.07421875" style="14" bestFit="1" customWidth="1"/>
    <col min="5" max="5" width="29.69140625" style="14" customWidth="1"/>
    <col min="6" max="6" width="16.69140625" style="14" bestFit="1" customWidth="1"/>
    <col min="7" max="7" width="31" style="14" bestFit="1" customWidth="1"/>
    <col min="8" max="8" width="14.765625" style="14" bestFit="1" customWidth="1"/>
    <col min="9" max="9" width="14.765625" style="14" customWidth="1"/>
    <col min="10" max="10" width="59.4609375" style="14" bestFit="1" customWidth="1"/>
    <col min="11" max="11" width="22.4609375" style="14" customWidth="1"/>
    <col min="12" max="12" width="15.84375" style="14" customWidth="1"/>
    <col min="13" max="13" width="25.69140625" style="14" bestFit="1" customWidth="1"/>
    <col min="14" max="14" width="19" style="14" customWidth="1"/>
    <col min="15" max="15" width="12.69140625" style="14" customWidth="1"/>
    <col min="16" max="16" width="110.84375" style="14" customWidth="1"/>
    <col min="17" max="17" width="11.07421875" style="14" customWidth="1"/>
    <col min="18" max="18" width="12.53515625" style="14" bestFit="1" customWidth="1"/>
    <col min="19" max="19" width="14.53515625" style="14" customWidth="1"/>
    <col min="20" max="20" width="18.53515625" style="14" bestFit="1" customWidth="1"/>
    <col min="21" max="21" width="13.69140625" style="14" bestFit="1" customWidth="1"/>
    <col min="22" max="22" width="10.84375" style="14" bestFit="1" customWidth="1"/>
    <col min="23" max="23" width="15.69140625" style="14" bestFit="1" customWidth="1"/>
    <col min="24" max="24" width="11.3046875" style="14" bestFit="1" customWidth="1"/>
    <col min="25" max="25" width="86.07421875" style="14" bestFit="1" customWidth="1"/>
    <col min="26" max="26" width="59.84375" style="14" bestFit="1" customWidth="1"/>
    <col min="27" max="16384" width="10.69140625" style="14"/>
  </cols>
  <sheetData>
    <row r="1" spans="1:26" ht="25" x14ac:dyDescent="0.3">
      <c r="A1" s="396" t="s">
        <v>205</v>
      </c>
      <c r="B1" s="397"/>
      <c r="C1" s="398"/>
      <c r="E1" s="34"/>
    </row>
    <row r="2" spans="1:26" ht="14.25" customHeight="1" x14ac:dyDescent="0.3">
      <c r="A2" s="421" t="s">
        <v>271</v>
      </c>
      <c r="B2" s="422"/>
      <c r="C2" s="423"/>
    </row>
    <row r="3" spans="1:26" ht="117.75" customHeight="1" x14ac:dyDescent="0.3">
      <c r="A3" s="424"/>
      <c r="B3" s="425"/>
      <c r="C3" s="426"/>
    </row>
    <row r="4" spans="1:26" ht="28" x14ac:dyDescent="0.3">
      <c r="A4" s="173" t="str">
        <f>"I confirm the current sheet "&amp;CHAR(34)&amp;A1&amp;CHAR(34)&amp;" is correctly completed"</f>
        <v>I confirm the current sheet "PD Opportunity 3" is correctly completed</v>
      </c>
      <c r="B4" s="194" t="s">
        <v>258</v>
      </c>
      <c r="C4" s="112" t="str">
        <f>IF(B4&lt;&gt;"Select choice here","COMPLETE","INCOMPLETE")</f>
        <v>INCOMPLETE</v>
      </c>
    </row>
    <row r="5" spans="1:26" ht="14.25" customHeight="1" x14ac:dyDescent="0.3">
      <c r="A5" s="195"/>
      <c r="B5" s="174"/>
      <c r="C5" s="174"/>
    </row>
    <row r="6" spans="1:26" x14ac:dyDescent="0.3">
      <c r="A6" s="181" t="s">
        <v>248</v>
      </c>
      <c r="B6" s="182"/>
      <c r="C6" s="183"/>
    </row>
    <row r="7" spans="1:26" x14ac:dyDescent="0.3">
      <c r="A7" s="199" t="s">
        <v>113</v>
      </c>
      <c r="B7" s="197"/>
      <c r="C7" s="196" t="str">
        <f>IF(B7&lt;&gt;"","COMPLETE","INCOMPLETE")</f>
        <v>INCOMPLETE</v>
      </c>
      <c r="D7" s="34"/>
      <c r="E7" s="34"/>
      <c r="F7" s="34"/>
      <c r="G7" s="34"/>
      <c r="H7" s="34"/>
      <c r="I7" s="34"/>
      <c r="J7" s="34"/>
      <c r="K7" s="34"/>
      <c r="L7" s="34"/>
      <c r="M7" s="34"/>
      <c r="N7" s="34"/>
      <c r="O7" s="34"/>
      <c r="P7" s="34"/>
      <c r="Q7" s="34"/>
      <c r="R7" s="34"/>
      <c r="S7" s="34"/>
      <c r="T7" s="34"/>
      <c r="U7" s="34"/>
      <c r="V7" s="34"/>
      <c r="W7" s="34"/>
      <c r="X7" s="34"/>
      <c r="Y7" s="34"/>
      <c r="Z7" s="34"/>
    </row>
    <row r="8" spans="1:26" x14ac:dyDescent="0.3">
      <c r="A8" s="200" t="s">
        <v>135</v>
      </c>
      <c r="B8" s="161" t="s">
        <v>258</v>
      </c>
      <c r="C8" s="112" t="str">
        <f>IF(B8&lt;&gt;"Select choice here","COMPLETE","INCOMPLETE")</f>
        <v>INCOMPLETE</v>
      </c>
      <c r="D8" s="34"/>
      <c r="E8" s="34"/>
      <c r="F8" s="34"/>
      <c r="G8" s="34"/>
      <c r="H8" s="34"/>
      <c r="I8" s="34"/>
      <c r="J8" s="34"/>
      <c r="K8" s="34"/>
      <c r="L8" s="34"/>
      <c r="M8" s="34"/>
      <c r="N8" s="34"/>
      <c r="O8" s="34"/>
      <c r="P8" s="34"/>
      <c r="Q8" s="34"/>
      <c r="R8" s="34"/>
      <c r="S8" s="34"/>
      <c r="T8" s="34"/>
      <c r="U8" s="34"/>
      <c r="V8" s="34"/>
      <c r="W8" s="34"/>
      <c r="X8" s="34"/>
      <c r="Y8" s="34"/>
      <c r="Z8" s="34"/>
    </row>
    <row r="9" spans="1:26" ht="28" x14ac:dyDescent="0.3">
      <c r="A9" s="272" t="s">
        <v>232</v>
      </c>
      <c r="B9" s="123"/>
      <c r="C9" s="135" t="str">
        <f>IF(B9&lt;&gt;"","COMPLETE","INCOMPLETE")</f>
        <v>INCOMPLETE</v>
      </c>
      <c r="D9" s="34"/>
      <c r="E9" s="49"/>
      <c r="F9" s="49"/>
      <c r="G9" s="49"/>
      <c r="H9" s="49"/>
      <c r="I9" s="49"/>
      <c r="J9" s="34"/>
      <c r="K9" s="34"/>
      <c r="L9" s="34"/>
      <c r="M9" s="34"/>
      <c r="N9" s="34"/>
      <c r="O9" s="34"/>
      <c r="P9" s="34"/>
      <c r="Q9" s="34"/>
      <c r="R9" s="34"/>
      <c r="S9" s="34"/>
      <c r="T9" s="34"/>
      <c r="U9" s="34"/>
      <c r="V9" s="34"/>
      <c r="W9" s="34"/>
      <c r="X9" s="34"/>
      <c r="Y9" s="34"/>
      <c r="Z9" s="34"/>
    </row>
    <row r="10" spans="1:26" x14ac:dyDescent="0.3">
      <c r="A10" s="272" t="s">
        <v>233</v>
      </c>
      <c r="B10" s="123"/>
      <c r="C10" s="135" t="str">
        <f>IF(B10&lt;&gt;"","COMPLETE","INCOMPLETE")</f>
        <v>INCOMPLETE</v>
      </c>
      <c r="D10" s="34"/>
      <c r="E10" s="49"/>
      <c r="F10" s="49"/>
      <c r="G10" s="49"/>
      <c r="H10" s="49"/>
      <c r="I10" s="49"/>
      <c r="J10" s="34"/>
      <c r="K10" s="34"/>
      <c r="L10" s="34"/>
      <c r="M10" s="34"/>
      <c r="N10" s="34"/>
      <c r="O10" s="34"/>
      <c r="P10" s="34"/>
      <c r="Q10" s="34"/>
      <c r="R10" s="34"/>
      <c r="S10" s="34"/>
      <c r="T10" s="34"/>
      <c r="U10" s="34"/>
      <c r="V10" s="34"/>
      <c r="W10" s="34"/>
      <c r="X10" s="34"/>
      <c r="Y10" s="34"/>
      <c r="Z10" s="34"/>
    </row>
    <row r="11" spans="1:26" x14ac:dyDescent="0.3">
      <c r="A11" s="272" t="s">
        <v>136</v>
      </c>
      <c r="B11" s="131" t="s">
        <v>258</v>
      </c>
      <c r="C11" s="112" t="str">
        <f>IF(B11&lt;&gt;"Select choice here","COMPLETE","INCOMPLETE")</f>
        <v>INCOMPLETE</v>
      </c>
      <c r="D11" s="34"/>
      <c r="E11" s="49"/>
      <c r="F11" s="49"/>
      <c r="G11" s="49"/>
      <c r="H11" s="49"/>
      <c r="I11" s="49"/>
      <c r="J11" s="34"/>
      <c r="K11" s="34"/>
      <c r="L11" s="34"/>
      <c r="M11" s="34"/>
      <c r="N11" s="34"/>
      <c r="O11" s="34"/>
      <c r="P11" s="34"/>
      <c r="Q11" s="34"/>
      <c r="R11" s="34"/>
      <c r="S11" s="34"/>
      <c r="T11" s="34"/>
      <c r="U11" s="34"/>
      <c r="V11" s="34"/>
      <c r="W11" s="34"/>
      <c r="X11" s="34"/>
      <c r="Y11" s="34"/>
      <c r="Z11" s="34"/>
    </row>
    <row r="12" spans="1:26" x14ac:dyDescent="0.3">
      <c r="A12" s="272" t="s">
        <v>234</v>
      </c>
      <c r="B12" s="131"/>
      <c r="C12" s="112" t="str">
        <f>IF(B12&lt;&gt;"","COMPLETE","INCOMPLETE")</f>
        <v>INCOMPLETE</v>
      </c>
      <c r="D12" s="34"/>
      <c r="E12" s="49"/>
      <c r="F12" s="49"/>
      <c r="G12" s="49"/>
      <c r="H12" s="49"/>
      <c r="I12" s="49"/>
      <c r="J12" s="34"/>
      <c r="K12" s="34"/>
      <c r="L12" s="34"/>
      <c r="M12" s="34"/>
      <c r="N12" s="34"/>
      <c r="O12" s="34"/>
      <c r="P12" s="34"/>
      <c r="Q12" s="34"/>
      <c r="R12" s="34"/>
      <c r="S12" s="34"/>
      <c r="T12" s="34"/>
      <c r="U12" s="34"/>
      <c r="V12" s="34"/>
      <c r="W12" s="34"/>
      <c r="X12" s="34"/>
      <c r="Y12" s="34"/>
      <c r="Z12" s="34"/>
    </row>
    <row r="13" spans="1:26" x14ac:dyDescent="0.3">
      <c r="A13" s="272" t="s">
        <v>235</v>
      </c>
      <c r="B13" s="131"/>
      <c r="C13" s="112" t="str">
        <f>IF(B13&lt;&gt;"","COMPLETE","INCOMPLETE")</f>
        <v>INCOMPLETE</v>
      </c>
      <c r="D13" s="34"/>
      <c r="E13" s="49"/>
      <c r="F13" s="49"/>
      <c r="G13" s="49"/>
      <c r="H13" s="49"/>
      <c r="I13" s="49"/>
      <c r="J13" s="34"/>
      <c r="K13" s="34"/>
      <c r="L13" s="34"/>
      <c r="M13" s="34"/>
      <c r="N13" s="34"/>
      <c r="O13" s="34"/>
      <c r="P13" s="34"/>
      <c r="Q13" s="34"/>
      <c r="R13" s="34"/>
      <c r="S13" s="34"/>
      <c r="T13" s="34"/>
      <c r="U13" s="34"/>
      <c r="V13" s="34"/>
      <c r="W13" s="34"/>
      <c r="X13" s="34"/>
      <c r="Y13" s="34"/>
      <c r="Z13" s="34"/>
    </row>
    <row r="14" spans="1:26" x14ac:dyDescent="0.3">
      <c r="A14" s="272" t="s">
        <v>236</v>
      </c>
      <c r="B14" s="131"/>
      <c r="C14" s="112" t="str">
        <f>IF(B14&lt;&gt;"","COMPLETE","INCOMPLETE")</f>
        <v>INCOMPLETE</v>
      </c>
      <c r="D14" s="34"/>
      <c r="E14" s="49"/>
      <c r="F14" s="49"/>
      <c r="G14" s="49"/>
      <c r="H14" s="49"/>
      <c r="I14" s="49"/>
      <c r="J14" s="34"/>
      <c r="K14" s="34"/>
      <c r="L14" s="34"/>
      <c r="M14" s="34"/>
      <c r="N14" s="34"/>
      <c r="O14" s="34"/>
      <c r="P14" s="34"/>
      <c r="Q14" s="34"/>
      <c r="R14" s="34"/>
      <c r="S14" s="34"/>
      <c r="T14" s="34"/>
      <c r="U14" s="34"/>
      <c r="V14" s="34"/>
      <c r="W14" s="34"/>
      <c r="X14" s="34"/>
      <c r="Y14" s="34"/>
      <c r="Z14" s="34"/>
    </row>
    <row r="15" spans="1:26" ht="42" x14ac:dyDescent="0.3">
      <c r="A15" s="272" t="s">
        <v>237</v>
      </c>
      <c r="B15" s="131" t="s">
        <v>258</v>
      </c>
      <c r="C15" s="112" t="str">
        <f>IF(B15&lt;&gt;"Select choice here","COMPLETE","INCOMPLETE")</f>
        <v>INCOMPLETE</v>
      </c>
      <c r="D15" s="34"/>
      <c r="E15" s="49"/>
      <c r="F15" s="49"/>
      <c r="G15" s="49"/>
      <c r="H15" s="49"/>
      <c r="I15" s="49"/>
      <c r="J15" s="34"/>
      <c r="K15" s="34"/>
      <c r="L15" s="34"/>
      <c r="M15" s="34"/>
      <c r="N15" s="34"/>
      <c r="O15" s="34"/>
      <c r="P15" s="34"/>
      <c r="Q15" s="34"/>
      <c r="R15" s="34"/>
      <c r="S15" s="34"/>
      <c r="T15" s="34"/>
      <c r="U15" s="34"/>
      <c r="V15" s="34"/>
      <c r="W15" s="34"/>
      <c r="X15" s="34"/>
      <c r="Y15" s="34"/>
      <c r="Z15" s="34"/>
    </row>
    <row r="16" spans="1:26" ht="15.5" x14ac:dyDescent="0.3">
      <c r="A16" s="32"/>
      <c r="B16" s="51"/>
      <c r="C16" s="31"/>
      <c r="D16" s="34"/>
      <c r="E16" s="49"/>
      <c r="F16" s="49"/>
      <c r="G16" s="49"/>
      <c r="H16" s="49"/>
      <c r="I16" s="49"/>
      <c r="J16" s="34"/>
      <c r="K16" s="34"/>
      <c r="L16" s="34"/>
      <c r="M16" s="34"/>
      <c r="N16" s="34"/>
      <c r="O16" s="34"/>
      <c r="P16" s="34"/>
      <c r="Q16" s="34"/>
      <c r="R16" s="34"/>
      <c r="S16" s="34"/>
      <c r="T16" s="34"/>
      <c r="U16" s="34"/>
      <c r="V16" s="34"/>
      <c r="W16" s="34"/>
      <c r="X16" s="34"/>
      <c r="Y16" s="34"/>
      <c r="Z16" s="34"/>
    </row>
    <row r="17" spans="1:26" ht="15.5" x14ac:dyDescent="0.3">
      <c r="A17" s="184" t="s">
        <v>249</v>
      </c>
      <c r="B17" s="176"/>
      <c r="C17" s="177"/>
      <c r="D17" s="34"/>
      <c r="E17" s="49"/>
      <c r="F17" s="49"/>
      <c r="G17" s="49"/>
      <c r="H17" s="49"/>
      <c r="I17" s="49"/>
      <c r="J17" s="34"/>
      <c r="K17" s="34"/>
      <c r="L17" s="34"/>
      <c r="M17" s="34"/>
      <c r="N17" s="34"/>
      <c r="O17" s="34"/>
      <c r="P17" s="34"/>
      <c r="Q17" s="34"/>
      <c r="R17" s="34"/>
      <c r="S17" s="34"/>
      <c r="T17" s="34"/>
      <c r="U17" s="34"/>
      <c r="V17" s="34"/>
      <c r="W17" s="34"/>
      <c r="X17" s="34"/>
      <c r="Y17" s="34"/>
      <c r="Z17" s="34"/>
    </row>
    <row r="18" spans="1:26" ht="28" x14ac:dyDescent="0.3">
      <c r="A18" s="272" t="s">
        <v>238</v>
      </c>
      <c r="B18" s="123"/>
      <c r="C18" s="135" t="str">
        <f>IF(B18&lt;&gt;"","COMPLETE","INCOMPLETE")</f>
        <v>INCOMPLETE</v>
      </c>
      <c r="D18" s="34"/>
      <c r="E18" s="49"/>
      <c r="F18" s="49"/>
      <c r="G18" s="49"/>
      <c r="H18" s="49"/>
      <c r="I18" s="49"/>
      <c r="J18" s="34"/>
      <c r="K18" s="34"/>
      <c r="L18" s="34"/>
      <c r="M18" s="34"/>
      <c r="N18" s="34"/>
      <c r="O18" s="34"/>
      <c r="P18" s="34"/>
      <c r="Q18" s="34"/>
      <c r="R18" s="34"/>
      <c r="S18" s="34"/>
      <c r="T18" s="34"/>
      <c r="U18" s="34"/>
      <c r="V18" s="34"/>
      <c r="W18" s="34"/>
      <c r="X18" s="34"/>
      <c r="Y18" s="34"/>
      <c r="Z18" s="34"/>
    </row>
    <row r="19" spans="1:26" x14ac:dyDescent="0.3">
      <c r="A19" s="272" t="s">
        <v>234</v>
      </c>
      <c r="B19" s="123"/>
      <c r="C19" s="135" t="str">
        <f>IF(B19&lt;&gt;"","COMPLETE","INCOMPLETE")</f>
        <v>INCOMPLETE</v>
      </c>
      <c r="D19" s="34"/>
      <c r="E19" s="49"/>
      <c r="F19" s="49"/>
      <c r="G19" s="49"/>
      <c r="H19" s="49"/>
      <c r="I19" s="49"/>
      <c r="J19" s="34"/>
      <c r="K19" s="34"/>
      <c r="L19" s="34"/>
      <c r="M19" s="34"/>
      <c r="N19" s="34"/>
      <c r="O19" s="34"/>
      <c r="P19" s="34"/>
      <c r="Q19" s="34"/>
      <c r="R19" s="34"/>
      <c r="S19" s="34"/>
      <c r="T19" s="34"/>
      <c r="U19" s="34"/>
      <c r="V19" s="34"/>
      <c r="W19" s="34"/>
      <c r="X19" s="34"/>
      <c r="Y19" s="34"/>
      <c r="Z19" s="34"/>
    </row>
    <row r="20" spans="1:26" x14ac:dyDescent="0.3">
      <c r="A20" s="272" t="s">
        <v>138</v>
      </c>
      <c r="B20" s="123" t="s">
        <v>258</v>
      </c>
      <c r="C20" s="135" t="str">
        <f>IF(B20&lt;&gt;"Select choice here","COMPLETE","INCOMPLETE")</f>
        <v>INCOMPLETE</v>
      </c>
      <c r="D20" s="34"/>
      <c r="E20" s="49"/>
      <c r="F20" s="49"/>
      <c r="G20" s="49"/>
      <c r="H20" s="49"/>
      <c r="I20" s="49"/>
      <c r="J20" s="34"/>
      <c r="K20" s="34"/>
      <c r="L20" s="34"/>
      <c r="M20" s="34"/>
      <c r="N20" s="34"/>
      <c r="O20" s="34"/>
      <c r="P20" s="34"/>
      <c r="Q20" s="34"/>
      <c r="R20" s="34"/>
      <c r="S20" s="34"/>
      <c r="T20" s="34"/>
      <c r="U20" s="34"/>
      <c r="V20" s="34"/>
      <c r="W20" s="34"/>
      <c r="X20" s="34"/>
      <c r="Y20" s="34"/>
      <c r="Z20" s="34"/>
    </row>
    <row r="21" spans="1:26" ht="28" x14ac:dyDescent="0.3">
      <c r="A21" s="272" t="s">
        <v>240</v>
      </c>
      <c r="B21" s="123"/>
      <c r="C21" s="135" t="str">
        <f>IF(B21&lt;&gt;"","COMPLETE","INCOMPLETE")</f>
        <v>INCOMPLETE</v>
      </c>
      <c r="D21" s="34"/>
      <c r="E21" s="49"/>
      <c r="F21" s="49"/>
      <c r="G21" s="49"/>
      <c r="H21" s="49"/>
      <c r="I21" s="49"/>
      <c r="J21" s="34"/>
      <c r="K21" s="34"/>
      <c r="L21" s="34"/>
      <c r="M21" s="34"/>
      <c r="N21" s="34"/>
      <c r="O21" s="34"/>
      <c r="P21" s="34"/>
      <c r="Q21" s="34"/>
      <c r="R21" s="34"/>
      <c r="S21" s="34"/>
      <c r="T21" s="34"/>
      <c r="U21" s="34"/>
      <c r="V21" s="34"/>
      <c r="W21" s="34"/>
      <c r="X21" s="34"/>
      <c r="Y21" s="34"/>
      <c r="Z21" s="34"/>
    </row>
    <row r="22" spans="1:26" x14ac:dyDescent="0.3">
      <c r="A22" s="272" t="s">
        <v>234</v>
      </c>
      <c r="B22" s="123"/>
      <c r="C22" s="135" t="str">
        <f>IF(B22&lt;&gt;"","COMPLETE","INCOMPLETE")</f>
        <v>INCOMPLETE</v>
      </c>
      <c r="D22" s="34"/>
      <c r="E22" s="49"/>
      <c r="F22" s="49"/>
      <c r="G22" s="49"/>
      <c r="H22" s="49"/>
      <c r="I22" s="49"/>
      <c r="J22" s="34"/>
      <c r="K22" s="34"/>
      <c r="L22" s="34"/>
      <c r="M22" s="34"/>
      <c r="N22" s="34"/>
      <c r="O22" s="34"/>
      <c r="P22" s="34"/>
      <c r="Q22" s="34"/>
      <c r="R22" s="34"/>
      <c r="S22" s="34"/>
      <c r="T22" s="34"/>
      <c r="U22" s="34"/>
      <c r="V22" s="34"/>
      <c r="W22" s="34"/>
      <c r="X22" s="34"/>
      <c r="Y22" s="34"/>
      <c r="Z22" s="34"/>
    </row>
    <row r="23" spans="1:26" x14ac:dyDescent="0.3">
      <c r="A23" s="272" t="s">
        <v>138</v>
      </c>
      <c r="B23" s="123" t="s">
        <v>258</v>
      </c>
      <c r="C23" s="112" t="str">
        <f>IF(B23&lt;&gt;"Select choice here","COMPLETE","INCOMPLETE")</f>
        <v>INCOMPLETE</v>
      </c>
      <c r="D23" s="34"/>
      <c r="E23" s="49"/>
      <c r="F23" s="49"/>
      <c r="G23" s="49"/>
      <c r="H23" s="49"/>
      <c r="I23" s="49"/>
      <c r="J23" s="34"/>
      <c r="K23" s="34"/>
      <c r="L23" s="34"/>
      <c r="M23" s="34"/>
      <c r="N23" s="34"/>
      <c r="O23" s="34"/>
      <c r="P23" s="34"/>
      <c r="Q23" s="34"/>
      <c r="R23" s="34"/>
      <c r="S23" s="34"/>
      <c r="T23" s="34"/>
      <c r="U23" s="34"/>
      <c r="V23" s="34"/>
      <c r="W23" s="34"/>
      <c r="X23" s="34"/>
      <c r="Y23" s="34"/>
      <c r="Z23" s="34"/>
    </row>
    <row r="24" spans="1:26" ht="15.5" x14ac:dyDescent="0.3">
      <c r="A24" s="32"/>
      <c r="B24" s="51"/>
      <c r="C24" s="31"/>
      <c r="D24" s="34"/>
      <c r="E24" s="49"/>
      <c r="F24" s="49"/>
      <c r="G24" s="49"/>
      <c r="H24" s="49"/>
      <c r="I24" s="49"/>
      <c r="J24" s="34"/>
      <c r="K24" s="34"/>
      <c r="L24" s="34"/>
      <c r="M24" s="34"/>
      <c r="N24" s="34"/>
      <c r="O24" s="34"/>
      <c r="P24" s="34"/>
      <c r="Q24" s="34"/>
      <c r="R24" s="34"/>
      <c r="S24" s="34"/>
      <c r="T24" s="34"/>
      <c r="U24" s="34"/>
      <c r="V24" s="34"/>
      <c r="W24" s="34"/>
      <c r="X24" s="34"/>
      <c r="Y24" s="34"/>
      <c r="Z24" s="34"/>
    </row>
    <row r="25" spans="1:26" ht="15.5" x14ac:dyDescent="0.35">
      <c r="A25" s="180" t="s">
        <v>250</v>
      </c>
      <c r="B25" s="178"/>
      <c r="C25" s="179"/>
      <c r="D25" s="34"/>
      <c r="E25" s="49"/>
      <c r="F25" s="49"/>
      <c r="G25" s="49"/>
      <c r="H25" s="49"/>
      <c r="I25" s="49"/>
      <c r="J25" s="34"/>
      <c r="K25" s="34"/>
      <c r="L25" s="34"/>
      <c r="M25" s="34"/>
      <c r="N25" s="34"/>
      <c r="O25" s="34"/>
      <c r="P25" s="34"/>
      <c r="Q25" s="34"/>
      <c r="R25" s="34"/>
      <c r="S25" s="34"/>
      <c r="T25" s="34"/>
      <c r="U25" s="34"/>
      <c r="V25" s="34"/>
      <c r="W25" s="34"/>
      <c r="X25" s="34"/>
      <c r="Y25" s="34"/>
      <c r="Z25" s="34"/>
    </row>
    <row r="26" spans="1:26" x14ac:dyDescent="0.3">
      <c r="A26" s="272" t="s">
        <v>114</v>
      </c>
      <c r="B26" s="303" t="s">
        <v>258</v>
      </c>
      <c r="C26" s="112" t="str">
        <f>IF(B26&lt;&gt;"Select choice here","COMPLETE","INCOMPLETE")</f>
        <v>INCOMPLETE</v>
      </c>
      <c r="D26" s="34"/>
      <c r="E26" s="49"/>
      <c r="F26" s="49"/>
      <c r="G26" s="49"/>
      <c r="H26" s="49"/>
      <c r="I26" s="49"/>
      <c r="J26" s="34"/>
      <c r="K26" s="34"/>
      <c r="L26" s="34"/>
      <c r="M26" s="34"/>
      <c r="N26" s="34"/>
      <c r="O26" s="34"/>
      <c r="P26" s="34"/>
      <c r="Q26" s="34"/>
      <c r="R26" s="34"/>
      <c r="S26" s="34"/>
      <c r="T26" s="34"/>
      <c r="U26" s="34"/>
      <c r="V26" s="34"/>
      <c r="W26" s="34"/>
      <c r="X26" s="34"/>
      <c r="Y26" s="34"/>
      <c r="Z26" s="34"/>
    </row>
    <row r="27" spans="1:26" ht="28" x14ac:dyDescent="0.3">
      <c r="A27" s="272" t="s">
        <v>115</v>
      </c>
      <c r="B27" s="303" t="s">
        <v>258</v>
      </c>
      <c r="C27" s="112" t="str">
        <f>IF(B27&lt;&gt;"Select choice here","COMPLETE","INCOMPLETE")</f>
        <v>INCOMPLETE</v>
      </c>
      <c r="D27" s="34"/>
      <c r="E27" s="49"/>
      <c r="F27" s="49"/>
      <c r="G27" s="49"/>
      <c r="H27" s="49"/>
      <c r="I27" s="49"/>
      <c r="J27" s="34"/>
      <c r="K27" s="34"/>
      <c r="L27" s="34"/>
      <c r="M27" s="34"/>
      <c r="N27" s="34"/>
      <c r="O27" s="34"/>
      <c r="P27" s="34"/>
      <c r="Q27" s="34"/>
      <c r="R27" s="34"/>
      <c r="S27" s="34"/>
      <c r="T27" s="34"/>
      <c r="U27" s="34"/>
      <c r="V27" s="34"/>
      <c r="W27" s="34"/>
      <c r="X27" s="34"/>
      <c r="Y27" s="34"/>
      <c r="Z27" s="34"/>
    </row>
    <row r="28" spans="1:26" ht="28" x14ac:dyDescent="0.3">
      <c r="A28" s="270" t="s">
        <v>275</v>
      </c>
      <c r="B28" s="303" t="s">
        <v>258</v>
      </c>
      <c r="C28" s="112" t="str">
        <f>IF(B28&lt;&gt;"Select choice here","COMPLETE","INCOMPLETE")</f>
        <v>INCOMPLETE</v>
      </c>
      <c r="D28" s="34"/>
      <c r="E28" s="49"/>
      <c r="F28" s="49"/>
      <c r="G28" s="49"/>
      <c r="H28" s="49"/>
      <c r="I28" s="49"/>
      <c r="J28" s="34"/>
      <c r="K28" s="34"/>
      <c r="L28" s="34"/>
      <c r="M28" s="34"/>
      <c r="N28" s="34"/>
      <c r="O28" s="34"/>
      <c r="P28" s="34"/>
      <c r="Q28" s="34"/>
      <c r="R28" s="34"/>
      <c r="S28" s="34"/>
      <c r="T28" s="34"/>
      <c r="U28" s="34"/>
      <c r="V28" s="34"/>
      <c r="W28" s="34"/>
      <c r="X28" s="34"/>
      <c r="Y28" s="34"/>
      <c r="Z28" s="34"/>
    </row>
    <row r="29" spans="1:26" x14ac:dyDescent="0.3">
      <c r="A29" s="416" t="s">
        <v>137</v>
      </c>
      <c r="B29" s="304" t="s">
        <v>231</v>
      </c>
      <c r="C29" s="135" t="str">
        <f>IF(B29&lt;&gt;"","COMPLETE","INCOMPLETE")</f>
        <v>COMPLETE</v>
      </c>
      <c r="D29" s="34"/>
      <c r="E29" s="49"/>
      <c r="F29" s="49"/>
      <c r="G29" s="49"/>
      <c r="H29" s="49"/>
      <c r="I29" s="49"/>
      <c r="J29" s="34"/>
      <c r="K29" s="34"/>
      <c r="L29" s="34"/>
      <c r="M29" s="34"/>
      <c r="N29" s="34"/>
      <c r="O29" s="34"/>
      <c r="P29" s="34"/>
      <c r="Q29" s="34"/>
      <c r="R29" s="34"/>
      <c r="S29" s="34"/>
      <c r="T29" s="34"/>
      <c r="U29" s="34"/>
      <c r="V29" s="34"/>
      <c r="W29" s="34"/>
      <c r="X29" s="34"/>
      <c r="Y29" s="34"/>
      <c r="Z29" s="34"/>
    </row>
    <row r="30" spans="1:26" x14ac:dyDescent="0.3">
      <c r="A30" s="416"/>
      <c r="B30" s="304" t="s">
        <v>231</v>
      </c>
      <c r="C30" s="135" t="str">
        <f>IF(B30&lt;&gt;"","COMPLETE","INCOMPLETE")</f>
        <v>COMPLETE</v>
      </c>
      <c r="D30" s="34"/>
      <c r="E30" s="49"/>
      <c r="F30" s="49"/>
      <c r="G30" s="49"/>
      <c r="H30" s="49"/>
      <c r="I30" s="49"/>
      <c r="J30" s="34"/>
      <c r="K30" s="34"/>
      <c r="L30" s="34"/>
      <c r="M30" s="34"/>
      <c r="N30" s="34"/>
      <c r="O30" s="34"/>
      <c r="P30" s="34"/>
      <c r="Q30" s="34"/>
      <c r="R30" s="34"/>
      <c r="S30" s="34"/>
      <c r="T30" s="34"/>
      <c r="U30" s="34"/>
      <c r="V30" s="34"/>
      <c r="W30" s="34"/>
      <c r="X30" s="34"/>
      <c r="Y30" s="34"/>
      <c r="Z30" s="34"/>
    </row>
    <row r="31" spans="1:26" x14ac:dyDescent="0.3">
      <c r="A31" s="416"/>
      <c r="B31" s="304" t="s">
        <v>231</v>
      </c>
      <c r="C31" s="135" t="str">
        <f>IF(B31&lt;&gt;"","COMPLETE","INCOMPLETE")</f>
        <v>COMPLETE</v>
      </c>
      <c r="D31" s="34"/>
      <c r="E31" s="49"/>
      <c r="F31" s="49"/>
      <c r="G31" s="49"/>
      <c r="H31" s="49"/>
      <c r="I31" s="49"/>
      <c r="J31" s="34"/>
      <c r="K31" s="34"/>
      <c r="L31" s="34"/>
      <c r="M31" s="34"/>
      <c r="N31" s="34"/>
      <c r="O31" s="34"/>
      <c r="P31" s="34"/>
      <c r="Q31" s="34"/>
      <c r="R31" s="34"/>
      <c r="S31" s="34"/>
      <c r="T31" s="34"/>
      <c r="U31" s="34"/>
      <c r="V31" s="34"/>
      <c r="W31" s="34"/>
      <c r="X31" s="34"/>
      <c r="Y31" s="34"/>
      <c r="Z31" s="34"/>
    </row>
    <row r="32" spans="1:26" x14ac:dyDescent="0.3">
      <c r="A32" s="416"/>
      <c r="B32" s="304" t="s">
        <v>231</v>
      </c>
      <c r="C32" s="135" t="str">
        <f>IF(B32&lt;&gt;"","COMPLETE","INCOMPLETE")</f>
        <v>COMPLETE</v>
      </c>
      <c r="D32" s="34"/>
      <c r="E32" s="49"/>
      <c r="F32" s="49"/>
      <c r="G32" s="49"/>
      <c r="H32" s="49"/>
      <c r="I32" s="49"/>
      <c r="J32" s="34"/>
      <c r="K32" s="34"/>
      <c r="L32" s="34"/>
      <c r="M32" s="34"/>
      <c r="N32" s="34"/>
      <c r="O32" s="34"/>
      <c r="P32" s="34"/>
      <c r="Q32" s="34"/>
      <c r="R32" s="34"/>
      <c r="S32" s="34"/>
      <c r="T32" s="34"/>
      <c r="U32" s="34"/>
      <c r="V32" s="34"/>
      <c r="W32" s="34"/>
      <c r="X32" s="34"/>
      <c r="Y32" s="34"/>
      <c r="Z32" s="34"/>
    </row>
    <row r="33" spans="1:26" x14ac:dyDescent="0.3">
      <c r="A33" s="416"/>
      <c r="B33" s="304" t="s">
        <v>231</v>
      </c>
      <c r="C33" s="135" t="str">
        <f>IF(B33&lt;&gt;"","COMPLETE","INCOMPLETE")</f>
        <v>COMPLETE</v>
      </c>
      <c r="D33" s="34"/>
      <c r="E33" s="49"/>
      <c r="F33" s="49"/>
      <c r="G33" s="49"/>
      <c r="H33" s="49"/>
      <c r="I33" s="49"/>
      <c r="J33" s="34"/>
      <c r="K33" s="34"/>
      <c r="L33" s="34"/>
      <c r="M33" s="34"/>
      <c r="N33" s="34"/>
      <c r="O33" s="34"/>
      <c r="P33" s="34"/>
      <c r="Q33" s="34"/>
      <c r="R33" s="34"/>
      <c r="S33" s="34"/>
      <c r="T33" s="34"/>
      <c r="U33" s="34"/>
      <c r="V33" s="34"/>
      <c r="W33" s="34"/>
      <c r="X33" s="34"/>
      <c r="Y33" s="34"/>
      <c r="Z33" s="34"/>
    </row>
    <row r="34" spans="1:26" ht="15.5" x14ac:dyDescent="0.35">
      <c r="A34" s="33"/>
      <c r="B34" s="34"/>
      <c r="C34" s="34"/>
      <c r="D34" s="34"/>
      <c r="E34" s="49"/>
      <c r="F34" s="49"/>
      <c r="G34" s="49"/>
      <c r="H34" s="49"/>
      <c r="I34" s="49"/>
      <c r="J34" s="34"/>
      <c r="K34" s="34"/>
      <c r="L34" s="34"/>
      <c r="M34" s="34"/>
      <c r="N34" s="34"/>
      <c r="O34" s="34"/>
      <c r="P34" s="34"/>
      <c r="Q34" s="34"/>
      <c r="R34" s="34"/>
      <c r="S34" s="34"/>
      <c r="T34" s="34"/>
      <c r="U34" s="34"/>
      <c r="V34" s="34"/>
      <c r="W34" s="34"/>
      <c r="X34" s="34"/>
      <c r="Y34" s="34"/>
      <c r="Z34" s="34"/>
    </row>
    <row r="35" spans="1:26" ht="15.5" x14ac:dyDescent="0.35">
      <c r="A35" s="156" t="s">
        <v>215</v>
      </c>
      <c r="B35" s="80"/>
      <c r="C35" s="80"/>
      <c r="D35" s="81" t="s">
        <v>242</v>
      </c>
      <c r="E35" s="82" t="s">
        <v>116</v>
      </c>
      <c r="F35" s="50"/>
      <c r="G35" s="50"/>
      <c r="H35" s="50"/>
      <c r="I35" s="50"/>
      <c r="J35" s="34"/>
      <c r="K35" s="34"/>
      <c r="L35" s="34"/>
      <c r="M35" s="34"/>
      <c r="N35" s="34"/>
      <c r="O35" s="34"/>
      <c r="P35" s="34"/>
      <c r="Q35" s="34"/>
      <c r="R35" s="34"/>
      <c r="S35" s="34"/>
      <c r="T35" s="34"/>
      <c r="U35" s="34"/>
      <c r="V35" s="34"/>
      <c r="W35" s="34"/>
      <c r="X35" s="34"/>
      <c r="Y35" s="34"/>
      <c r="Z35" s="34"/>
    </row>
    <row r="36" spans="1:26" ht="98" x14ac:dyDescent="0.3">
      <c r="A36" s="157" t="s">
        <v>244</v>
      </c>
      <c r="B36" s="162"/>
      <c r="C36" s="135" t="str">
        <f>IF(B36&lt;&gt;"","COMPLETE","INCOMPLETE")</f>
        <v>INCOMPLETE</v>
      </c>
      <c r="D36" s="201">
        <f>IF(LEN(TRIM(B36))=0,0,LEN(TRIM(B36))-LEN(SUBSTITUTE(B36," ",""))+1)</f>
        <v>0</v>
      </c>
      <c r="E36" s="201">
        <v>300</v>
      </c>
      <c r="F36" s="49"/>
      <c r="G36" s="49"/>
      <c r="H36" s="49"/>
      <c r="I36" s="49"/>
      <c r="J36" s="34"/>
      <c r="K36" s="34"/>
      <c r="L36" s="34"/>
      <c r="M36" s="34"/>
      <c r="N36" s="34"/>
      <c r="O36" s="34"/>
      <c r="P36" s="34"/>
      <c r="Q36" s="34"/>
      <c r="R36" s="34"/>
      <c r="S36" s="34"/>
      <c r="T36" s="34"/>
      <c r="U36" s="34"/>
      <c r="V36" s="34"/>
      <c r="W36" s="34"/>
      <c r="X36" s="34"/>
      <c r="Y36" s="34"/>
      <c r="Z36" s="34"/>
    </row>
    <row r="37" spans="1:26" ht="98" x14ac:dyDescent="0.3">
      <c r="A37" s="272" t="s">
        <v>247</v>
      </c>
      <c r="B37" s="162"/>
      <c r="C37" s="135" t="str">
        <f>IF(B37&lt;&gt;"","COMPLETE","INCOMPLETE")</f>
        <v>INCOMPLETE</v>
      </c>
      <c r="D37" s="201">
        <f>IF(LEN(TRIM(B37))=0,0,LEN(TRIM(B37))-LEN(SUBSTITUTE(B37," ",""))+1)</f>
        <v>0</v>
      </c>
      <c r="E37" s="201">
        <v>300</v>
      </c>
      <c r="F37" s="49"/>
      <c r="G37" s="49"/>
      <c r="H37" s="49"/>
      <c r="I37" s="49"/>
      <c r="J37" s="34"/>
      <c r="K37" s="34"/>
      <c r="L37" s="34"/>
      <c r="M37" s="34"/>
      <c r="N37" s="34"/>
      <c r="O37" s="34"/>
      <c r="P37" s="34"/>
      <c r="Q37" s="34"/>
      <c r="R37" s="34"/>
      <c r="S37" s="34"/>
      <c r="T37" s="34"/>
      <c r="U37" s="34"/>
      <c r="V37" s="34"/>
      <c r="W37" s="34"/>
      <c r="X37" s="34"/>
      <c r="Y37" s="34"/>
      <c r="Z37" s="34"/>
    </row>
    <row r="38" spans="1:26" ht="84" x14ac:dyDescent="0.3">
      <c r="A38" s="272" t="s">
        <v>245</v>
      </c>
      <c r="B38" s="162"/>
      <c r="C38" s="135" t="str">
        <f>IF(B38&lt;&gt;"","COMPLETE","INCOMPLETE")</f>
        <v>INCOMPLETE</v>
      </c>
      <c r="D38" s="201">
        <f>IF(LEN(TRIM(B38))=0,0,LEN(TRIM(B38))-LEN(SUBSTITUTE(B38," ",""))+1)</f>
        <v>0</v>
      </c>
      <c r="E38" s="201">
        <v>300</v>
      </c>
      <c r="F38" s="49"/>
      <c r="G38" s="49"/>
      <c r="H38" s="49"/>
      <c r="I38" s="49"/>
      <c r="J38" s="34"/>
      <c r="K38" s="34"/>
      <c r="L38" s="34"/>
      <c r="M38" s="34"/>
      <c r="N38" s="34"/>
      <c r="O38" s="34"/>
      <c r="P38" s="34"/>
      <c r="Q38" s="34"/>
      <c r="R38" s="34"/>
      <c r="S38" s="34"/>
      <c r="T38" s="34"/>
      <c r="U38" s="34"/>
      <c r="V38" s="34"/>
      <c r="W38" s="34"/>
      <c r="X38" s="34"/>
      <c r="Y38" s="34"/>
      <c r="Z38" s="34"/>
    </row>
    <row r="39" spans="1:26" x14ac:dyDescent="0.3">
      <c r="A39" s="43"/>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7.25" customHeight="1" x14ac:dyDescent="0.3">
      <c r="A40" s="158" t="s">
        <v>212</v>
      </c>
      <c r="B40" s="92"/>
      <c r="C40" s="204"/>
      <c r="D40" s="109" t="s">
        <v>242</v>
      </c>
      <c r="E40" s="109" t="s">
        <v>116</v>
      </c>
      <c r="F40" s="49"/>
      <c r="G40" s="49"/>
      <c r="H40" s="49"/>
      <c r="I40" s="49"/>
      <c r="J40" s="34"/>
      <c r="K40" s="34"/>
      <c r="L40" s="34"/>
      <c r="M40" s="34"/>
      <c r="N40" s="34"/>
      <c r="O40" s="34"/>
      <c r="P40" s="34"/>
      <c r="Q40" s="34"/>
      <c r="R40" s="34"/>
      <c r="S40" s="34"/>
      <c r="T40" s="34"/>
      <c r="U40" s="34"/>
      <c r="V40" s="34"/>
      <c r="W40" s="34"/>
      <c r="X40" s="34"/>
      <c r="Y40" s="34"/>
      <c r="Z40" s="34"/>
    </row>
    <row r="41" spans="1:26" x14ac:dyDescent="0.3">
      <c r="A41" s="159" t="s">
        <v>211</v>
      </c>
      <c r="B41" s="305"/>
      <c r="C41" s="135" t="str">
        <f>IF(B41&lt;&gt;"","COMPLETE","INCOMPLETE")</f>
        <v>INCOMPLETE</v>
      </c>
      <c r="D41" s="202"/>
      <c r="E41" s="202"/>
      <c r="F41" s="49"/>
      <c r="G41" s="49"/>
      <c r="H41" s="49"/>
      <c r="I41" s="49"/>
      <c r="J41" s="34"/>
      <c r="K41" s="34"/>
      <c r="L41" s="34"/>
      <c r="M41" s="34"/>
      <c r="N41" s="34"/>
      <c r="O41" s="34"/>
      <c r="P41" s="34"/>
      <c r="Q41" s="34"/>
      <c r="R41" s="34"/>
      <c r="S41" s="34"/>
      <c r="T41" s="34"/>
      <c r="U41" s="34"/>
      <c r="V41" s="34"/>
      <c r="W41" s="34"/>
      <c r="X41" s="34"/>
      <c r="Y41" s="34"/>
      <c r="Z41" s="34"/>
    </row>
    <row r="42" spans="1:26" ht="56" x14ac:dyDescent="0.3">
      <c r="A42" s="160" t="s">
        <v>213</v>
      </c>
      <c r="B42" s="306"/>
      <c r="C42" s="135" t="str">
        <f>IF(B42&lt;&gt;"","COMPLETE","INCOMPLETE")</f>
        <v>INCOMPLETE</v>
      </c>
      <c r="D42" s="203">
        <f>IF(LEN(TRIM(B42))=0,0,LEN(TRIM(B42))-LEN(SUBSTITUTE(B42," ",""))+1)</f>
        <v>0</v>
      </c>
      <c r="E42" s="110">
        <v>300</v>
      </c>
      <c r="F42" s="49"/>
      <c r="G42" s="49"/>
      <c r="H42" s="49"/>
      <c r="I42" s="49"/>
      <c r="J42" s="34"/>
      <c r="K42" s="34"/>
      <c r="L42" s="34"/>
      <c r="M42" s="34"/>
      <c r="N42" s="34"/>
      <c r="O42" s="34"/>
      <c r="P42" s="34"/>
      <c r="Q42" s="34"/>
      <c r="R42" s="34"/>
      <c r="S42" s="34"/>
      <c r="T42" s="34"/>
      <c r="U42" s="34"/>
      <c r="V42" s="34"/>
      <c r="W42" s="34"/>
      <c r="X42" s="34"/>
      <c r="Y42" s="34"/>
      <c r="Z42" s="34"/>
    </row>
    <row r="43" spans="1:26" ht="15.5" x14ac:dyDescent="0.35">
      <c r="A43" s="33"/>
      <c r="B43" s="62"/>
      <c r="C43" s="31"/>
      <c r="D43" s="31"/>
      <c r="E43" s="34"/>
      <c r="F43" s="34"/>
      <c r="G43" s="34"/>
      <c r="H43" s="34"/>
      <c r="I43" s="34"/>
      <c r="J43" s="34"/>
      <c r="K43" s="34"/>
      <c r="L43" s="34"/>
      <c r="M43" s="34"/>
      <c r="N43" s="34"/>
      <c r="O43" s="34"/>
      <c r="P43" s="34"/>
      <c r="Q43" s="34"/>
      <c r="R43" s="34"/>
      <c r="S43" s="34"/>
      <c r="T43" s="34"/>
      <c r="U43" s="34"/>
      <c r="V43" s="34"/>
      <c r="W43" s="34"/>
      <c r="X43" s="34"/>
      <c r="Y43" s="34"/>
      <c r="Z43" s="34"/>
    </row>
    <row r="44" spans="1:26" ht="18" customHeight="1" x14ac:dyDescent="0.3">
      <c r="A44" s="419" t="s">
        <v>251</v>
      </c>
      <c r="B44" s="420"/>
      <c r="C44" s="420"/>
      <c r="D44" s="420"/>
      <c r="E44" s="34"/>
      <c r="F44" s="34"/>
      <c r="G44" s="34"/>
      <c r="H44" s="34"/>
      <c r="I44" s="34"/>
      <c r="J44" s="34"/>
      <c r="K44" s="34"/>
      <c r="L44" s="34"/>
      <c r="M44" s="34"/>
      <c r="N44" s="34"/>
      <c r="O44" s="34"/>
      <c r="P44" s="34"/>
      <c r="Q44" s="34"/>
      <c r="R44" s="34"/>
      <c r="S44" s="34"/>
      <c r="T44" s="34"/>
      <c r="U44" s="34"/>
      <c r="V44" s="34"/>
      <c r="W44" s="34"/>
      <c r="X44" s="34"/>
      <c r="Y44" s="34"/>
      <c r="Z44" s="34"/>
    </row>
    <row r="45" spans="1:26" x14ac:dyDescent="0.3">
      <c r="A45" s="65" t="s">
        <v>16</v>
      </c>
      <c r="B45" s="163" t="s">
        <v>6</v>
      </c>
      <c r="C45" s="163" t="s">
        <v>8</v>
      </c>
      <c r="D45" s="65" t="s">
        <v>12</v>
      </c>
      <c r="E45" s="34"/>
      <c r="F45" s="34"/>
      <c r="G45" s="34"/>
      <c r="H45" s="34"/>
      <c r="I45" s="34"/>
      <c r="J45" s="34"/>
      <c r="K45" s="34"/>
      <c r="L45" s="34"/>
      <c r="M45" s="34"/>
      <c r="N45" s="34"/>
      <c r="O45" s="34"/>
      <c r="P45" s="34"/>
      <c r="Q45" s="34"/>
      <c r="R45" s="34"/>
      <c r="S45" s="34"/>
      <c r="T45" s="34"/>
      <c r="U45" s="34"/>
      <c r="V45" s="34"/>
      <c r="W45" s="34"/>
      <c r="X45" s="34"/>
      <c r="Y45" s="34"/>
      <c r="Z45" s="34"/>
    </row>
    <row r="46" spans="1:26" x14ac:dyDescent="0.3">
      <c r="A46" s="64" t="s">
        <v>27</v>
      </c>
      <c r="B46" s="307"/>
      <c r="C46" s="307"/>
      <c r="D46" s="64">
        <f>SUM(C46:C52)</f>
        <v>0</v>
      </c>
      <c r="E46" s="34"/>
      <c r="F46" s="34"/>
      <c r="G46" s="34"/>
      <c r="H46" s="34"/>
      <c r="I46" s="34"/>
      <c r="J46" s="34"/>
      <c r="K46" s="34"/>
      <c r="L46" s="34"/>
      <c r="M46" s="34"/>
      <c r="N46" s="34"/>
      <c r="O46" s="34"/>
      <c r="P46" s="34"/>
      <c r="Q46" s="34"/>
      <c r="R46" s="34"/>
      <c r="S46" s="34"/>
      <c r="T46" s="34"/>
      <c r="U46" s="34"/>
      <c r="V46" s="34"/>
      <c r="W46" s="34"/>
      <c r="X46" s="34"/>
      <c r="Y46" s="34"/>
      <c r="Z46" s="34"/>
    </row>
    <row r="47" spans="1:26" x14ac:dyDescent="0.3">
      <c r="A47" s="64" t="s">
        <v>28</v>
      </c>
      <c r="B47" s="307"/>
      <c r="C47" s="308"/>
      <c r="D47" s="34"/>
      <c r="E47" s="34"/>
      <c r="F47" s="34"/>
      <c r="G47" s="34"/>
      <c r="H47" s="34"/>
      <c r="I47" s="34"/>
      <c r="J47" s="34"/>
      <c r="K47" s="34"/>
      <c r="L47" s="34"/>
      <c r="M47" s="34"/>
      <c r="N47" s="34"/>
      <c r="O47" s="34"/>
      <c r="P47" s="34"/>
      <c r="Q47" s="34"/>
      <c r="R47" s="34"/>
      <c r="S47" s="34"/>
      <c r="T47" s="34"/>
      <c r="U47" s="34"/>
      <c r="V47" s="34"/>
      <c r="W47" s="34"/>
      <c r="X47" s="34"/>
      <c r="Y47" s="34"/>
      <c r="Z47" s="34"/>
    </row>
    <row r="48" spans="1:26" x14ac:dyDescent="0.3">
      <c r="A48" s="64" t="s">
        <v>33</v>
      </c>
      <c r="B48" s="307"/>
      <c r="C48" s="308"/>
      <c r="D48" s="34"/>
      <c r="E48" s="34"/>
      <c r="F48" s="34"/>
      <c r="G48" s="34"/>
      <c r="H48" s="34"/>
      <c r="I48" s="34"/>
      <c r="J48" s="34"/>
      <c r="K48" s="34"/>
      <c r="L48" s="34"/>
      <c r="M48" s="34"/>
      <c r="N48" s="34"/>
      <c r="O48" s="34"/>
      <c r="P48" s="34"/>
      <c r="Q48" s="34"/>
      <c r="R48" s="34"/>
      <c r="S48" s="34"/>
      <c r="T48" s="34"/>
      <c r="U48" s="34"/>
      <c r="V48" s="34"/>
      <c r="W48" s="34"/>
      <c r="X48" s="34"/>
      <c r="Y48" s="34"/>
      <c r="Z48" s="34"/>
    </row>
    <row r="49" spans="1:27" x14ac:dyDescent="0.3">
      <c r="A49" s="64" t="s">
        <v>38</v>
      </c>
      <c r="B49" s="307"/>
      <c r="C49" s="308"/>
      <c r="D49" s="34"/>
      <c r="E49" s="34"/>
      <c r="F49" s="34"/>
      <c r="G49" s="34"/>
      <c r="H49" s="34"/>
      <c r="I49" s="34"/>
      <c r="J49" s="34"/>
      <c r="K49" s="34"/>
      <c r="L49" s="34"/>
      <c r="M49" s="34"/>
      <c r="N49" s="34"/>
      <c r="O49" s="34"/>
      <c r="P49" s="34"/>
      <c r="Q49" s="34"/>
      <c r="R49" s="34"/>
      <c r="S49" s="34"/>
      <c r="T49" s="34"/>
      <c r="U49" s="34"/>
      <c r="V49" s="34"/>
      <c r="W49" s="34"/>
      <c r="X49" s="34"/>
      <c r="Y49" s="34"/>
      <c r="Z49" s="34"/>
    </row>
    <row r="50" spans="1:27" x14ac:dyDescent="0.3">
      <c r="A50" s="64" t="s">
        <v>43</v>
      </c>
      <c r="B50" s="307"/>
      <c r="C50" s="308"/>
      <c r="D50" s="34"/>
      <c r="E50" s="34"/>
      <c r="F50" s="34"/>
      <c r="G50" s="34"/>
      <c r="H50" s="34"/>
      <c r="I50" s="34"/>
      <c r="J50" s="34"/>
      <c r="K50" s="34"/>
      <c r="L50" s="34"/>
      <c r="M50" s="34"/>
      <c r="N50" s="34"/>
      <c r="O50" s="34"/>
      <c r="P50" s="34"/>
      <c r="Q50" s="34"/>
      <c r="R50" s="34"/>
      <c r="S50" s="34"/>
      <c r="T50" s="34"/>
      <c r="U50" s="34"/>
      <c r="V50" s="34"/>
      <c r="W50" s="34"/>
      <c r="X50" s="34"/>
      <c r="Y50" s="34"/>
      <c r="Z50" s="34"/>
    </row>
    <row r="51" spans="1:27" x14ac:dyDescent="0.3">
      <c r="A51" s="64" t="s">
        <v>44</v>
      </c>
      <c r="B51" s="307"/>
      <c r="C51" s="308"/>
      <c r="D51" s="34"/>
      <c r="E51" s="34"/>
      <c r="F51" s="34"/>
      <c r="G51" s="34"/>
      <c r="H51" s="34"/>
      <c r="I51" s="34"/>
      <c r="J51" s="34"/>
      <c r="K51" s="34"/>
      <c r="L51" s="34"/>
      <c r="M51" s="34"/>
      <c r="N51" s="34"/>
      <c r="O51" s="34"/>
      <c r="P51" s="34"/>
      <c r="Q51" s="34"/>
      <c r="R51" s="34"/>
      <c r="S51" s="34"/>
      <c r="T51" s="34"/>
      <c r="U51" s="34"/>
      <c r="V51" s="34"/>
      <c r="W51" s="34"/>
      <c r="X51" s="34"/>
      <c r="Y51" s="34"/>
      <c r="Z51" s="34"/>
    </row>
    <row r="52" spans="1:27" x14ac:dyDescent="0.3">
      <c r="A52" s="64" t="s">
        <v>47</v>
      </c>
      <c r="B52" s="307"/>
      <c r="C52" s="308"/>
      <c r="D52" s="34"/>
      <c r="E52" s="34"/>
      <c r="F52" s="34"/>
      <c r="G52" s="34"/>
      <c r="H52" s="34"/>
      <c r="I52" s="34"/>
      <c r="J52" s="34"/>
      <c r="K52" s="34"/>
      <c r="L52" s="34"/>
      <c r="M52" s="34"/>
      <c r="N52" s="34"/>
      <c r="O52" s="34"/>
      <c r="P52" s="34"/>
      <c r="Q52" s="34"/>
      <c r="R52" s="34"/>
      <c r="S52" s="34"/>
      <c r="T52" s="34"/>
      <c r="U52" s="34"/>
      <c r="V52" s="34"/>
      <c r="W52" s="34"/>
      <c r="X52" s="34"/>
      <c r="Y52" s="34"/>
      <c r="Z52" s="34"/>
    </row>
    <row r="53" spans="1:27" x14ac:dyDescent="0.3">
      <c r="A53" s="34"/>
      <c r="D53" s="34"/>
      <c r="E53" s="34"/>
      <c r="F53" s="34"/>
      <c r="G53" s="34"/>
      <c r="H53" s="34"/>
      <c r="I53" s="34"/>
      <c r="J53" s="34"/>
      <c r="K53" s="34"/>
      <c r="L53" s="34"/>
      <c r="M53" s="34"/>
      <c r="N53" s="34"/>
      <c r="O53" s="34"/>
      <c r="P53" s="34"/>
      <c r="Q53" s="34"/>
      <c r="R53" s="34"/>
      <c r="S53" s="34"/>
      <c r="T53" s="34"/>
      <c r="U53" s="34"/>
      <c r="V53" s="34"/>
      <c r="W53" s="34"/>
      <c r="X53" s="34"/>
      <c r="Y53" s="34"/>
      <c r="Z53" s="34"/>
    </row>
    <row r="54" spans="1:27" ht="14.15" customHeight="1" x14ac:dyDescent="0.3">
      <c r="A54" s="419" t="s">
        <v>252</v>
      </c>
      <c r="B54" s="420"/>
      <c r="C54" s="420"/>
      <c r="D54" s="420"/>
      <c r="E54" s="34"/>
      <c r="F54" s="34"/>
      <c r="G54" s="34"/>
      <c r="H54" s="34"/>
      <c r="I54" s="34"/>
      <c r="J54" s="34"/>
      <c r="K54" s="34"/>
      <c r="L54" s="34"/>
      <c r="M54" s="34"/>
      <c r="N54" s="34"/>
      <c r="O54" s="34"/>
      <c r="P54" s="34"/>
      <c r="Q54" s="34"/>
      <c r="R54" s="34"/>
      <c r="S54" s="34"/>
      <c r="T54" s="34"/>
      <c r="U54" s="34"/>
      <c r="V54" s="34"/>
      <c r="W54" s="34"/>
      <c r="X54" s="34"/>
      <c r="Y54" s="34"/>
      <c r="Z54" s="34"/>
    </row>
    <row r="55" spans="1:27" x14ac:dyDescent="0.3">
      <c r="A55" s="205" t="s">
        <v>16</v>
      </c>
      <c r="B55" s="163" t="s">
        <v>6</v>
      </c>
      <c r="C55" s="163" t="s">
        <v>8</v>
      </c>
      <c r="D55" s="65" t="s">
        <v>12</v>
      </c>
      <c r="E55" s="34"/>
      <c r="F55" s="34"/>
      <c r="G55" s="34"/>
      <c r="H55" s="34"/>
      <c r="I55" s="34"/>
      <c r="J55" s="34"/>
      <c r="K55" s="34"/>
      <c r="L55" s="34"/>
      <c r="M55" s="34"/>
      <c r="N55" s="34"/>
      <c r="O55" s="34"/>
      <c r="P55" s="34"/>
      <c r="Q55" s="34"/>
      <c r="R55" s="34"/>
      <c r="S55" s="34"/>
      <c r="T55" s="34"/>
      <c r="U55" s="34"/>
      <c r="V55" s="34"/>
      <c r="W55" s="34"/>
      <c r="X55" s="34"/>
      <c r="Y55" s="34"/>
      <c r="Z55" s="34"/>
    </row>
    <row r="56" spans="1:27" x14ac:dyDescent="0.3">
      <c r="A56" s="64" t="s">
        <v>27</v>
      </c>
      <c r="B56" s="307"/>
      <c r="C56" s="307"/>
      <c r="D56" s="64">
        <f>SUM(C56:C62)</f>
        <v>0</v>
      </c>
      <c r="E56" s="34"/>
      <c r="F56" s="34"/>
      <c r="G56" s="34"/>
      <c r="H56" s="34"/>
      <c r="I56" s="34"/>
      <c r="J56" s="34"/>
      <c r="K56" s="34"/>
      <c r="L56" s="34"/>
      <c r="M56" s="34"/>
      <c r="N56" s="34"/>
      <c r="O56" s="34"/>
      <c r="P56" s="34"/>
      <c r="Q56" s="34"/>
      <c r="R56" s="34"/>
      <c r="S56" s="34"/>
      <c r="T56" s="34"/>
      <c r="U56" s="34"/>
      <c r="V56" s="34"/>
      <c r="W56" s="34"/>
      <c r="X56" s="34"/>
      <c r="Y56" s="34"/>
      <c r="Z56" s="34"/>
    </row>
    <row r="57" spans="1:27" x14ac:dyDescent="0.3">
      <c r="A57" s="64" t="s">
        <v>28</v>
      </c>
      <c r="B57" s="307"/>
      <c r="C57" s="307"/>
      <c r="D57" s="34"/>
      <c r="E57" s="34"/>
      <c r="F57" s="34"/>
      <c r="G57" s="34"/>
      <c r="H57" s="34"/>
      <c r="I57" s="34"/>
      <c r="J57" s="34"/>
      <c r="K57" s="34"/>
      <c r="L57" s="34"/>
      <c r="M57" s="34"/>
      <c r="N57" s="34"/>
      <c r="O57" s="34"/>
      <c r="P57" s="34"/>
      <c r="Q57" s="34"/>
      <c r="R57" s="34"/>
      <c r="S57" s="34"/>
      <c r="T57" s="34"/>
      <c r="U57" s="34"/>
      <c r="V57" s="34"/>
      <c r="W57" s="34"/>
      <c r="X57" s="34"/>
      <c r="Y57" s="34"/>
      <c r="Z57" s="34"/>
    </row>
    <row r="58" spans="1:27" x14ac:dyDescent="0.3">
      <c r="A58" s="64" t="s">
        <v>33</v>
      </c>
      <c r="B58" s="307"/>
      <c r="C58" s="307"/>
      <c r="D58" s="34"/>
      <c r="E58" s="34"/>
      <c r="F58" s="34"/>
      <c r="G58" s="34"/>
      <c r="H58" s="34"/>
      <c r="I58" s="34"/>
      <c r="J58" s="34"/>
      <c r="K58" s="34"/>
      <c r="L58" s="34"/>
      <c r="M58" s="34"/>
      <c r="N58" s="34"/>
      <c r="O58" s="34"/>
      <c r="P58" s="34"/>
      <c r="Q58" s="34"/>
      <c r="R58" s="34"/>
      <c r="S58" s="34"/>
      <c r="T58" s="34"/>
      <c r="U58" s="34"/>
      <c r="V58" s="34"/>
      <c r="W58" s="34"/>
      <c r="X58" s="34"/>
      <c r="Y58" s="34"/>
      <c r="Z58" s="34"/>
    </row>
    <row r="59" spans="1:27" x14ac:dyDescent="0.3">
      <c r="A59" s="64" t="s">
        <v>38</v>
      </c>
      <c r="B59" s="307"/>
      <c r="C59" s="307"/>
      <c r="D59" s="34"/>
      <c r="E59" s="34"/>
      <c r="F59" s="34"/>
      <c r="G59" s="34"/>
      <c r="H59" s="34"/>
      <c r="I59" s="34"/>
      <c r="J59" s="34"/>
      <c r="K59" s="34"/>
      <c r="L59" s="34"/>
      <c r="M59" s="34"/>
      <c r="N59" s="34"/>
      <c r="O59" s="34"/>
      <c r="P59" s="34"/>
      <c r="Q59" s="34"/>
      <c r="R59" s="34"/>
      <c r="S59" s="34"/>
      <c r="T59" s="34"/>
      <c r="U59" s="34"/>
      <c r="V59" s="34"/>
      <c r="W59" s="34"/>
      <c r="X59" s="34"/>
      <c r="Y59" s="34"/>
      <c r="Z59" s="34"/>
    </row>
    <row r="60" spans="1:27" x14ac:dyDescent="0.3">
      <c r="A60" s="64" t="s">
        <v>43</v>
      </c>
      <c r="B60" s="307"/>
      <c r="C60" s="307"/>
      <c r="D60" s="34"/>
      <c r="E60" s="34"/>
      <c r="F60" s="34"/>
      <c r="G60" s="34"/>
      <c r="H60" s="34"/>
      <c r="I60" s="34"/>
      <c r="J60" s="34"/>
      <c r="K60" s="34"/>
      <c r="L60" s="34"/>
      <c r="M60" s="34"/>
      <c r="N60" s="34"/>
      <c r="O60" s="34"/>
      <c r="P60" s="34"/>
      <c r="Q60" s="34"/>
      <c r="R60" s="34"/>
      <c r="S60" s="34"/>
      <c r="T60" s="34"/>
      <c r="U60" s="34"/>
      <c r="V60" s="34"/>
      <c r="W60" s="34"/>
      <c r="X60" s="34"/>
      <c r="Y60" s="34"/>
      <c r="Z60" s="34"/>
    </row>
    <row r="61" spans="1:27" x14ac:dyDescent="0.3">
      <c r="A61" s="64" t="s">
        <v>44</v>
      </c>
      <c r="B61" s="307"/>
      <c r="C61" s="307"/>
      <c r="D61" s="34"/>
      <c r="E61" s="34"/>
      <c r="F61" s="34"/>
      <c r="G61" s="34"/>
      <c r="H61" s="34"/>
      <c r="I61" s="34"/>
      <c r="J61" s="34"/>
      <c r="K61" s="34"/>
      <c r="L61" s="34"/>
      <c r="M61" s="34"/>
      <c r="N61" s="34"/>
      <c r="O61" s="34"/>
      <c r="P61" s="34"/>
      <c r="Q61" s="34"/>
      <c r="R61" s="34"/>
      <c r="S61" s="34"/>
      <c r="T61" s="34"/>
      <c r="U61" s="34"/>
      <c r="V61" s="34"/>
      <c r="W61" s="34"/>
      <c r="X61" s="34"/>
      <c r="Y61" s="34"/>
      <c r="Z61" s="34"/>
    </row>
    <row r="62" spans="1:27" x14ac:dyDescent="0.3">
      <c r="A62" s="64" t="s">
        <v>47</v>
      </c>
      <c r="B62" s="307"/>
      <c r="C62" s="307"/>
      <c r="D62" s="34"/>
      <c r="E62" s="34"/>
      <c r="F62" s="34"/>
      <c r="G62" s="34"/>
      <c r="H62" s="34"/>
      <c r="I62" s="34"/>
      <c r="J62" s="34"/>
      <c r="K62" s="34"/>
      <c r="L62" s="34"/>
      <c r="M62" s="34"/>
      <c r="N62" s="34"/>
      <c r="O62" s="34"/>
      <c r="P62" s="34"/>
      <c r="Q62" s="34"/>
      <c r="R62" s="34"/>
      <c r="S62" s="34"/>
      <c r="T62" s="34"/>
      <c r="U62" s="34"/>
      <c r="V62" s="34"/>
      <c r="W62" s="34"/>
      <c r="X62" s="34"/>
      <c r="Y62" s="34"/>
      <c r="Z62" s="34"/>
    </row>
    <row r="63" spans="1:27" ht="45" customHeight="1" x14ac:dyDescent="0.35">
      <c r="A63" s="33"/>
      <c r="B63" s="33"/>
      <c r="C63" s="33"/>
      <c r="D63" s="34"/>
      <c r="E63" s="34"/>
      <c r="F63" s="34"/>
      <c r="G63" s="34"/>
      <c r="H63" s="34"/>
      <c r="I63" s="34"/>
      <c r="J63" s="34"/>
      <c r="K63" s="34"/>
      <c r="L63" s="34"/>
      <c r="M63" s="34"/>
      <c r="N63" s="34"/>
      <c r="O63" s="34"/>
      <c r="P63" s="34"/>
      <c r="Q63" s="34"/>
      <c r="R63" s="34"/>
      <c r="S63" s="34"/>
      <c r="T63" s="34"/>
      <c r="U63" s="34"/>
      <c r="V63" s="34"/>
      <c r="W63" s="34"/>
      <c r="X63" s="34"/>
      <c r="Y63" s="34"/>
      <c r="Z63" s="34"/>
    </row>
    <row r="64" spans="1:27" s="57" customFormat="1" ht="15.5" x14ac:dyDescent="0.35">
      <c r="A64" s="35" t="s">
        <v>210</v>
      </c>
      <c r="B64" s="207" t="s">
        <v>2</v>
      </c>
      <c r="C64" s="38"/>
      <c r="D64" s="62"/>
      <c r="I64" s="62"/>
      <c r="N64" s="62"/>
      <c r="AA64" s="56"/>
    </row>
    <row r="65" spans="1:28" ht="52.5" x14ac:dyDescent="0.35">
      <c r="A65" s="166">
        <f>IFERROR(B75-GETPIVOTDATA("TOTAL IN CAD",$C$73,"Category","Alcohol"),B75)</f>
        <v>0</v>
      </c>
      <c r="B65" s="167">
        <f>D46</f>
        <v>0</v>
      </c>
      <c r="C65" s="230" t="s">
        <v>262</v>
      </c>
      <c r="D65" s="34"/>
      <c r="I65" s="86"/>
      <c r="J65"/>
      <c r="K65"/>
      <c r="L65"/>
      <c r="M65"/>
      <c r="N65" s="86"/>
      <c r="AA65" s="89"/>
      <c r="AB65" s="73"/>
    </row>
    <row r="66" spans="1:28" ht="15.5" x14ac:dyDescent="0.35">
      <c r="A66" s="164"/>
      <c r="B66" s="164"/>
      <c r="C66" s="37"/>
      <c r="AA66" s="21"/>
    </row>
    <row r="67" spans="1:28" ht="15.5" x14ac:dyDescent="0.35">
      <c r="A67" s="66" t="s">
        <v>34</v>
      </c>
      <c r="B67" s="67" t="s">
        <v>35</v>
      </c>
      <c r="C67" s="36" t="s">
        <v>36</v>
      </c>
      <c r="Q67" s="18"/>
      <c r="R67" s="18"/>
      <c r="S67" s="59"/>
      <c r="T67" s="20"/>
      <c r="U67" s="18"/>
      <c r="V67" s="72"/>
      <c r="W67" s="72"/>
      <c r="X67" s="18"/>
      <c r="Y67" s="22"/>
      <c r="AA67" s="15"/>
    </row>
    <row r="68" spans="1:28" ht="65.5" x14ac:dyDescent="0.35">
      <c r="A68" s="165">
        <f>7*B65</f>
        <v>0</v>
      </c>
      <c r="B68" s="165">
        <f>IFERROR(MIN(500,GETPIVOTDATA("TOTAL IN CAD",$C$73,"Category","Venue")*0.7),0)</f>
        <v>0</v>
      </c>
      <c r="C68" s="165">
        <f>IFERROR(MIN(150,IF(GETPIVOTDATA("TOTAL IN CAD",$C$73,"Category","Gifts")&gt;(B41*25),B41*25,GETPIVOTDATA("TOTAL IN CAD",$C$73,"Category","Gifts"))),0)</f>
        <v>0</v>
      </c>
      <c r="D68" s="230" t="s">
        <v>262</v>
      </c>
      <c r="K68" s="16"/>
      <c r="M68" s="55"/>
      <c r="Q68" s="18"/>
      <c r="R68" s="18"/>
      <c r="S68" s="59"/>
      <c r="T68" s="20"/>
      <c r="U68" s="18"/>
      <c r="V68" s="72"/>
      <c r="W68" s="72"/>
      <c r="X68" s="18"/>
      <c r="Y68" s="18"/>
      <c r="AA68" s="15"/>
    </row>
    <row r="69" spans="1:28" ht="15.5" x14ac:dyDescent="0.35">
      <c r="A69" s="37"/>
      <c r="B69" s="37"/>
      <c r="C69" s="37"/>
      <c r="K69" s="16"/>
      <c r="M69" s="58"/>
      <c r="N69" s="23"/>
      <c r="Q69" s="18"/>
      <c r="R69" s="18"/>
      <c r="S69" s="59"/>
      <c r="T69" s="20"/>
      <c r="U69" s="18"/>
      <c r="V69" s="72"/>
      <c r="W69" s="72"/>
      <c r="X69" s="18"/>
      <c r="Y69" s="18"/>
      <c r="AA69" s="15"/>
    </row>
    <row r="70" spans="1:28" ht="15.5" x14ac:dyDescent="0.35">
      <c r="A70" s="68" t="s">
        <v>45</v>
      </c>
      <c r="B70" s="69" t="s">
        <v>46</v>
      </c>
      <c r="C70" s="38"/>
      <c r="G70" s="24"/>
      <c r="H70" s="24"/>
      <c r="K70" s="16"/>
      <c r="M70" s="58"/>
      <c r="N70" s="23"/>
      <c r="Q70" s="18"/>
      <c r="R70" s="18"/>
      <c r="S70" s="59"/>
      <c r="T70" s="20"/>
      <c r="U70" s="18"/>
      <c r="V70" s="72"/>
      <c r="W70" s="72"/>
      <c r="X70" s="18"/>
      <c r="Y70" s="18"/>
      <c r="AA70" s="15"/>
    </row>
    <row r="71" spans="1:28" ht="15.5" x14ac:dyDescent="0.35">
      <c r="A71" s="168">
        <f>MIN(0.7*A65,SUM(A68:C68))</f>
        <v>0</v>
      </c>
      <c r="B71" s="307"/>
      <c r="C71" s="227" t="s">
        <v>264</v>
      </c>
      <c r="G71" s="24"/>
      <c r="H71" s="24"/>
      <c r="K71" s="16"/>
      <c r="M71" s="58"/>
      <c r="N71" s="23"/>
      <c r="Q71" s="18"/>
      <c r="R71" s="18"/>
      <c r="S71" s="59"/>
      <c r="T71" s="20"/>
      <c r="U71" s="18"/>
      <c r="V71" s="72"/>
      <c r="W71" s="72"/>
      <c r="X71" s="18"/>
      <c r="Y71" s="18"/>
      <c r="AA71" s="15"/>
    </row>
    <row r="72" spans="1:28" ht="16" customHeight="1" x14ac:dyDescent="0.35">
      <c r="A72" s="56"/>
      <c r="B72" s="56"/>
      <c r="C72" s="56"/>
      <c r="G72" s="24"/>
      <c r="H72" s="24"/>
      <c r="K72" s="16"/>
      <c r="M72" s="58"/>
      <c r="N72" s="23"/>
      <c r="Q72" s="18"/>
      <c r="R72" s="18"/>
      <c r="S72" s="59"/>
      <c r="T72" s="20"/>
      <c r="U72" s="18"/>
      <c r="V72" s="72"/>
      <c r="W72" s="72"/>
      <c r="X72" s="18"/>
      <c r="Y72" s="25"/>
      <c r="AA72" s="15"/>
    </row>
    <row r="73" spans="1:28" ht="78" x14ac:dyDescent="0.35">
      <c r="A73" s="417" t="s">
        <v>181</v>
      </c>
      <c r="B73" s="418"/>
      <c r="C73" s="326" t="s">
        <v>182</v>
      </c>
      <c r="D73" s="326" t="s">
        <v>260</v>
      </c>
      <c r="E73" s="229" t="s">
        <v>267</v>
      </c>
      <c r="G73" s="24"/>
      <c r="H73" s="24"/>
      <c r="K73" s="16"/>
      <c r="M73" s="58"/>
      <c r="N73" s="23"/>
      <c r="Q73" s="18"/>
      <c r="R73" s="18"/>
      <c r="S73" s="59"/>
      <c r="T73" s="20"/>
      <c r="U73" s="18"/>
      <c r="V73" s="72"/>
      <c r="W73" s="72"/>
      <c r="X73" s="18"/>
      <c r="Y73" s="25"/>
      <c r="AA73" s="15"/>
    </row>
    <row r="74" spans="1:28" ht="15.5" x14ac:dyDescent="0.35">
      <c r="A74" s="39" t="s">
        <v>149</v>
      </c>
      <c r="B74" s="63">
        <f>SUM(Income_PD12325[AMOUNT])</f>
        <v>0</v>
      </c>
      <c r="C74" s="328" t="s">
        <v>180</v>
      </c>
      <c r="D74" s="327"/>
      <c r="G74" s="24"/>
      <c r="H74" s="24"/>
      <c r="K74" s="16"/>
      <c r="M74" s="58"/>
      <c r="N74" s="23"/>
      <c r="Q74" s="18"/>
      <c r="R74" s="18"/>
      <c r="S74" s="59"/>
      <c r="T74" s="20"/>
      <c r="U74" s="18"/>
      <c r="V74" s="72"/>
      <c r="W74" s="72"/>
      <c r="X74" s="18"/>
      <c r="Y74" s="25"/>
      <c r="AA74" s="15"/>
    </row>
    <row r="75" spans="1:28" ht="15.5" x14ac:dyDescent="0.35">
      <c r="A75" s="39" t="s">
        <v>183</v>
      </c>
      <c r="B75" s="70">
        <f>SUM(Detailed_Expense_PD12426[TOTAL IN CAD])</f>
        <v>0</v>
      </c>
      <c r="C75"/>
      <c r="D75"/>
      <c r="G75" s="24"/>
      <c r="H75" s="24"/>
      <c r="K75" s="16"/>
      <c r="M75" s="58"/>
      <c r="N75" s="23"/>
      <c r="Q75" s="18"/>
      <c r="R75" s="18"/>
      <c r="S75" s="59"/>
      <c r="T75" s="20"/>
      <c r="U75" s="18"/>
      <c r="V75" s="72"/>
      <c r="W75" s="72"/>
      <c r="X75" s="18"/>
      <c r="Y75" s="25"/>
      <c r="AA75" s="15"/>
    </row>
    <row r="76" spans="1:28" ht="15.5" x14ac:dyDescent="0.35">
      <c r="A76" s="41" t="s">
        <v>66</v>
      </c>
      <c r="B76" s="71">
        <f>B74-B75</f>
        <v>0</v>
      </c>
      <c r="C76"/>
      <c r="D76"/>
      <c r="G76" s="24"/>
      <c r="H76" s="24"/>
      <c r="K76" s="16"/>
      <c r="M76" s="58"/>
      <c r="N76" s="23"/>
      <c r="Q76" s="18"/>
      <c r="R76" s="18"/>
      <c r="S76" s="59"/>
      <c r="T76" s="20"/>
      <c r="U76" s="18"/>
      <c r="V76" s="72"/>
      <c r="W76" s="72"/>
      <c r="X76" s="18"/>
      <c r="Y76" s="25"/>
      <c r="AA76" s="15"/>
    </row>
    <row r="77" spans="1:28" ht="15.5" x14ac:dyDescent="0.35">
      <c r="A77" s="42" t="s">
        <v>148</v>
      </c>
      <c r="B77" s="34"/>
      <c r="C77"/>
      <c r="D77"/>
      <c r="G77" s="24"/>
      <c r="H77" s="24"/>
      <c r="K77" s="16"/>
      <c r="M77" s="58"/>
      <c r="N77" s="23"/>
      <c r="Q77" s="18"/>
      <c r="R77" s="18"/>
      <c r="S77" s="59"/>
      <c r="T77" s="20"/>
      <c r="U77" s="18"/>
      <c r="V77" s="72"/>
      <c r="W77" s="72"/>
      <c r="X77" s="18"/>
      <c r="Y77" s="25"/>
      <c r="AA77" s="15"/>
    </row>
    <row r="78" spans="1:28" ht="15.5" x14ac:dyDescent="0.35">
      <c r="A78" s="34"/>
      <c r="B78" s="34"/>
      <c r="C78"/>
      <c r="D78"/>
      <c r="G78" s="24"/>
      <c r="H78" s="24"/>
      <c r="K78" s="16"/>
      <c r="M78" s="58"/>
      <c r="N78" s="23"/>
      <c r="Q78" s="18"/>
      <c r="R78" s="18"/>
      <c r="S78" s="59"/>
      <c r="T78" s="20"/>
      <c r="U78" s="18"/>
      <c r="V78" s="72"/>
      <c r="W78" s="72"/>
      <c r="X78" s="18"/>
      <c r="Y78" s="25"/>
      <c r="AA78" s="15"/>
    </row>
    <row r="79" spans="1:28" ht="15.5" x14ac:dyDescent="0.35">
      <c r="C79"/>
      <c r="D79"/>
    </row>
    <row r="80" spans="1:28" ht="15.5" x14ac:dyDescent="0.35">
      <c r="C80"/>
      <c r="D80"/>
    </row>
    <row r="85" spans="1:27" ht="15.5" x14ac:dyDescent="0.35">
      <c r="A85" s="15"/>
      <c r="B85" s="15"/>
      <c r="C85"/>
      <c r="D85"/>
      <c r="F85" s="225" t="s">
        <v>273</v>
      </c>
      <c r="G85" s="24"/>
      <c r="H85" s="24"/>
      <c r="K85" s="16"/>
      <c r="M85" s="58"/>
      <c r="N85" s="23"/>
      <c r="Q85" s="18"/>
      <c r="R85" s="18"/>
      <c r="S85" s="59"/>
      <c r="T85" s="20"/>
      <c r="U85" s="18"/>
      <c r="V85" s="72"/>
      <c r="W85" s="72"/>
      <c r="X85" s="18"/>
      <c r="Y85" s="18"/>
      <c r="AA85" s="15"/>
    </row>
    <row r="86" spans="1:27" ht="31" x14ac:dyDescent="0.35">
      <c r="A86" s="240" t="s">
        <v>272</v>
      </c>
      <c r="B86" s="15"/>
      <c r="C86" s="15"/>
      <c r="F86" s="225" t="s">
        <v>265</v>
      </c>
      <c r="G86" s="24"/>
      <c r="H86" s="24"/>
      <c r="K86" s="16"/>
      <c r="M86" s="58"/>
      <c r="N86" s="23"/>
      <c r="Q86" s="18"/>
      <c r="R86" s="18"/>
      <c r="S86" s="59"/>
      <c r="T86" s="20"/>
      <c r="U86" s="18"/>
      <c r="V86" s="72"/>
      <c r="W86" s="72"/>
      <c r="X86" s="18"/>
      <c r="Y86" s="18"/>
      <c r="AA86" s="15"/>
    </row>
    <row r="87" spans="1:27" ht="27" customHeight="1" x14ac:dyDescent="0.35">
      <c r="A87" s="388" t="s">
        <v>0</v>
      </c>
      <c r="B87" s="389"/>
      <c r="C87" s="389"/>
      <c r="D87" s="389"/>
      <c r="F87" s="206" t="s">
        <v>1</v>
      </c>
      <c r="G87" s="207"/>
      <c r="H87" s="207"/>
      <c r="I87" s="207"/>
      <c r="J87" s="207"/>
      <c r="K87" s="207"/>
      <c r="L87" s="207"/>
      <c r="M87" s="207"/>
      <c r="N87" s="207"/>
      <c r="O87" s="207"/>
      <c r="P87" s="207"/>
      <c r="Q87" s="207"/>
      <c r="R87" s="18"/>
      <c r="S87" s="59"/>
      <c r="T87" s="20"/>
      <c r="U87" s="18"/>
      <c r="V87" s="72"/>
      <c r="W87" s="72"/>
      <c r="X87" s="18"/>
      <c r="Y87" s="26"/>
      <c r="AA87" s="15"/>
    </row>
    <row r="88" spans="1:27" ht="15.5" x14ac:dyDescent="0.35">
      <c r="A88" s="85" t="s">
        <v>3</v>
      </c>
      <c r="B88" s="88" t="s">
        <v>4</v>
      </c>
      <c r="C88" s="88" t="s">
        <v>5</v>
      </c>
      <c r="D88" s="88" t="s">
        <v>6</v>
      </c>
      <c r="F88" s="84" t="s">
        <v>140</v>
      </c>
      <c r="G88" s="83" t="s">
        <v>139</v>
      </c>
      <c r="H88" s="83" t="s">
        <v>7</v>
      </c>
      <c r="I88" s="83" t="s">
        <v>8</v>
      </c>
      <c r="J88" s="91" t="s">
        <v>9</v>
      </c>
      <c r="K88" s="224" t="s">
        <v>10</v>
      </c>
      <c r="L88" s="83" t="s">
        <v>11</v>
      </c>
      <c r="M88" s="91" t="s">
        <v>12</v>
      </c>
      <c r="N88" s="91" t="s">
        <v>13</v>
      </c>
      <c r="O88" s="83" t="s">
        <v>5</v>
      </c>
      <c r="P88" s="88" t="s">
        <v>147</v>
      </c>
      <c r="Q88" s="87" t="s">
        <v>6</v>
      </c>
      <c r="R88" s="18"/>
      <c r="S88" s="59"/>
      <c r="T88" s="20"/>
      <c r="U88" s="18"/>
      <c r="V88" s="72"/>
      <c r="W88" s="72"/>
      <c r="X88" s="18"/>
      <c r="Y88" s="18"/>
      <c r="AA88" s="15"/>
    </row>
    <row r="89" spans="1:27" ht="15.5" x14ac:dyDescent="0.35">
      <c r="A89" s="309"/>
      <c r="B89" s="310"/>
      <c r="C89" s="309"/>
      <c r="D89" s="309"/>
      <c r="F89" s="293"/>
      <c r="G89" s="316"/>
      <c r="H89" s="316"/>
      <c r="I89" s="309"/>
      <c r="J89" s="317"/>
      <c r="K89" s="317"/>
      <c r="L89" s="309"/>
      <c r="M89" s="233" t="str">
        <f>IF(I89*J89+K89&gt;0,I89*J89+K89,"")</f>
        <v/>
      </c>
      <c r="N89" s="233" t="str">
        <f>IF(Detailed_Expense_PD12426[[#This Row],[TOTAL]]&lt;&gt;"",Detailed_Expense_PD12426[[#This Row],[TOTAL]]*VLOOKUP(Detailed_Expense_PD12426[[#This Row],[CURRENCY]],#REF!,2,0),"")</f>
        <v/>
      </c>
      <c r="O89" s="309"/>
      <c r="P89" s="316"/>
      <c r="Q89" s="316"/>
      <c r="R89" s="18"/>
      <c r="S89" s="59"/>
      <c r="T89" s="20"/>
      <c r="U89" s="18"/>
      <c r="V89" s="72"/>
      <c r="W89" s="72"/>
      <c r="X89" s="18"/>
      <c r="Y89" s="25"/>
      <c r="AA89" s="15"/>
    </row>
    <row r="90" spans="1:27" ht="15.5" x14ac:dyDescent="0.35">
      <c r="A90" s="311"/>
      <c r="B90" s="312"/>
      <c r="C90" s="311"/>
      <c r="D90" s="309"/>
      <c r="F90" s="293"/>
      <c r="G90" s="316"/>
      <c r="H90" s="309"/>
      <c r="I90" s="311"/>
      <c r="J90" s="312"/>
      <c r="K90" s="312"/>
      <c r="L90" s="309"/>
      <c r="M90" s="233" t="str">
        <f>IF(I90*J90+K90&gt;0,I90*J90+K90,"")</f>
        <v/>
      </c>
      <c r="N90" s="233" t="str">
        <f>IF(Detailed_Expense_PD12426[[#This Row],[TOTAL]]&lt;&gt;"",Detailed_Expense_PD12426[[#This Row],[TOTAL]]*VLOOKUP(Detailed_Expense_PD12426[[#This Row],[CURRENCY]],#REF!,2,0),"")</f>
        <v/>
      </c>
      <c r="O90" s="309"/>
      <c r="P90" s="311"/>
      <c r="Q90" s="320"/>
      <c r="R90" s="18"/>
      <c r="S90" s="59"/>
      <c r="T90" s="20"/>
      <c r="U90" s="18"/>
      <c r="V90" s="72"/>
      <c r="W90" s="72"/>
      <c r="X90" s="18"/>
      <c r="Y90" s="26"/>
      <c r="AA90" s="15"/>
    </row>
    <row r="91" spans="1:27" ht="15.5" x14ac:dyDescent="0.35">
      <c r="A91" s="313"/>
      <c r="B91" s="313"/>
      <c r="C91" s="313"/>
      <c r="D91" s="311"/>
      <c r="F91" s="293"/>
      <c r="G91" s="316"/>
      <c r="H91" s="318"/>
      <c r="I91" s="311"/>
      <c r="J91" s="312"/>
      <c r="K91" s="312"/>
      <c r="L91" s="309"/>
      <c r="M91" s="233" t="str">
        <f t="shared" ref="M91:M154" si="0">IF(I91*J91+K91&gt;0,I91*J91+K91,"")</f>
        <v/>
      </c>
      <c r="N91" s="233" t="str">
        <f>IF(Detailed_Expense_PD12426[[#This Row],[TOTAL]]&lt;&gt;"",Detailed_Expense_PD12426[[#This Row],[TOTAL]]*VLOOKUP(Detailed_Expense_PD12426[[#This Row],[CURRENCY]],#REF!,2,0),"")</f>
        <v/>
      </c>
      <c r="O91" s="311"/>
      <c r="P91" s="311"/>
      <c r="Q91" s="320"/>
      <c r="R91" s="18"/>
      <c r="S91" s="59"/>
      <c r="T91" s="20"/>
      <c r="U91" s="18"/>
      <c r="V91" s="72"/>
      <c r="W91" s="72"/>
      <c r="X91" s="18"/>
      <c r="Y91" s="22"/>
      <c r="AA91" s="15"/>
    </row>
    <row r="92" spans="1:27" ht="15.5" x14ac:dyDescent="0.35">
      <c r="A92" s="314"/>
      <c r="B92" s="311"/>
      <c r="C92" s="315"/>
      <c r="D92" s="311"/>
      <c r="F92" s="293"/>
      <c r="G92" s="316"/>
      <c r="H92" s="316"/>
      <c r="I92" s="309"/>
      <c r="J92" s="317"/>
      <c r="K92" s="317"/>
      <c r="L92" s="309"/>
      <c r="M92" s="233" t="str">
        <f t="shared" si="0"/>
        <v/>
      </c>
      <c r="N92" s="233" t="str">
        <f>IF(Detailed_Expense_PD12426[[#This Row],[TOTAL]]&lt;&gt;"",Detailed_Expense_PD12426[[#This Row],[TOTAL]]*VLOOKUP(Detailed_Expense_PD12426[[#This Row],[CURRENCY]],#REF!,2,0),"")</f>
        <v/>
      </c>
      <c r="O92" s="311"/>
      <c r="P92" s="311"/>
      <c r="Q92" s="320"/>
      <c r="R92" s="18"/>
      <c r="S92" s="59"/>
      <c r="T92" s="20"/>
      <c r="U92" s="18"/>
      <c r="V92" s="72"/>
      <c r="W92" s="72"/>
      <c r="X92" s="18"/>
      <c r="Y92" s="18"/>
      <c r="AA92" s="15"/>
    </row>
    <row r="93" spans="1:27" ht="15.5" x14ac:dyDescent="0.35">
      <c r="A93" s="314"/>
      <c r="B93" s="311"/>
      <c r="C93" s="315"/>
      <c r="D93" s="311"/>
      <c r="F93" s="293"/>
      <c r="G93" s="313"/>
      <c r="H93" s="313"/>
      <c r="I93" s="311"/>
      <c r="J93" s="312"/>
      <c r="K93" s="312"/>
      <c r="L93" s="309"/>
      <c r="M93" s="233" t="str">
        <f t="shared" si="0"/>
        <v/>
      </c>
      <c r="N93" s="233" t="str">
        <f>IF(Detailed_Expense_PD12426[[#This Row],[TOTAL]]&lt;&gt;"",Detailed_Expense_PD12426[[#This Row],[TOTAL]]*VLOOKUP(Detailed_Expense_PD12426[[#This Row],[CURRENCY]],#REF!,2,0),"")</f>
        <v/>
      </c>
      <c r="O93" s="311"/>
      <c r="P93" s="311"/>
      <c r="Q93" s="320"/>
      <c r="R93" s="18"/>
      <c r="S93" s="59"/>
      <c r="T93" s="20"/>
      <c r="U93" s="18"/>
      <c r="V93" s="72"/>
      <c r="W93" s="72"/>
      <c r="X93" s="18"/>
      <c r="Y93" s="18"/>
      <c r="AA93" s="15"/>
    </row>
    <row r="94" spans="1:27" ht="15.5" x14ac:dyDescent="0.35">
      <c r="A94" s="314"/>
      <c r="B94" s="311"/>
      <c r="C94" s="315"/>
      <c r="D94" s="311"/>
      <c r="F94" s="293"/>
      <c r="G94" s="313"/>
      <c r="H94" s="313"/>
      <c r="I94" s="311"/>
      <c r="J94" s="312"/>
      <c r="K94" s="312"/>
      <c r="L94" s="309"/>
      <c r="M94" s="233" t="str">
        <f t="shared" si="0"/>
        <v/>
      </c>
      <c r="N94" s="233" t="str">
        <f>IF(Detailed_Expense_PD12426[[#This Row],[TOTAL]]&lt;&gt;"",Detailed_Expense_PD12426[[#This Row],[TOTAL]]*VLOOKUP(Detailed_Expense_PD12426[[#This Row],[CURRENCY]],#REF!,2,0),"")</f>
        <v/>
      </c>
      <c r="O94" s="311"/>
      <c r="P94" s="311"/>
      <c r="Q94" s="320"/>
      <c r="R94" s="18"/>
      <c r="S94" s="59"/>
      <c r="T94" s="20"/>
      <c r="U94" s="18"/>
      <c r="V94" s="72"/>
      <c r="W94" s="72"/>
      <c r="X94" s="18"/>
      <c r="Y94" s="18"/>
      <c r="AA94" s="15"/>
    </row>
    <row r="95" spans="1:27" ht="15.5" x14ac:dyDescent="0.35">
      <c r="A95" s="314"/>
      <c r="B95" s="311"/>
      <c r="C95" s="311"/>
      <c r="D95" s="311"/>
      <c r="F95" s="293"/>
      <c r="G95" s="313"/>
      <c r="H95" s="313"/>
      <c r="I95" s="311"/>
      <c r="J95" s="319"/>
      <c r="K95" s="319"/>
      <c r="L95" s="309"/>
      <c r="M95" s="233" t="str">
        <f t="shared" si="0"/>
        <v/>
      </c>
      <c r="N95" s="233" t="str">
        <f>IF(Detailed_Expense_PD12426[[#This Row],[TOTAL]]&lt;&gt;"",Detailed_Expense_PD12426[[#This Row],[TOTAL]]*VLOOKUP(Detailed_Expense_PD12426[[#This Row],[CURRENCY]],#REF!,2,0),"")</f>
        <v/>
      </c>
      <c r="O95" s="311"/>
      <c r="P95" s="311"/>
      <c r="Q95" s="320"/>
      <c r="R95" s="18"/>
      <c r="S95" s="59"/>
      <c r="T95" s="20"/>
      <c r="U95" s="18"/>
      <c r="V95" s="72"/>
      <c r="W95" s="72"/>
      <c r="X95" s="18"/>
      <c r="Y95" s="22"/>
      <c r="AA95" s="15"/>
    </row>
    <row r="96" spans="1:27" ht="15.5" x14ac:dyDescent="0.35">
      <c r="A96" s="314"/>
      <c r="B96" s="311"/>
      <c r="C96" s="311"/>
      <c r="D96" s="311"/>
      <c r="F96" s="293"/>
      <c r="G96" s="313"/>
      <c r="H96" s="313"/>
      <c r="I96" s="311"/>
      <c r="J96" s="319"/>
      <c r="K96" s="319"/>
      <c r="L96" s="309"/>
      <c r="M96" s="233" t="str">
        <f t="shared" si="0"/>
        <v/>
      </c>
      <c r="N96" s="233" t="str">
        <f>IF(Detailed_Expense_PD12426[[#This Row],[TOTAL]]&lt;&gt;"",Detailed_Expense_PD12426[[#This Row],[TOTAL]]*VLOOKUP(Detailed_Expense_PD12426[[#This Row],[CURRENCY]],#REF!,2,0),"")</f>
        <v/>
      </c>
      <c r="O96" s="311"/>
      <c r="P96" s="311"/>
      <c r="Q96" s="320"/>
      <c r="R96" s="18"/>
      <c r="S96" s="59"/>
      <c r="T96" s="20"/>
      <c r="U96" s="18"/>
      <c r="V96" s="72"/>
      <c r="W96" s="72"/>
      <c r="X96" s="18"/>
      <c r="Y96" s="18"/>
      <c r="AA96" s="15"/>
    </row>
    <row r="97" spans="1:27" ht="15.5" x14ac:dyDescent="0.35">
      <c r="A97" s="314"/>
      <c r="B97" s="311"/>
      <c r="C97" s="311"/>
      <c r="D97" s="313"/>
      <c r="E97" s="15"/>
      <c r="F97" s="293"/>
      <c r="G97" s="313"/>
      <c r="H97" s="313"/>
      <c r="I97" s="313"/>
      <c r="J97" s="319"/>
      <c r="K97" s="319"/>
      <c r="L97" s="309"/>
      <c r="M97" s="233" t="str">
        <f t="shared" si="0"/>
        <v/>
      </c>
      <c r="N97" s="233" t="str">
        <f>IF(Detailed_Expense_PD12426[[#This Row],[TOTAL]]&lt;&gt;"",Detailed_Expense_PD12426[[#This Row],[TOTAL]]*VLOOKUP(Detailed_Expense_PD12426[[#This Row],[CURRENCY]],#REF!,2,0),"")</f>
        <v/>
      </c>
      <c r="O97" s="311"/>
      <c r="P97" s="311"/>
      <c r="Q97" s="320"/>
      <c r="R97" s="18"/>
      <c r="S97" s="59"/>
      <c r="T97" s="20"/>
      <c r="U97" s="18"/>
      <c r="V97" s="72"/>
      <c r="W97" s="72"/>
      <c r="X97" s="18"/>
      <c r="Y97" s="25"/>
      <c r="AA97" s="15"/>
    </row>
    <row r="98" spans="1:27" ht="15.5" x14ac:dyDescent="0.35">
      <c r="A98" s="314"/>
      <c r="B98" s="311"/>
      <c r="C98" s="311"/>
      <c r="D98" s="313"/>
      <c r="E98" s="15"/>
      <c r="F98" s="293"/>
      <c r="G98" s="313"/>
      <c r="H98" s="313"/>
      <c r="I98" s="313"/>
      <c r="J98" s="319"/>
      <c r="K98" s="319"/>
      <c r="L98" s="309"/>
      <c r="M98" s="233" t="str">
        <f t="shared" si="0"/>
        <v/>
      </c>
      <c r="N98" s="233" t="str">
        <f>IF(Detailed_Expense_PD12426[[#This Row],[TOTAL]]&lt;&gt;"",Detailed_Expense_PD12426[[#This Row],[TOTAL]]*VLOOKUP(Detailed_Expense_PD12426[[#This Row],[CURRENCY]],#REF!,2,0),"")</f>
        <v/>
      </c>
      <c r="O98" s="311"/>
      <c r="P98" s="311"/>
      <c r="Q98" s="320"/>
      <c r="R98" s="18"/>
      <c r="S98" s="59"/>
      <c r="T98" s="20"/>
      <c r="U98" s="18"/>
      <c r="V98" s="72"/>
      <c r="W98" s="72"/>
      <c r="X98" s="18"/>
      <c r="Y98" s="18"/>
      <c r="AA98" s="15"/>
    </row>
    <row r="99" spans="1:27" ht="15.5" x14ac:dyDescent="0.35">
      <c r="A99" s="314"/>
      <c r="B99" s="311"/>
      <c r="C99" s="311"/>
      <c r="D99" s="313"/>
      <c r="E99" s="15"/>
      <c r="F99" s="293"/>
      <c r="G99" s="311"/>
      <c r="H99" s="313"/>
      <c r="I99" s="313"/>
      <c r="J99" s="319"/>
      <c r="K99" s="319"/>
      <c r="L99" s="309"/>
      <c r="M99" s="233" t="str">
        <f t="shared" si="0"/>
        <v/>
      </c>
      <c r="N99" s="233" t="str">
        <f>IF(Detailed_Expense_PD12426[[#This Row],[TOTAL]]&lt;&gt;"",Detailed_Expense_PD12426[[#This Row],[TOTAL]]*VLOOKUP(Detailed_Expense_PD12426[[#This Row],[CURRENCY]],#REF!,2,0),"")</f>
        <v/>
      </c>
      <c r="O99" s="311"/>
      <c r="P99" s="311"/>
      <c r="Q99" s="320"/>
      <c r="R99" s="18"/>
      <c r="S99" s="59"/>
      <c r="T99" s="20"/>
      <c r="U99" s="18"/>
      <c r="V99" s="72"/>
      <c r="W99" s="72"/>
      <c r="X99" s="18"/>
      <c r="Y99" s="18"/>
      <c r="AA99" s="15"/>
    </row>
    <row r="100" spans="1:27" ht="15.5" x14ac:dyDescent="0.35">
      <c r="A100" s="314"/>
      <c r="B100" s="311"/>
      <c r="C100" s="311"/>
      <c r="D100" s="313"/>
      <c r="E100" s="15"/>
      <c r="F100" s="293"/>
      <c r="G100" s="313"/>
      <c r="H100" s="313"/>
      <c r="I100" s="313"/>
      <c r="J100" s="319"/>
      <c r="K100" s="319"/>
      <c r="L100" s="309"/>
      <c r="M100" s="233" t="str">
        <f t="shared" si="0"/>
        <v/>
      </c>
      <c r="N100" s="233" t="str">
        <f>IF(Detailed_Expense_PD12426[[#This Row],[TOTAL]]&lt;&gt;"",Detailed_Expense_PD12426[[#This Row],[TOTAL]]*VLOOKUP(Detailed_Expense_PD12426[[#This Row],[CURRENCY]],#REF!,2,0),"")</f>
        <v/>
      </c>
      <c r="O100" s="311"/>
      <c r="P100" s="311"/>
      <c r="Q100" s="320"/>
      <c r="R100" s="18"/>
      <c r="S100" s="59"/>
      <c r="T100" s="20"/>
      <c r="U100" s="18"/>
      <c r="V100" s="72"/>
      <c r="W100" s="72"/>
      <c r="X100" s="18"/>
      <c r="Y100" s="18"/>
      <c r="AA100" s="15"/>
    </row>
    <row r="101" spans="1:27" ht="15.5" x14ac:dyDescent="0.35">
      <c r="A101" s="314"/>
      <c r="B101" s="311"/>
      <c r="C101" s="311"/>
      <c r="D101" s="313"/>
      <c r="E101" s="15"/>
      <c r="F101" s="293"/>
      <c r="G101" s="313"/>
      <c r="H101" s="313"/>
      <c r="I101" s="313"/>
      <c r="J101" s="319"/>
      <c r="K101" s="319"/>
      <c r="L101" s="309"/>
      <c r="M101" s="233" t="str">
        <f t="shared" si="0"/>
        <v/>
      </c>
      <c r="N101" s="233" t="str">
        <f>IF(Detailed_Expense_PD12426[[#This Row],[TOTAL]]&lt;&gt;"",Detailed_Expense_PD12426[[#This Row],[TOTAL]]*VLOOKUP(Detailed_Expense_PD12426[[#This Row],[CURRENCY]],#REF!,2,0),"")</f>
        <v/>
      </c>
      <c r="O101" s="311"/>
      <c r="P101" s="311"/>
      <c r="Q101" s="320"/>
      <c r="R101" s="18"/>
      <c r="S101" s="59"/>
      <c r="T101" s="20"/>
      <c r="U101" s="18"/>
      <c r="V101" s="72"/>
      <c r="W101" s="72"/>
      <c r="X101" s="18"/>
      <c r="Y101" s="18"/>
      <c r="AA101" s="15"/>
    </row>
    <row r="102" spans="1:27" ht="15.5" x14ac:dyDescent="0.35">
      <c r="A102" s="314"/>
      <c r="B102" s="311"/>
      <c r="C102" s="311"/>
      <c r="D102" s="313"/>
      <c r="E102" s="15"/>
      <c r="F102" s="293"/>
      <c r="G102" s="313"/>
      <c r="H102" s="313"/>
      <c r="I102" s="313"/>
      <c r="J102" s="312"/>
      <c r="K102" s="312"/>
      <c r="L102" s="309"/>
      <c r="M102" s="233" t="str">
        <f t="shared" si="0"/>
        <v/>
      </c>
      <c r="N102" s="233" t="str">
        <f>IF(Detailed_Expense_PD12426[[#This Row],[TOTAL]]&lt;&gt;"",Detailed_Expense_PD12426[[#This Row],[TOTAL]]*VLOOKUP(Detailed_Expense_PD12426[[#This Row],[CURRENCY]],#REF!,2,0),"")</f>
        <v/>
      </c>
      <c r="O102" s="311"/>
      <c r="P102" s="311"/>
      <c r="Q102" s="320"/>
      <c r="R102" s="18"/>
      <c r="S102" s="59"/>
      <c r="T102" s="20"/>
      <c r="U102" s="18"/>
      <c r="V102" s="72"/>
      <c r="W102" s="72"/>
      <c r="X102" s="18"/>
      <c r="Y102" s="25"/>
      <c r="AA102" s="15"/>
    </row>
    <row r="103" spans="1:27" ht="15.5" x14ac:dyDescent="0.35">
      <c r="A103" s="314"/>
      <c r="B103" s="311"/>
      <c r="C103" s="311"/>
      <c r="D103" s="313"/>
      <c r="E103" s="15"/>
      <c r="F103" s="293"/>
      <c r="G103" s="313"/>
      <c r="H103" s="313"/>
      <c r="I103" s="313"/>
      <c r="J103" s="312"/>
      <c r="K103" s="312"/>
      <c r="L103" s="309"/>
      <c r="M103" s="233" t="str">
        <f t="shared" si="0"/>
        <v/>
      </c>
      <c r="N103" s="233" t="str">
        <f>IF(Detailed_Expense_PD12426[[#This Row],[TOTAL]]&lt;&gt;"",Detailed_Expense_PD12426[[#This Row],[TOTAL]]*VLOOKUP(Detailed_Expense_PD12426[[#This Row],[CURRENCY]],#REF!,2,0),"")</f>
        <v/>
      </c>
      <c r="O103" s="311"/>
      <c r="P103" s="311"/>
      <c r="Q103" s="321"/>
      <c r="R103" s="18"/>
      <c r="S103" s="54"/>
      <c r="T103" s="20"/>
      <c r="U103" s="18"/>
      <c r="V103" s="72"/>
      <c r="W103" s="72"/>
      <c r="X103" s="27"/>
      <c r="Y103" s="25"/>
      <c r="AA103" s="15"/>
    </row>
    <row r="104" spans="1:27" ht="15.5" x14ac:dyDescent="0.35">
      <c r="A104" s="315"/>
      <c r="B104" s="315"/>
      <c r="C104" s="315"/>
      <c r="D104" s="313"/>
      <c r="E104" s="15"/>
      <c r="F104" s="293"/>
      <c r="G104" s="313"/>
      <c r="H104" s="313"/>
      <c r="I104" s="313"/>
      <c r="J104" s="312"/>
      <c r="K104" s="312"/>
      <c r="L104" s="309"/>
      <c r="M104" s="233" t="str">
        <f t="shared" si="0"/>
        <v/>
      </c>
      <c r="N104" s="233" t="str">
        <f>IF(Detailed_Expense_PD12426[[#This Row],[TOTAL]]&lt;&gt;"",Detailed_Expense_PD12426[[#This Row],[TOTAL]]*VLOOKUP(Detailed_Expense_PD12426[[#This Row],[CURRENCY]],#REF!,2,0),"")</f>
        <v/>
      </c>
      <c r="O104" s="311"/>
      <c r="P104" s="311"/>
      <c r="Q104" s="320"/>
      <c r="R104" s="18"/>
      <c r="S104" s="54"/>
      <c r="T104" s="20"/>
      <c r="U104" s="18"/>
      <c r="V104" s="72"/>
      <c r="W104" s="72"/>
      <c r="X104" s="27"/>
      <c r="Y104" s="25"/>
      <c r="AA104" s="15"/>
    </row>
    <row r="105" spans="1:27" ht="15.5" x14ac:dyDescent="0.35">
      <c r="A105" s="313"/>
      <c r="B105" s="313"/>
      <c r="C105" s="313"/>
      <c r="D105" s="313"/>
      <c r="E105" s="15"/>
      <c r="F105" s="293"/>
      <c r="G105" s="313"/>
      <c r="H105" s="313"/>
      <c r="I105" s="313"/>
      <c r="J105" s="312"/>
      <c r="K105" s="312"/>
      <c r="L105" s="309"/>
      <c r="M105" s="233" t="str">
        <f t="shared" si="0"/>
        <v/>
      </c>
      <c r="N105" s="233" t="str">
        <f>IF(Detailed_Expense_PD12426[[#This Row],[TOTAL]]&lt;&gt;"",Detailed_Expense_PD12426[[#This Row],[TOTAL]]*VLOOKUP(Detailed_Expense_PD12426[[#This Row],[CURRENCY]],#REF!,2,0),"")</f>
        <v/>
      </c>
      <c r="O105" s="311"/>
      <c r="P105" s="311"/>
      <c r="Q105" s="320"/>
      <c r="R105" s="18"/>
      <c r="S105" s="54"/>
      <c r="T105" s="20"/>
      <c r="U105" s="18"/>
      <c r="V105" s="72"/>
      <c r="W105" s="72"/>
      <c r="X105" s="27"/>
      <c r="Y105" s="25"/>
      <c r="AA105" s="15"/>
    </row>
    <row r="106" spans="1:27" ht="15.5" x14ac:dyDescent="0.35">
      <c r="A106" s="313"/>
      <c r="B106" s="313"/>
      <c r="C106" s="313"/>
      <c r="D106" s="313"/>
      <c r="E106" s="15"/>
      <c r="F106" s="293"/>
      <c r="G106" s="313"/>
      <c r="H106" s="313"/>
      <c r="I106" s="313"/>
      <c r="J106" s="312"/>
      <c r="K106" s="312"/>
      <c r="L106" s="309"/>
      <c r="M106" s="233" t="str">
        <f t="shared" si="0"/>
        <v/>
      </c>
      <c r="N106" s="233" t="str">
        <f>IF(Detailed_Expense_PD12426[[#This Row],[TOTAL]]&lt;&gt;"",Detailed_Expense_PD12426[[#This Row],[TOTAL]]*VLOOKUP(Detailed_Expense_PD12426[[#This Row],[CURRENCY]],#REF!,2,0),"")</f>
        <v/>
      </c>
      <c r="O106" s="311"/>
      <c r="P106" s="311"/>
      <c r="Q106" s="320"/>
      <c r="R106" s="18"/>
      <c r="S106" s="54"/>
      <c r="T106" s="20"/>
      <c r="U106" s="18"/>
      <c r="V106" s="72"/>
      <c r="W106" s="72"/>
      <c r="X106" s="27"/>
      <c r="Y106" s="25"/>
      <c r="AA106" s="15"/>
    </row>
    <row r="107" spans="1:27" ht="15.5" x14ac:dyDescent="0.35">
      <c r="A107" s="313"/>
      <c r="B107" s="313"/>
      <c r="C107" s="313"/>
      <c r="D107" s="313"/>
      <c r="E107" s="15"/>
      <c r="F107" s="293"/>
      <c r="G107" s="313"/>
      <c r="H107" s="313"/>
      <c r="I107" s="313"/>
      <c r="J107" s="312"/>
      <c r="K107" s="312"/>
      <c r="L107" s="309"/>
      <c r="M107" s="233" t="str">
        <f t="shared" si="0"/>
        <v/>
      </c>
      <c r="N107" s="233" t="str">
        <f>IF(Detailed_Expense_PD12426[[#This Row],[TOTAL]]&lt;&gt;"",Detailed_Expense_PD12426[[#This Row],[TOTAL]]*VLOOKUP(Detailed_Expense_PD12426[[#This Row],[CURRENCY]],#REF!,2,0),"")</f>
        <v/>
      </c>
      <c r="O107" s="311"/>
      <c r="P107" s="311"/>
      <c r="Q107" s="320"/>
      <c r="R107" s="18"/>
      <c r="S107" s="54"/>
      <c r="T107" s="20"/>
      <c r="U107" s="18"/>
      <c r="V107" s="72"/>
      <c r="W107" s="72"/>
      <c r="X107" s="27"/>
      <c r="Y107" s="25"/>
      <c r="AA107" s="15"/>
    </row>
    <row r="108" spans="1:27" ht="15.5" x14ac:dyDescent="0.35">
      <c r="A108" s="313"/>
      <c r="B108" s="313"/>
      <c r="C108" s="313"/>
      <c r="D108" s="313"/>
      <c r="E108" s="15"/>
      <c r="F108" s="293"/>
      <c r="G108" s="313"/>
      <c r="H108" s="313"/>
      <c r="I108" s="313"/>
      <c r="J108" s="312"/>
      <c r="K108" s="312"/>
      <c r="L108" s="309"/>
      <c r="M108" s="233" t="str">
        <f t="shared" si="0"/>
        <v/>
      </c>
      <c r="N108" s="233" t="str">
        <f>IF(Detailed_Expense_PD12426[[#This Row],[TOTAL]]&lt;&gt;"",Detailed_Expense_PD12426[[#This Row],[TOTAL]]*VLOOKUP(Detailed_Expense_PD12426[[#This Row],[CURRENCY]],#REF!,2,0),"")</f>
        <v/>
      </c>
      <c r="O108" s="311"/>
      <c r="P108" s="311"/>
      <c r="Q108" s="320"/>
      <c r="R108" s="18"/>
      <c r="S108" s="54"/>
      <c r="T108" s="20"/>
      <c r="U108" s="18"/>
      <c r="V108" s="72"/>
      <c r="W108" s="72"/>
      <c r="X108" s="27"/>
      <c r="Y108" s="25"/>
      <c r="AA108" s="15"/>
    </row>
    <row r="109" spans="1:27" ht="15.5" x14ac:dyDescent="0.35">
      <c r="A109" s="313"/>
      <c r="B109" s="313"/>
      <c r="C109" s="313"/>
      <c r="D109" s="313"/>
      <c r="E109" s="15"/>
      <c r="F109" s="293"/>
      <c r="G109" s="313"/>
      <c r="H109" s="313"/>
      <c r="I109" s="313"/>
      <c r="J109" s="312"/>
      <c r="K109" s="312"/>
      <c r="L109" s="309"/>
      <c r="M109" s="233" t="str">
        <f t="shared" si="0"/>
        <v/>
      </c>
      <c r="N109" s="233" t="str">
        <f>IF(Detailed_Expense_PD12426[[#This Row],[TOTAL]]&lt;&gt;"",Detailed_Expense_PD12426[[#This Row],[TOTAL]]*VLOOKUP(Detailed_Expense_PD12426[[#This Row],[CURRENCY]],#REF!,2,0),"")</f>
        <v/>
      </c>
      <c r="O109" s="311"/>
      <c r="P109" s="311"/>
      <c r="Q109" s="320"/>
      <c r="R109" s="18"/>
      <c r="S109" s="54"/>
      <c r="T109" s="20"/>
      <c r="U109" s="18"/>
      <c r="V109" s="72"/>
      <c r="W109" s="72"/>
      <c r="X109" s="27"/>
      <c r="Y109" s="18"/>
      <c r="AA109" s="15"/>
    </row>
    <row r="110" spans="1:27" ht="15.5" x14ac:dyDescent="0.35">
      <c r="A110" s="313"/>
      <c r="B110" s="313"/>
      <c r="C110" s="313"/>
      <c r="D110" s="313"/>
      <c r="E110" s="15"/>
      <c r="F110" s="293"/>
      <c r="G110" s="313"/>
      <c r="H110" s="313"/>
      <c r="I110" s="313"/>
      <c r="J110" s="312"/>
      <c r="K110" s="312"/>
      <c r="L110" s="309"/>
      <c r="M110" s="233" t="str">
        <f t="shared" si="0"/>
        <v/>
      </c>
      <c r="N110" s="233" t="str">
        <f>IF(Detailed_Expense_PD12426[[#This Row],[TOTAL]]&lt;&gt;"",Detailed_Expense_PD12426[[#This Row],[TOTAL]]*VLOOKUP(Detailed_Expense_PD12426[[#This Row],[CURRENCY]],#REF!,2,0),"")</f>
        <v/>
      </c>
      <c r="O110" s="311"/>
      <c r="P110" s="311"/>
      <c r="Q110" s="320"/>
      <c r="R110" s="18"/>
      <c r="S110" s="54"/>
      <c r="T110" s="20"/>
      <c r="U110" s="18"/>
      <c r="V110" s="72"/>
      <c r="W110" s="72"/>
      <c r="X110" s="27"/>
      <c r="Y110" s="18"/>
      <c r="AA110" s="15"/>
    </row>
    <row r="111" spans="1:27" ht="15.5" x14ac:dyDescent="0.35">
      <c r="A111" s="313"/>
      <c r="B111" s="313"/>
      <c r="C111" s="313"/>
      <c r="D111" s="313"/>
      <c r="E111" s="15"/>
      <c r="F111" s="293"/>
      <c r="G111" s="313"/>
      <c r="H111" s="313"/>
      <c r="I111" s="313"/>
      <c r="J111" s="312"/>
      <c r="K111" s="312"/>
      <c r="L111" s="309"/>
      <c r="M111" s="233" t="str">
        <f t="shared" si="0"/>
        <v/>
      </c>
      <c r="N111" s="233" t="str">
        <f>IF(Detailed_Expense_PD12426[[#This Row],[TOTAL]]&lt;&gt;"",Detailed_Expense_PD12426[[#This Row],[TOTAL]]*VLOOKUP(Detailed_Expense_PD12426[[#This Row],[CURRENCY]],#REF!,2,0),"")</f>
        <v/>
      </c>
      <c r="O111" s="311"/>
      <c r="P111" s="311"/>
      <c r="Q111" s="320"/>
      <c r="R111" s="18"/>
      <c r="S111" s="54"/>
      <c r="T111" s="20"/>
      <c r="U111" s="18"/>
      <c r="V111" s="72"/>
      <c r="W111" s="72"/>
      <c r="X111" s="27"/>
      <c r="Y111" s="18"/>
      <c r="AA111" s="15"/>
    </row>
    <row r="112" spans="1:27" ht="15.5" x14ac:dyDescent="0.35">
      <c r="A112" s="313"/>
      <c r="B112" s="313"/>
      <c r="C112" s="313"/>
      <c r="D112" s="313"/>
      <c r="E112" s="15"/>
      <c r="F112" s="293"/>
      <c r="G112" s="313"/>
      <c r="H112" s="313"/>
      <c r="I112" s="313"/>
      <c r="J112" s="312"/>
      <c r="K112" s="312"/>
      <c r="L112" s="309"/>
      <c r="M112" s="233" t="str">
        <f t="shared" si="0"/>
        <v/>
      </c>
      <c r="N112" s="233" t="str">
        <f>IF(Detailed_Expense_PD12426[[#This Row],[TOTAL]]&lt;&gt;"",Detailed_Expense_PD12426[[#This Row],[TOTAL]]*VLOOKUP(Detailed_Expense_PD12426[[#This Row],[CURRENCY]],#REF!,2,0),"")</f>
        <v/>
      </c>
      <c r="O112" s="311"/>
      <c r="P112" s="311"/>
      <c r="Q112" s="320"/>
      <c r="R112" s="18"/>
      <c r="S112" s="54"/>
      <c r="T112" s="20"/>
      <c r="U112" s="18"/>
      <c r="V112" s="72"/>
      <c r="W112" s="72"/>
      <c r="X112" s="27"/>
      <c r="Y112" s="25"/>
      <c r="AA112" s="15"/>
    </row>
    <row r="113" spans="1:27" ht="15.5" x14ac:dyDescent="0.35">
      <c r="A113" s="313"/>
      <c r="B113" s="313"/>
      <c r="C113" s="313"/>
      <c r="D113" s="313"/>
      <c r="E113" s="15"/>
      <c r="F113" s="293"/>
      <c r="G113" s="313"/>
      <c r="H113" s="313"/>
      <c r="I113" s="313"/>
      <c r="J113" s="312"/>
      <c r="K113" s="312"/>
      <c r="L113" s="309"/>
      <c r="M113" s="233" t="str">
        <f t="shared" si="0"/>
        <v/>
      </c>
      <c r="N113" s="233" t="str">
        <f>IF(Detailed_Expense_PD12426[[#This Row],[TOTAL]]&lt;&gt;"",Detailed_Expense_PD12426[[#This Row],[TOTAL]]*VLOOKUP(Detailed_Expense_PD12426[[#This Row],[CURRENCY]],#REF!,2,0),"")</f>
        <v/>
      </c>
      <c r="O113" s="311"/>
      <c r="P113" s="311"/>
      <c r="Q113" s="320"/>
      <c r="R113" s="18"/>
      <c r="S113" s="54"/>
      <c r="T113" s="20"/>
      <c r="U113" s="18"/>
      <c r="V113" s="72"/>
      <c r="W113" s="72"/>
      <c r="X113" s="27"/>
      <c r="Y113" s="25"/>
      <c r="AA113" s="15"/>
    </row>
    <row r="114" spans="1:27" ht="15.5" x14ac:dyDescent="0.35">
      <c r="A114" s="313"/>
      <c r="B114" s="313"/>
      <c r="C114" s="313"/>
      <c r="D114" s="313"/>
      <c r="E114" s="15"/>
      <c r="F114" s="293"/>
      <c r="G114" s="313"/>
      <c r="H114" s="313"/>
      <c r="I114" s="313"/>
      <c r="J114" s="312"/>
      <c r="K114" s="312"/>
      <c r="L114" s="309"/>
      <c r="M114" s="233" t="str">
        <f t="shared" si="0"/>
        <v/>
      </c>
      <c r="N114" s="233" t="str">
        <f>IF(Detailed_Expense_PD12426[[#This Row],[TOTAL]]&lt;&gt;"",Detailed_Expense_PD12426[[#This Row],[TOTAL]]*VLOOKUP(Detailed_Expense_PD12426[[#This Row],[CURRENCY]],#REF!,2,0),"")</f>
        <v/>
      </c>
      <c r="O114" s="311"/>
      <c r="P114" s="311"/>
      <c r="Q114" s="320"/>
      <c r="R114" s="18"/>
      <c r="S114" s="54"/>
      <c r="T114" s="20"/>
      <c r="U114" s="18"/>
      <c r="V114" s="72"/>
      <c r="W114" s="72"/>
      <c r="X114" s="27"/>
      <c r="Y114" s="18"/>
      <c r="AA114" s="15"/>
    </row>
    <row r="115" spans="1:27" ht="15.5" x14ac:dyDescent="0.35">
      <c r="A115" s="313"/>
      <c r="B115" s="313"/>
      <c r="C115" s="313"/>
      <c r="D115" s="313"/>
      <c r="E115" s="15"/>
      <c r="F115" s="293"/>
      <c r="G115" s="313"/>
      <c r="H115" s="313"/>
      <c r="I115" s="313"/>
      <c r="J115" s="312"/>
      <c r="K115" s="312"/>
      <c r="L115" s="309"/>
      <c r="M115" s="233" t="str">
        <f t="shared" si="0"/>
        <v/>
      </c>
      <c r="N115" s="233" t="str">
        <f>IF(Detailed_Expense_PD12426[[#This Row],[TOTAL]]&lt;&gt;"",Detailed_Expense_PD12426[[#This Row],[TOTAL]]*VLOOKUP(Detailed_Expense_PD12426[[#This Row],[CURRENCY]],#REF!,2,0),"")</f>
        <v/>
      </c>
      <c r="O115" s="311"/>
      <c r="P115" s="311"/>
      <c r="Q115" s="320"/>
      <c r="R115" s="18"/>
      <c r="S115" s="54"/>
      <c r="T115" s="20"/>
      <c r="U115" s="18"/>
      <c r="V115" s="72"/>
      <c r="W115" s="72"/>
      <c r="X115" s="27"/>
      <c r="Y115" s="18"/>
      <c r="AA115" s="15"/>
    </row>
    <row r="116" spans="1:27" ht="15.5" x14ac:dyDescent="0.35">
      <c r="A116" s="313"/>
      <c r="B116" s="313"/>
      <c r="C116" s="313"/>
      <c r="D116" s="313"/>
      <c r="E116" s="15"/>
      <c r="F116" s="293"/>
      <c r="G116" s="313"/>
      <c r="H116" s="313"/>
      <c r="I116" s="313"/>
      <c r="J116" s="312"/>
      <c r="K116" s="312"/>
      <c r="L116" s="309"/>
      <c r="M116" s="233" t="str">
        <f t="shared" si="0"/>
        <v/>
      </c>
      <c r="N116" s="233" t="str">
        <f>IF(Detailed_Expense_PD12426[[#This Row],[TOTAL]]&lt;&gt;"",Detailed_Expense_PD12426[[#This Row],[TOTAL]]*VLOOKUP(Detailed_Expense_PD12426[[#This Row],[CURRENCY]],#REF!,2,0),"")</f>
        <v/>
      </c>
      <c r="O116" s="311"/>
      <c r="P116" s="311"/>
      <c r="Q116" s="320"/>
      <c r="R116" s="18"/>
      <c r="S116" s="54"/>
      <c r="T116" s="20"/>
      <c r="U116" s="18"/>
      <c r="V116" s="72"/>
      <c r="W116" s="72"/>
      <c r="X116" s="27"/>
      <c r="Y116" s="26"/>
      <c r="AA116" s="15"/>
    </row>
    <row r="117" spans="1:27" ht="15.5" x14ac:dyDescent="0.35">
      <c r="A117" s="313"/>
      <c r="B117" s="313"/>
      <c r="C117" s="313"/>
      <c r="D117" s="313"/>
      <c r="E117" s="15"/>
      <c r="F117" s="293"/>
      <c r="G117" s="313"/>
      <c r="H117" s="313"/>
      <c r="I117" s="313"/>
      <c r="J117" s="312"/>
      <c r="K117" s="312"/>
      <c r="L117" s="309"/>
      <c r="M117" s="233" t="str">
        <f t="shared" si="0"/>
        <v/>
      </c>
      <c r="N117" s="233" t="str">
        <f>IF(Detailed_Expense_PD12426[[#This Row],[TOTAL]]&lt;&gt;"",Detailed_Expense_PD12426[[#This Row],[TOTAL]]*VLOOKUP(Detailed_Expense_PD12426[[#This Row],[CURRENCY]],#REF!,2,0),"")</f>
        <v/>
      </c>
      <c r="O117" s="311"/>
      <c r="P117" s="311"/>
      <c r="Q117" s="320"/>
      <c r="R117" s="18"/>
      <c r="S117" s="54"/>
      <c r="T117" s="20"/>
      <c r="U117" s="18"/>
      <c r="V117" s="72"/>
      <c r="W117" s="72"/>
      <c r="X117" s="27"/>
      <c r="Y117" s="26"/>
      <c r="AA117" s="15"/>
    </row>
    <row r="118" spans="1:27" ht="15.5" x14ac:dyDescent="0.35">
      <c r="A118" s="313"/>
      <c r="B118" s="313"/>
      <c r="C118" s="313"/>
      <c r="D118" s="313"/>
      <c r="E118" s="15"/>
      <c r="F118" s="293"/>
      <c r="G118" s="313"/>
      <c r="H118" s="313"/>
      <c r="I118" s="313"/>
      <c r="J118" s="312"/>
      <c r="K118" s="312"/>
      <c r="L118" s="309"/>
      <c r="M118" s="233" t="str">
        <f t="shared" si="0"/>
        <v/>
      </c>
      <c r="N118" s="233" t="str">
        <f>IF(Detailed_Expense_PD12426[[#This Row],[TOTAL]]&lt;&gt;"",Detailed_Expense_PD12426[[#This Row],[TOTAL]]*VLOOKUP(Detailed_Expense_PD12426[[#This Row],[CURRENCY]],#REF!,2,0),"")</f>
        <v/>
      </c>
      <c r="O118" s="311"/>
      <c r="P118" s="311"/>
      <c r="Q118" s="320"/>
      <c r="R118" s="18"/>
      <c r="S118" s="54"/>
      <c r="T118" s="20"/>
      <c r="U118" s="18"/>
      <c r="V118" s="72"/>
      <c r="W118" s="72"/>
      <c r="X118" s="27"/>
      <c r="Y118" s="25"/>
      <c r="AA118" s="15"/>
    </row>
    <row r="119" spans="1:27" ht="15.5" x14ac:dyDescent="0.35">
      <c r="A119" s="314"/>
      <c r="B119" s="311"/>
      <c r="C119" s="311"/>
      <c r="D119" s="311"/>
      <c r="F119" s="293"/>
      <c r="G119" s="311"/>
      <c r="H119" s="311"/>
      <c r="I119" s="311"/>
      <c r="J119" s="312"/>
      <c r="K119" s="312"/>
      <c r="L119" s="309"/>
      <c r="M119" s="233" t="str">
        <f t="shared" si="0"/>
        <v/>
      </c>
      <c r="N119" s="233" t="str">
        <f>IF(Detailed_Expense_PD12426[[#This Row],[TOTAL]]&lt;&gt;"",Detailed_Expense_PD12426[[#This Row],[TOTAL]]*VLOOKUP(Detailed_Expense_PD12426[[#This Row],[CURRENCY]],#REF!,2,0),"")</f>
        <v/>
      </c>
      <c r="O119" s="311"/>
      <c r="P119" s="311"/>
      <c r="Q119" s="320"/>
      <c r="R119" s="18"/>
      <c r="S119" s="54"/>
      <c r="T119" s="20"/>
      <c r="U119" s="18"/>
      <c r="V119" s="72"/>
      <c r="W119" s="72"/>
      <c r="X119" s="27"/>
      <c r="Y119" s="25"/>
      <c r="AA119" s="15"/>
    </row>
    <row r="120" spans="1:27" ht="15.5" x14ac:dyDescent="0.35">
      <c r="A120" s="314"/>
      <c r="B120" s="311"/>
      <c r="C120" s="311"/>
      <c r="D120" s="311"/>
      <c r="F120" s="293"/>
      <c r="G120" s="311"/>
      <c r="H120" s="311"/>
      <c r="I120" s="311"/>
      <c r="J120" s="312"/>
      <c r="K120" s="312"/>
      <c r="L120" s="309"/>
      <c r="M120" s="233" t="str">
        <f t="shared" si="0"/>
        <v/>
      </c>
      <c r="N120" s="233" t="str">
        <f>IF(Detailed_Expense_PD12426[[#This Row],[TOTAL]]&lt;&gt;"",Detailed_Expense_PD12426[[#This Row],[TOTAL]]*VLOOKUP(Detailed_Expense_PD12426[[#This Row],[CURRENCY]],#REF!,2,0),"")</f>
        <v/>
      </c>
      <c r="O120" s="311"/>
      <c r="P120" s="311"/>
      <c r="Q120" s="320"/>
      <c r="R120" s="18"/>
      <c r="S120" s="54"/>
      <c r="T120" s="20"/>
      <c r="U120" s="18"/>
      <c r="V120" s="72"/>
      <c r="W120" s="72"/>
      <c r="X120" s="27"/>
      <c r="Y120" s="25"/>
      <c r="Z120" s="27"/>
      <c r="AA120" s="15"/>
    </row>
    <row r="121" spans="1:27" ht="15.5" x14ac:dyDescent="0.35">
      <c r="A121" s="314"/>
      <c r="B121" s="311"/>
      <c r="C121" s="311"/>
      <c r="D121" s="311"/>
      <c r="F121" s="293"/>
      <c r="G121" s="311"/>
      <c r="H121" s="311"/>
      <c r="I121" s="311"/>
      <c r="J121" s="312"/>
      <c r="K121" s="312"/>
      <c r="L121" s="309"/>
      <c r="M121" s="233" t="str">
        <f t="shared" si="0"/>
        <v/>
      </c>
      <c r="N121" s="233" t="str">
        <f>IF(Detailed_Expense_PD12426[[#This Row],[TOTAL]]&lt;&gt;"",Detailed_Expense_PD12426[[#This Row],[TOTAL]]*VLOOKUP(Detailed_Expense_PD12426[[#This Row],[CURRENCY]],#REF!,2,0),"")</f>
        <v/>
      </c>
      <c r="O121" s="311"/>
      <c r="P121" s="311"/>
      <c r="Q121" s="320"/>
      <c r="R121" s="18"/>
      <c r="S121" s="54"/>
      <c r="T121" s="20"/>
      <c r="U121" s="18"/>
      <c r="V121" s="72"/>
      <c r="W121" s="72"/>
      <c r="X121" s="27"/>
      <c r="Y121" s="18"/>
      <c r="AA121" s="15"/>
    </row>
    <row r="122" spans="1:27" ht="15.5" x14ac:dyDescent="0.35">
      <c r="A122" s="314"/>
      <c r="B122" s="311"/>
      <c r="C122" s="311"/>
      <c r="D122" s="311"/>
      <c r="F122" s="293"/>
      <c r="G122" s="311"/>
      <c r="H122" s="311"/>
      <c r="I122" s="311"/>
      <c r="J122" s="312"/>
      <c r="K122" s="312"/>
      <c r="L122" s="309"/>
      <c r="M122" s="233" t="str">
        <f t="shared" si="0"/>
        <v/>
      </c>
      <c r="N122" s="233" t="str">
        <f>IF(Detailed_Expense_PD12426[[#This Row],[TOTAL]]&lt;&gt;"",Detailed_Expense_PD12426[[#This Row],[TOTAL]]*VLOOKUP(Detailed_Expense_PD12426[[#This Row],[CURRENCY]],#REF!,2,0),"")</f>
        <v/>
      </c>
      <c r="O122" s="311"/>
      <c r="P122" s="311"/>
      <c r="Q122" s="320"/>
      <c r="R122" s="18"/>
      <c r="S122" s="54"/>
      <c r="T122" s="20"/>
      <c r="U122" s="18"/>
      <c r="V122" s="72"/>
      <c r="W122" s="72"/>
      <c r="X122" s="27"/>
      <c r="Y122" s="25"/>
      <c r="AA122" s="15"/>
    </row>
    <row r="123" spans="1:27" ht="15.5" x14ac:dyDescent="0.35">
      <c r="A123" s="314"/>
      <c r="B123" s="311"/>
      <c r="C123" s="311"/>
      <c r="D123" s="311"/>
      <c r="F123" s="293"/>
      <c r="G123" s="311"/>
      <c r="H123" s="311"/>
      <c r="I123" s="311"/>
      <c r="J123" s="312"/>
      <c r="K123" s="312"/>
      <c r="L123" s="309"/>
      <c r="M123" s="233" t="str">
        <f t="shared" si="0"/>
        <v/>
      </c>
      <c r="N123" s="233" t="str">
        <f>IF(Detailed_Expense_PD12426[[#This Row],[TOTAL]]&lt;&gt;"",Detailed_Expense_PD12426[[#This Row],[TOTAL]]*VLOOKUP(Detailed_Expense_PD12426[[#This Row],[CURRENCY]],#REF!,2,0),"")</f>
        <v/>
      </c>
      <c r="O123" s="311"/>
      <c r="P123" s="311"/>
      <c r="Q123" s="311"/>
      <c r="R123" s="27"/>
      <c r="S123" s="54"/>
      <c r="T123" s="20"/>
      <c r="U123" s="18"/>
      <c r="V123" s="72"/>
      <c r="W123" s="72"/>
      <c r="X123" s="27"/>
      <c r="Y123" s="18"/>
      <c r="AA123" s="15"/>
    </row>
    <row r="124" spans="1:27" ht="15.5" x14ac:dyDescent="0.35">
      <c r="A124" s="314"/>
      <c r="B124" s="311"/>
      <c r="C124" s="311"/>
      <c r="D124" s="311"/>
      <c r="F124" s="293"/>
      <c r="G124" s="311"/>
      <c r="H124" s="311"/>
      <c r="I124" s="311"/>
      <c r="J124" s="312"/>
      <c r="K124" s="312"/>
      <c r="L124" s="309"/>
      <c r="M124" s="233" t="str">
        <f t="shared" si="0"/>
        <v/>
      </c>
      <c r="N124" s="233" t="str">
        <f>IF(Detailed_Expense_PD12426[[#This Row],[TOTAL]]&lt;&gt;"",Detailed_Expense_PD12426[[#This Row],[TOTAL]]*VLOOKUP(Detailed_Expense_PD12426[[#This Row],[CURRENCY]],#REF!,2,0),"")</f>
        <v/>
      </c>
      <c r="O124" s="311"/>
      <c r="P124" s="311"/>
      <c r="Q124" s="311"/>
      <c r="S124" s="54"/>
      <c r="T124" s="20"/>
      <c r="U124" s="18"/>
      <c r="V124" s="72"/>
      <c r="W124" s="72"/>
      <c r="X124" s="27"/>
      <c r="Y124" s="29"/>
      <c r="AA124" s="15"/>
    </row>
    <row r="125" spans="1:27" ht="15.5" x14ac:dyDescent="0.35">
      <c r="A125" s="314"/>
      <c r="B125" s="311"/>
      <c r="C125" s="311"/>
      <c r="D125" s="311"/>
      <c r="F125" s="293"/>
      <c r="G125" s="311"/>
      <c r="H125" s="311"/>
      <c r="I125" s="311"/>
      <c r="J125" s="319"/>
      <c r="K125" s="312"/>
      <c r="L125" s="309"/>
      <c r="M125" s="233" t="str">
        <f t="shared" si="0"/>
        <v/>
      </c>
      <c r="N125" s="233" t="str">
        <f>IF(Detailed_Expense_PD12426[[#This Row],[TOTAL]]&lt;&gt;"",Detailed_Expense_PD12426[[#This Row],[TOTAL]]*VLOOKUP(Detailed_Expense_PD12426[[#This Row],[CURRENCY]],#REF!,2,0),"")</f>
        <v/>
      </c>
      <c r="O125" s="311"/>
      <c r="P125" s="311"/>
      <c r="Q125" s="311"/>
      <c r="S125" s="54"/>
      <c r="T125" s="20"/>
      <c r="U125" s="18"/>
      <c r="V125" s="72"/>
      <c r="W125" s="72"/>
      <c r="X125" s="27"/>
      <c r="Y125" s="29"/>
      <c r="AA125" s="15"/>
    </row>
    <row r="126" spans="1:27" ht="15.5" x14ac:dyDescent="0.35">
      <c r="A126" s="314"/>
      <c r="B126" s="311"/>
      <c r="C126" s="311"/>
      <c r="D126" s="311"/>
      <c r="F126" s="293"/>
      <c r="G126" s="311"/>
      <c r="H126" s="311"/>
      <c r="I126" s="311"/>
      <c r="J126" s="312"/>
      <c r="K126" s="312"/>
      <c r="L126" s="309"/>
      <c r="M126" s="233" t="str">
        <f t="shared" si="0"/>
        <v/>
      </c>
      <c r="N126" s="233" t="str">
        <f>IF(Detailed_Expense_PD12426[[#This Row],[TOTAL]]&lt;&gt;"",Detailed_Expense_PD12426[[#This Row],[TOTAL]]*VLOOKUP(Detailed_Expense_PD12426[[#This Row],[CURRENCY]],#REF!,2,0),"")</f>
        <v/>
      </c>
      <c r="O126" s="311"/>
      <c r="P126" s="311"/>
      <c r="Q126" s="311"/>
      <c r="S126" s="54"/>
      <c r="T126" s="20"/>
      <c r="U126" s="18"/>
      <c r="V126" s="72"/>
      <c r="W126" s="72"/>
      <c r="X126" s="27"/>
      <c r="Y126" s="26"/>
      <c r="AA126" s="15"/>
    </row>
    <row r="127" spans="1:27" ht="15.5" x14ac:dyDescent="0.35">
      <c r="A127" s="314"/>
      <c r="B127" s="311"/>
      <c r="C127" s="311"/>
      <c r="D127" s="311"/>
      <c r="F127" s="293"/>
      <c r="G127" s="311"/>
      <c r="H127" s="311"/>
      <c r="I127" s="311"/>
      <c r="J127" s="312"/>
      <c r="K127" s="312"/>
      <c r="L127" s="309"/>
      <c r="M127" s="233" t="str">
        <f t="shared" si="0"/>
        <v/>
      </c>
      <c r="N127" s="233" t="str">
        <f>IF(Detailed_Expense_PD12426[[#This Row],[TOTAL]]&lt;&gt;"",Detailed_Expense_PD12426[[#This Row],[TOTAL]]*VLOOKUP(Detailed_Expense_PD12426[[#This Row],[CURRENCY]],#REF!,2,0),"")</f>
        <v/>
      </c>
      <c r="O127" s="311"/>
      <c r="P127" s="311"/>
      <c r="Q127" s="311"/>
      <c r="S127" s="54"/>
      <c r="T127" s="20"/>
      <c r="U127" s="18"/>
      <c r="V127" s="72"/>
      <c r="W127" s="72"/>
      <c r="X127" s="27"/>
      <c r="AA127" s="15"/>
    </row>
    <row r="128" spans="1:27" ht="15.5" x14ac:dyDescent="0.35">
      <c r="A128" s="314"/>
      <c r="B128" s="311"/>
      <c r="C128" s="311"/>
      <c r="D128" s="311"/>
      <c r="F128" s="293"/>
      <c r="G128" s="311"/>
      <c r="H128" s="311"/>
      <c r="I128" s="311"/>
      <c r="J128" s="312"/>
      <c r="K128" s="312"/>
      <c r="L128" s="309"/>
      <c r="M128" s="233" t="str">
        <f t="shared" si="0"/>
        <v/>
      </c>
      <c r="N128" s="233" t="str">
        <f>IF(Detailed_Expense_PD12426[[#This Row],[TOTAL]]&lt;&gt;"",Detailed_Expense_PD12426[[#This Row],[TOTAL]]*VLOOKUP(Detailed_Expense_PD12426[[#This Row],[CURRENCY]],#REF!,2,0),"")</f>
        <v/>
      </c>
      <c r="O128" s="311"/>
      <c r="P128" s="311"/>
      <c r="Q128" s="311"/>
      <c r="S128" s="54"/>
      <c r="T128" s="20"/>
      <c r="U128" s="18"/>
      <c r="V128" s="72"/>
      <c r="W128" s="72"/>
      <c r="X128" s="27"/>
      <c r="Y128" s="25"/>
      <c r="AA128" s="15"/>
    </row>
    <row r="129" spans="1:27" ht="15.5" x14ac:dyDescent="0.35">
      <c r="A129" s="314"/>
      <c r="B129" s="311"/>
      <c r="C129" s="311"/>
      <c r="D129" s="311"/>
      <c r="F129" s="293"/>
      <c r="G129" s="311"/>
      <c r="H129" s="311"/>
      <c r="I129" s="311"/>
      <c r="J129" s="312"/>
      <c r="K129" s="312"/>
      <c r="L129" s="309"/>
      <c r="M129" s="233" t="str">
        <f t="shared" si="0"/>
        <v/>
      </c>
      <c r="N129" s="233" t="str">
        <f>IF(Detailed_Expense_PD12426[[#This Row],[TOTAL]]&lt;&gt;"",Detailed_Expense_PD12426[[#This Row],[TOTAL]]*VLOOKUP(Detailed_Expense_PD12426[[#This Row],[CURRENCY]],#REF!,2,0),"")</f>
        <v/>
      </c>
      <c r="O129" s="311"/>
      <c r="P129" s="311"/>
      <c r="Q129" s="311"/>
      <c r="S129" s="54"/>
      <c r="T129" s="20"/>
      <c r="U129" s="18"/>
      <c r="V129" s="72"/>
      <c r="W129" s="72"/>
      <c r="X129" s="27"/>
      <c r="Y129" s="25"/>
      <c r="AA129" s="15"/>
    </row>
    <row r="130" spans="1:27" ht="15.5" x14ac:dyDescent="0.35">
      <c r="A130" s="314"/>
      <c r="B130" s="311"/>
      <c r="C130" s="311"/>
      <c r="D130" s="311"/>
      <c r="F130" s="293"/>
      <c r="G130" s="311"/>
      <c r="H130" s="311"/>
      <c r="I130" s="311"/>
      <c r="J130" s="312"/>
      <c r="K130" s="312"/>
      <c r="L130" s="309"/>
      <c r="M130" s="233" t="str">
        <f t="shared" si="0"/>
        <v/>
      </c>
      <c r="N130" s="233" t="str">
        <f>IF(Detailed_Expense_PD12426[[#This Row],[TOTAL]]&lt;&gt;"",Detailed_Expense_PD12426[[#This Row],[TOTAL]]*VLOOKUP(Detailed_Expense_PD12426[[#This Row],[CURRENCY]],#REF!,2,0),"")</f>
        <v/>
      </c>
      <c r="O130" s="311"/>
      <c r="P130" s="311"/>
      <c r="Q130" s="311"/>
      <c r="S130" s="54"/>
      <c r="T130" s="20"/>
      <c r="U130" s="18"/>
      <c r="V130" s="72"/>
      <c r="W130" s="72"/>
      <c r="X130" s="27"/>
      <c r="Y130" s="26"/>
      <c r="AA130" s="15"/>
    </row>
    <row r="131" spans="1:27" ht="15.5" x14ac:dyDescent="0.35">
      <c r="A131" s="314"/>
      <c r="B131" s="311"/>
      <c r="C131" s="311"/>
      <c r="D131" s="311"/>
      <c r="F131" s="293"/>
      <c r="G131" s="311"/>
      <c r="H131" s="311"/>
      <c r="I131" s="311"/>
      <c r="J131" s="312"/>
      <c r="K131" s="312"/>
      <c r="L131" s="309"/>
      <c r="M131" s="233" t="str">
        <f t="shared" si="0"/>
        <v/>
      </c>
      <c r="N131" s="233" t="str">
        <f>IF(Detailed_Expense_PD12426[[#This Row],[TOTAL]]&lt;&gt;"",Detailed_Expense_PD12426[[#This Row],[TOTAL]]*VLOOKUP(Detailed_Expense_PD12426[[#This Row],[CURRENCY]],#REF!,2,0),"")</f>
        <v/>
      </c>
      <c r="O131" s="311"/>
      <c r="P131" s="311"/>
      <c r="Q131" s="311"/>
      <c r="S131" s="18"/>
      <c r="T131" s="20"/>
      <c r="U131" s="18"/>
      <c r="V131" s="72"/>
      <c r="W131" s="72"/>
      <c r="X131" s="27"/>
      <c r="Y131" s="29"/>
      <c r="AA131" s="15"/>
    </row>
    <row r="132" spans="1:27" ht="15.5" x14ac:dyDescent="0.35">
      <c r="A132" s="314"/>
      <c r="B132" s="311"/>
      <c r="C132" s="311"/>
      <c r="D132" s="311"/>
      <c r="F132" s="293"/>
      <c r="G132" s="311"/>
      <c r="H132" s="311"/>
      <c r="I132" s="311"/>
      <c r="J132" s="312"/>
      <c r="K132" s="312"/>
      <c r="L132" s="309"/>
      <c r="M132" s="233" t="str">
        <f t="shared" si="0"/>
        <v/>
      </c>
      <c r="N132" s="233" t="str">
        <f>IF(Detailed_Expense_PD12426[[#This Row],[TOTAL]]&lt;&gt;"",Detailed_Expense_PD12426[[#This Row],[TOTAL]]*VLOOKUP(Detailed_Expense_PD12426[[#This Row],[CURRENCY]],#REF!,2,0),"")</f>
        <v/>
      </c>
      <c r="O132" s="311"/>
      <c r="P132" s="311"/>
      <c r="Q132" s="311"/>
      <c r="S132" s="54"/>
      <c r="T132" s="20"/>
      <c r="U132" s="18"/>
      <c r="V132" s="72"/>
      <c r="W132" s="72"/>
      <c r="X132" s="27"/>
      <c r="Y132" s="29"/>
      <c r="AA132" s="15"/>
    </row>
    <row r="133" spans="1:27" ht="15.5" x14ac:dyDescent="0.35">
      <c r="A133" s="314"/>
      <c r="B133" s="311"/>
      <c r="C133" s="311"/>
      <c r="D133" s="311"/>
      <c r="F133" s="293"/>
      <c r="G133" s="311"/>
      <c r="H133" s="311"/>
      <c r="I133" s="311"/>
      <c r="J133" s="312"/>
      <c r="K133" s="312"/>
      <c r="L133" s="309"/>
      <c r="M133" s="233" t="str">
        <f t="shared" si="0"/>
        <v/>
      </c>
      <c r="N133" s="233" t="str">
        <f>IF(Detailed_Expense_PD12426[[#This Row],[TOTAL]]&lt;&gt;"",Detailed_Expense_PD12426[[#This Row],[TOTAL]]*VLOOKUP(Detailed_Expense_PD12426[[#This Row],[CURRENCY]],#REF!,2,0),"")</f>
        <v/>
      </c>
      <c r="O133" s="311"/>
      <c r="P133" s="311"/>
      <c r="Q133" s="311"/>
      <c r="S133" s="54"/>
      <c r="T133" s="20"/>
      <c r="U133" s="18"/>
      <c r="V133" s="72"/>
      <c r="W133" s="72"/>
      <c r="X133" s="27"/>
      <c r="Y133" s="29"/>
      <c r="AA133" s="15"/>
    </row>
    <row r="134" spans="1:27" ht="15.5" x14ac:dyDescent="0.35">
      <c r="A134" s="314"/>
      <c r="B134" s="311"/>
      <c r="C134" s="311"/>
      <c r="D134" s="311"/>
      <c r="F134" s="293"/>
      <c r="G134" s="311"/>
      <c r="H134" s="311"/>
      <c r="I134" s="311"/>
      <c r="J134" s="312"/>
      <c r="K134" s="312"/>
      <c r="L134" s="309"/>
      <c r="M134" s="233" t="str">
        <f t="shared" si="0"/>
        <v/>
      </c>
      <c r="N134" s="233" t="str">
        <f>IF(Detailed_Expense_PD12426[[#This Row],[TOTAL]]&lt;&gt;"",Detailed_Expense_PD12426[[#This Row],[TOTAL]]*VLOOKUP(Detailed_Expense_PD12426[[#This Row],[CURRENCY]],#REF!,2,0),"")</f>
        <v/>
      </c>
      <c r="O134" s="311"/>
      <c r="P134" s="311"/>
      <c r="Q134" s="311"/>
      <c r="R134" s="27"/>
      <c r="S134" s="54"/>
      <c r="T134" s="20"/>
      <c r="U134" s="18"/>
      <c r="V134" s="72"/>
      <c r="W134" s="72"/>
      <c r="X134" s="27"/>
      <c r="Y134" s="25"/>
      <c r="Z134" s="27"/>
      <c r="AA134" s="15"/>
    </row>
    <row r="135" spans="1:27" ht="15.5" x14ac:dyDescent="0.35">
      <c r="A135" s="314"/>
      <c r="B135" s="311"/>
      <c r="C135" s="311"/>
      <c r="D135" s="311"/>
      <c r="F135" s="293"/>
      <c r="G135" s="311"/>
      <c r="H135" s="311"/>
      <c r="I135" s="311"/>
      <c r="J135" s="312"/>
      <c r="K135" s="312"/>
      <c r="L135" s="309"/>
      <c r="M135" s="233" t="str">
        <f t="shared" si="0"/>
        <v/>
      </c>
      <c r="N135" s="233" t="str">
        <f>IF(Detailed_Expense_PD12426[[#This Row],[TOTAL]]&lt;&gt;"",Detailed_Expense_PD12426[[#This Row],[TOTAL]]*VLOOKUP(Detailed_Expense_PD12426[[#This Row],[CURRENCY]],#REF!,2,0),"")</f>
        <v/>
      </c>
      <c r="O135" s="311"/>
      <c r="P135" s="311"/>
      <c r="Q135" s="311"/>
      <c r="R135" s="27"/>
      <c r="S135" s="54"/>
      <c r="T135" s="20"/>
      <c r="U135" s="18"/>
      <c r="V135" s="72"/>
      <c r="W135" s="72"/>
      <c r="X135" s="27"/>
      <c r="Y135" s="25"/>
      <c r="AA135" s="15"/>
    </row>
    <row r="136" spans="1:27" ht="15.5" x14ac:dyDescent="0.35">
      <c r="A136" s="314"/>
      <c r="B136" s="311"/>
      <c r="C136" s="311"/>
      <c r="D136" s="311"/>
      <c r="F136" s="293"/>
      <c r="G136" s="311"/>
      <c r="H136" s="311"/>
      <c r="I136" s="311"/>
      <c r="J136" s="312"/>
      <c r="K136" s="312"/>
      <c r="L136" s="309"/>
      <c r="M136" s="233" t="str">
        <f t="shared" si="0"/>
        <v/>
      </c>
      <c r="N136" s="233" t="str">
        <f>IF(Detailed_Expense_PD12426[[#This Row],[TOTAL]]&lt;&gt;"",Detailed_Expense_PD12426[[#This Row],[TOTAL]]*VLOOKUP(Detailed_Expense_PD12426[[#This Row],[CURRENCY]],#REF!,2,0),"")</f>
        <v/>
      </c>
      <c r="O136" s="311"/>
      <c r="P136" s="311"/>
      <c r="Q136" s="311"/>
      <c r="R136" s="27"/>
      <c r="S136" s="54"/>
      <c r="T136" s="20"/>
      <c r="U136" s="18"/>
      <c r="V136" s="72"/>
      <c r="W136" s="72"/>
      <c r="X136" s="27"/>
      <c r="Y136" s="25"/>
      <c r="AA136" s="15"/>
    </row>
    <row r="137" spans="1:27" ht="15.5" x14ac:dyDescent="0.35">
      <c r="A137" s="314"/>
      <c r="B137" s="311"/>
      <c r="C137" s="311"/>
      <c r="D137" s="311"/>
      <c r="F137" s="293"/>
      <c r="G137" s="311"/>
      <c r="H137" s="311"/>
      <c r="I137" s="311"/>
      <c r="J137" s="312"/>
      <c r="K137" s="312"/>
      <c r="L137" s="309"/>
      <c r="M137" s="233" t="str">
        <f t="shared" si="0"/>
        <v/>
      </c>
      <c r="N137" s="233" t="str">
        <f>IF(Detailed_Expense_PD12426[[#This Row],[TOTAL]]&lt;&gt;"",Detailed_Expense_PD12426[[#This Row],[TOTAL]]*VLOOKUP(Detailed_Expense_PD12426[[#This Row],[CURRENCY]],#REF!,2,0),"")</f>
        <v/>
      </c>
      <c r="O137" s="311"/>
      <c r="P137" s="311"/>
      <c r="Q137" s="311"/>
      <c r="R137" s="27"/>
      <c r="S137" s="54"/>
      <c r="T137" s="20"/>
      <c r="U137" s="18"/>
      <c r="V137" s="72"/>
      <c r="W137" s="72"/>
      <c r="X137" s="27"/>
      <c r="Y137" s="18"/>
      <c r="AA137" s="15"/>
    </row>
    <row r="138" spans="1:27" ht="15.5" x14ac:dyDescent="0.35">
      <c r="A138" s="314"/>
      <c r="B138" s="311"/>
      <c r="C138" s="311"/>
      <c r="D138" s="311"/>
      <c r="F138" s="293"/>
      <c r="G138" s="311"/>
      <c r="H138" s="311"/>
      <c r="I138" s="311"/>
      <c r="J138" s="312"/>
      <c r="K138" s="312"/>
      <c r="L138" s="309"/>
      <c r="M138" s="233" t="str">
        <f t="shared" si="0"/>
        <v/>
      </c>
      <c r="N138" s="233" t="str">
        <f>IF(Detailed_Expense_PD12426[[#This Row],[TOTAL]]&lt;&gt;"",Detailed_Expense_PD12426[[#This Row],[TOTAL]]*VLOOKUP(Detailed_Expense_PD12426[[#This Row],[CURRENCY]],#REF!,2,0),"")</f>
        <v/>
      </c>
      <c r="O138" s="311"/>
      <c r="P138" s="311"/>
      <c r="Q138" s="311"/>
      <c r="R138" s="27"/>
      <c r="S138" s="54"/>
      <c r="T138" s="20"/>
      <c r="U138" s="18"/>
      <c r="V138" s="72"/>
      <c r="W138" s="72"/>
      <c r="X138" s="27"/>
      <c r="Y138" s="18"/>
      <c r="AA138" s="15"/>
    </row>
    <row r="139" spans="1:27" ht="15.5" x14ac:dyDescent="0.35">
      <c r="A139" s="314"/>
      <c r="B139" s="311"/>
      <c r="C139" s="311"/>
      <c r="D139" s="311"/>
      <c r="F139" s="293"/>
      <c r="G139" s="311"/>
      <c r="H139" s="311"/>
      <c r="I139" s="311"/>
      <c r="J139" s="312"/>
      <c r="K139" s="312"/>
      <c r="L139" s="309"/>
      <c r="M139" s="233" t="str">
        <f t="shared" si="0"/>
        <v/>
      </c>
      <c r="N139" s="233" t="str">
        <f>IF(Detailed_Expense_PD12426[[#This Row],[TOTAL]]&lt;&gt;"",Detailed_Expense_PD12426[[#This Row],[TOTAL]]*VLOOKUP(Detailed_Expense_PD12426[[#This Row],[CURRENCY]],#REF!,2,0),"")</f>
        <v/>
      </c>
      <c r="O139" s="311"/>
      <c r="P139" s="311"/>
      <c r="Q139" s="311"/>
      <c r="R139" s="27"/>
      <c r="S139" s="54"/>
      <c r="T139" s="20"/>
      <c r="U139" s="18"/>
      <c r="V139" s="72"/>
      <c r="W139" s="72"/>
      <c r="X139" s="27"/>
      <c r="Y139" s="18"/>
      <c r="AA139" s="15"/>
    </row>
    <row r="140" spans="1:27" ht="15.5" x14ac:dyDescent="0.35">
      <c r="A140" s="314"/>
      <c r="B140" s="311"/>
      <c r="C140" s="311"/>
      <c r="D140" s="311"/>
      <c r="F140" s="293"/>
      <c r="G140" s="311"/>
      <c r="H140" s="311"/>
      <c r="I140" s="311"/>
      <c r="J140" s="312"/>
      <c r="K140" s="312"/>
      <c r="L140" s="309"/>
      <c r="M140" s="233" t="str">
        <f t="shared" si="0"/>
        <v/>
      </c>
      <c r="N140" s="233" t="str">
        <f>IF(Detailed_Expense_PD12426[[#This Row],[TOTAL]]&lt;&gt;"",Detailed_Expense_PD12426[[#This Row],[TOTAL]]*VLOOKUP(Detailed_Expense_PD12426[[#This Row],[CURRENCY]],#REF!,2,0),"")</f>
        <v/>
      </c>
      <c r="O140" s="311"/>
      <c r="P140" s="311"/>
      <c r="Q140" s="311"/>
      <c r="R140" s="27"/>
      <c r="S140" s="54"/>
      <c r="T140" s="20"/>
      <c r="U140" s="18"/>
      <c r="V140" s="72"/>
      <c r="W140" s="72"/>
      <c r="X140" s="27"/>
      <c r="Y140" s="25"/>
      <c r="AA140" s="15"/>
    </row>
    <row r="141" spans="1:27" ht="15.5" x14ac:dyDescent="0.35">
      <c r="A141" s="314"/>
      <c r="B141" s="311"/>
      <c r="C141" s="311"/>
      <c r="D141" s="311"/>
      <c r="F141" s="293"/>
      <c r="G141" s="311"/>
      <c r="H141" s="311"/>
      <c r="I141" s="311"/>
      <c r="J141" s="312"/>
      <c r="K141" s="312"/>
      <c r="L141" s="309"/>
      <c r="M141" s="233" t="str">
        <f t="shared" si="0"/>
        <v/>
      </c>
      <c r="N141" s="233" t="str">
        <f>IF(Detailed_Expense_PD12426[[#This Row],[TOTAL]]&lt;&gt;"",Detailed_Expense_PD12426[[#This Row],[TOTAL]]*VLOOKUP(Detailed_Expense_PD12426[[#This Row],[CURRENCY]],#REF!,2,0),"")</f>
        <v/>
      </c>
      <c r="O141" s="311"/>
      <c r="P141" s="311"/>
      <c r="Q141" s="311"/>
      <c r="R141" s="27"/>
      <c r="S141" s="54"/>
      <c r="T141" s="20"/>
      <c r="U141" s="18"/>
      <c r="V141" s="72"/>
      <c r="W141" s="72"/>
      <c r="X141" s="27"/>
      <c r="Y141" s="25"/>
      <c r="AA141" s="15"/>
    </row>
    <row r="142" spans="1:27" ht="15.5" x14ac:dyDescent="0.35">
      <c r="A142" s="314"/>
      <c r="B142" s="311"/>
      <c r="C142" s="311"/>
      <c r="D142" s="311"/>
      <c r="F142" s="293"/>
      <c r="G142" s="311"/>
      <c r="H142" s="311"/>
      <c r="I142" s="311"/>
      <c r="J142" s="312"/>
      <c r="K142" s="312"/>
      <c r="L142" s="309"/>
      <c r="M142" s="233" t="str">
        <f t="shared" si="0"/>
        <v/>
      </c>
      <c r="N142" s="233" t="str">
        <f>IF(Detailed_Expense_PD12426[[#This Row],[TOTAL]]&lt;&gt;"",Detailed_Expense_PD12426[[#This Row],[TOTAL]]*VLOOKUP(Detailed_Expense_PD12426[[#This Row],[CURRENCY]],#REF!,2,0),"")</f>
        <v/>
      </c>
      <c r="O142" s="311"/>
      <c r="P142" s="311"/>
      <c r="Q142" s="311"/>
      <c r="R142" s="27"/>
      <c r="S142" s="54"/>
      <c r="T142" s="20"/>
      <c r="U142" s="18"/>
      <c r="V142" s="72"/>
      <c r="W142" s="72"/>
      <c r="X142" s="27"/>
      <c r="Y142" s="25"/>
      <c r="AA142" s="15"/>
    </row>
    <row r="143" spans="1:27" ht="15.5" x14ac:dyDescent="0.35">
      <c r="A143" s="314"/>
      <c r="B143" s="311"/>
      <c r="C143" s="311"/>
      <c r="D143" s="311"/>
      <c r="F143" s="293"/>
      <c r="G143" s="311"/>
      <c r="H143" s="311"/>
      <c r="I143" s="311"/>
      <c r="J143" s="312"/>
      <c r="K143" s="312"/>
      <c r="L143" s="309"/>
      <c r="M143" s="233" t="str">
        <f t="shared" si="0"/>
        <v/>
      </c>
      <c r="N143" s="233" t="str">
        <f>IF(Detailed_Expense_PD12426[[#This Row],[TOTAL]]&lt;&gt;"",Detailed_Expense_PD12426[[#This Row],[TOTAL]]*VLOOKUP(Detailed_Expense_PD12426[[#This Row],[CURRENCY]],#REF!,2,0),"")</f>
        <v/>
      </c>
      <c r="O143" s="311"/>
      <c r="P143" s="311"/>
      <c r="Q143" s="311"/>
      <c r="R143" s="27"/>
      <c r="S143" s="60"/>
      <c r="T143" s="20"/>
      <c r="U143" s="18"/>
      <c r="V143" s="72"/>
      <c r="W143" s="72"/>
      <c r="X143" s="27"/>
      <c r="Y143" s="18"/>
      <c r="AA143" s="15"/>
    </row>
    <row r="144" spans="1:27" ht="15.5" x14ac:dyDescent="0.35">
      <c r="A144" s="314"/>
      <c r="B144" s="311"/>
      <c r="C144" s="311"/>
      <c r="D144" s="311"/>
      <c r="F144" s="293"/>
      <c r="G144" s="311"/>
      <c r="H144" s="311"/>
      <c r="I144" s="311"/>
      <c r="J144" s="312"/>
      <c r="K144" s="312"/>
      <c r="L144" s="309"/>
      <c r="M144" s="233" t="str">
        <f t="shared" si="0"/>
        <v/>
      </c>
      <c r="N144" s="233" t="str">
        <f>IF(Detailed_Expense_PD12426[[#This Row],[TOTAL]]&lt;&gt;"",Detailed_Expense_PD12426[[#This Row],[TOTAL]]*VLOOKUP(Detailed_Expense_PD12426[[#This Row],[CURRENCY]],#REF!,2,0),"")</f>
        <v/>
      </c>
      <c r="O144" s="311"/>
      <c r="P144" s="311"/>
      <c r="Q144" s="311"/>
      <c r="R144" s="27"/>
      <c r="S144" s="60"/>
      <c r="T144" s="20"/>
      <c r="U144" s="18"/>
      <c r="V144" s="72"/>
      <c r="W144" s="72"/>
      <c r="X144" s="27"/>
      <c r="Y144" s="18"/>
      <c r="AA144" s="15"/>
    </row>
    <row r="145" spans="1:23" ht="14.5" x14ac:dyDescent="0.35">
      <c r="A145" s="314"/>
      <c r="B145" s="311"/>
      <c r="C145" s="311"/>
      <c r="D145" s="311"/>
      <c r="F145" s="293"/>
      <c r="G145" s="311"/>
      <c r="H145" s="311"/>
      <c r="I145" s="311"/>
      <c r="J145" s="312"/>
      <c r="K145" s="312"/>
      <c r="L145" s="309"/>
      <c r="M145" s="233" t="str">
        <f t="shared" si="0"/>
        <v/>
      </c>
      <c r="N145" s="233" t="str">
        <f>IF(Detailed_Expense_PD12426[[#This Row],[TOTAL]]&lt;&gt;"",Detailed_Expense_PD12426[[#This Row],[TOTAL]]*VLOOKUP(Detailed_Expense_PD12426[[#This Row],[CURRENCY]],#REF!,2,0),"")</f>
        <v/>
      </c>
      <c r="O145" s="311"/>
      <c r="P145" s="311"/>
      <c r="Q145" s="311"/>
      <c r="V145" s="72"/>
      <c r="W145" s="72"/>
    </row>
    <row r="146" spans="1:23" ht="14.5" x14ac:dyDescent="0.35">
      <c r="A146" s="314"/>
      <c r="B146" s="311"/>
      <c r="C146" s="311"/>
      <c r="D146" s="311"/>
      <c r="F146" s="293"/>
      <c r="G146" s="311"/>
      <c r="H146" s="311"/>
      <c r="I146" s="311"/>
      <c r="J146" s="312"/>
      <c r="K146" s="312"/>
      <c r="L146" s="309"/>
      <c r="M146" s="233" t="str">
        <f t="shared" si="0"/>
        <v/>
      </c>
      <c r="N146" s="233" t="str">
        <f>IF(Detailed_Expense_PD12426[[#This Row],[TOTAL]]&lt;&gt;"",Detailed_Expense_PD12426[[#This Row],[TOTAL]]*VLOOKUP(Detailed_Expense_PD12426[[#This Row],[CURRENCY]],#REF!,2,0),"")</f>
        <v/>
      </c>
      <c r="O146" s="311"/>
      <c r="P146" s="311"/>
      <c r="Q146" s="311"/>
      <c r="V146" s="72"/>
      <c r="W146" s="72"/>
    </row>
    <row r="147" spans="1:23" ht="14.5" x14ac:dyDescent="0.35">
      <c r="A147" s="314"/>
      <c r="B147" s="311"/>
      <c r="C147" s="311"/>
      <c r="D147" s="311"/>
      <c r="F147" s="293"/>
      <c r="G147" s="311"/>
      <c r="H147" s="311"/>
      <c r="I147" s="311"/>
      <c r="J147" s="312"/>
      <c r="K147" s="312"/>
      <c r="L147" s="309"/>
      <c r="M147" s="233" t="str">
        <f t="shared" si="0"/>
        <v/>
      </c>
      <c r="N147" s="233" t="str">
        <f>IF(Detailed_Expense_PD12426[[#This Row],[TOTAL]]&lt;&gt;"",Detailed_Expense_PD12426[[#This Row],[TOTAL]]*VLOOKUP(Detailed_Expense_PD12426[[#This Row],[CURRENCY]],#REF!,2,0),"")</f>
        <v/>
      </c>
      <c r="O147" s="311"/>
      <c r="P147" s="311"/>
      <c r="Q147" s="311"/>
      <c r="V147" s="72"/>
      <c r="W147" s="72"/>
    </row>
    <row r="148" spans="1:23" ht="14.5" x14ac:dyDescent="0.35">
      <c r="A148" s="314"/>
      <c r="B148" s="311"/>
      <c r="C148" s="311"/>
      <c r="D148" s="311"/>
      <c r="F148" s="293"/>
      <c r="G148" s="311"/>
      <c r="H148" s="311"/>
      <c r="I148" s="311"/>
      <c r="J148" s="312"/>
      <c r="K148" s="312"/>
      <c r="L148" s="309"/>
      <c r="M148" s="233" t="str">
        <f t="shared" si="0"/>
        <v/>
      </c>
      <c r="N148" s="233" t="str">
        <f>IF(Detailed_Expense_PD12426[[#This Row],[TOTAL]]&lt;&gt;"",Detailed_Expense_PD12426[[#This Row],[TOTAL]]*VLOOKUP(Detailed_Expense_PD12426[[#This Row],[CURRENCY]],#REF!,2,0),"")</f>
        <v/>
      </c>
      <c r="O148" s="311"/>
      <c r="P148" s="311"/>
      <c r="Q148" s="311"/>
      <c r="V148" s="72"/>
      <c r="W148" s="72"/>
    </row>
    <row r="149" spans="1:23" ht="14.5" x14ac:dyDescent="0.35">
      <c r="A149" s="314"/>
      <c r="B149" s="311"/>
      <c r="C149" s="311"/>
      <c r="D149" s="311"/>
      <c r="F149" s="293"/>
      <c r="G149" s="311"/>
      <c r="H149" s="311"/>
      <c r="I149" s="311"/>
      <c r="J149" s="312"/>
      <c r="K149" s="312"/>
      <c r="L149" s="309"/>
      <c r="M149" s="233" t="str">
        <f t="shared" si="0"/>
        <v/>
      </c>
      <c r="N149" s="233" t="str">
        <f>IF(Detailed_Expense_PD12426[[#This Row],[TOTAL]]&lt;&gt;"",Detailed_Expense_PD12426[[#This Row],[TOTAL]]*VLOOKUP(Detailed_Expense_PD12426[[#This Row],[CURRENCY]],#REF!,2,0),"")</f>
        <v/>
      </c>
      <c r="O149" s="311"/>
      <c r="P149" s="311"/>
      <c r="Q149" s="311"/>
      <c r="V149" s="72"/>
      <c r="W149" s="72"/>
    </row>
    <row r="150" spans="1:23" ht="14.5" x14ac:dyDescent="0.35">
      <c r="A150" s="314"/>
      <c r="B150" s="311"/>
      <c r="C150" s="311"/>
      <c r="D150" s="311"/>
      <c r="F150" s="293"/>
      <c r="G150" s="311"/>
      <c r="H150" s="311"/>
      <c r="I150" s="311"/>
      <c r="J150" s="312"/>
      <c r="K150" s="312"/>
      <c r="L150" s="309"/>
      <c r="M150" s="233" t="str">
        <f t="shared" si="0"/>
        <v/>
      </c>
      <c r="N150" s="233" t="str">
        <f>IF(Detailed_Expense_PD12426[[#This Row],[TOTAL]]&lt;&gt;"",Detailed_Expense_PD12426[[#This Row],[TOTAL]]*VLOOKUP(Detailed_Expense_PD12426[[#This Row],[CURRENCY]],#REF!,2,0),"")</f>
        <v/>
      </c>
      <c r="O150" s="311"/>
      <c r="P150" s="311"/>
      <c r="Q150" s="311"/>
      <c r="V150" s="72"/>
      <c r="W150" s="72"/>
    </row>
    <row r="151" spans="1:23" ht="14.5" x14ac:dyDescent="0.35">
      <c r="A151" s="314"/>
      <c r="B151" s="311"/>
      <c r="C151" s="311"/>
      <c r="D151" s="311"/>
      <c r="F151" s="293"/>
      <c r="G151" s="311"/>
      <c r="H151" s="311"/>
      <c r="I151" s="311"/>
      <c r="J151" s="312"/>
      <c r="K151" s="312"/>
      <c r="L151" s="309"/>
      <c r="M151" s="233" t="str">
        <f t="shared" si="0"/>
        <v/>
      </c>
      <c r="N151" s="233" t="str">
        <f>IF(Detailed_Expense_PD12426[[#This Row],[TOTAL]]&lt;&gt;"",Detailed_Expense_PD12426[[#This Row],[TOTAL]]*VLOOKUP(Detailed_Expense_PD12426[[#This Row],[CURRENCY]],#REF!,2,0),"")</f>
        <v/>
      </c>
      <c r="O151" s="311"/>
      <c r="P151" s="311"/>
      <c r="Q151" s="311"/>
      <c r="V151" s="72"/>
      <c r="W151" s="72"/>
    </row>
    <row r="152" spans="1:23" ht="14.5" x14ac:dyDescent="0.35">
      <c r="A152" s="314"/>
      <c r="B152" s="311"/>
      <c r="C152" s="311"/>
      <c r="D152" s="311"/>
      <c r="F152" s="293"/>
      <c r="G152" s="311"/>
      <c r="H152" s="311"/>
      <c r="I152" s="311"/>
      <c r="J152" s="312"/>
      <c r="K152" s="312"/>
      <c r="L152" s="309"/>
      <c r="M152" s="233" t="str">
        <f t="shared" si="0"/>
        <v/>
      </c>
      <c r="N152" s="233" t="str">
        <f>IF(Detailed_Expense_PD12426[[#This Row],[TOTAL]]&lt;&gt;"",Detailed_Expense_PD12426[[#This Row],[TOTAL]]*VLOOKUP(Detailed_Expense_PD12426[[#This Row],[CURRENCY]],#REF!,2,0),"")</f>
        <v/>
      </c>
      <c r="O152" s="311"/>
      <c r="P152" s="311"/>
      <c r="Q152" s="311"/>
      <c r="V152" s="72"/>
      <c r="W152" s="72"/>
    </row>
    <row r="153" spans="1:23" ht="14.5" x14ac:dyDescent="0.35">
      <c r="A153" s="314"/>
      <c r="B153" s="311"/>
      <c r="C153" s="311"/>
      <c r="D153" s="311"/>
      <c r="F153" s="293"/>
      <c r="G153" s="311"/>
      <c r="H153" s="311"/>
      <c r="I153" s="311"/>
      <c r="J153" s="312"/>
      <c r="K153" s="312"/>
      <c r="L153" s="309"/>
      <c r="M153" s="233" t="str">
        <f t="shared" si="0"/>
        <v/>
      </c>
      <c r="N153" s="233" t="str">
        <f>IF(Detailed_Expense_PD12426[[#This Row],[TOTAL]]&lt;&gt;"",Detailed_Expense_PD12426[[#This Row],[TOTAL]]*VLOOKUP(Detailed_Expense_PD12426[[#This Row],[CURRENCY]],#REF!,2,0),"")</f>
        <v/>
      </c>
      <c r="O153" s="311"/>
      <c r="P153" s="311"/>
      <c r="Q153" s="311"/>
      <c r="V153" s="72"/>
      <c r="W153" s="72"/>
    </row>
    <row r="154" spans="1:23" ht="14.5" x14ac:dyDescent="0.35">
      <c r="A154" s="314"/>
      <c r="B154" s="311"/>
      <c r="C154" s="311"/>
      <c r="D154" s="311"/>
      <c r="F154" s="293"/>
      <c r="G154" s="311"/>
      <c r="H154" s="311"/>
      <c r="I154" s="311"/>
      <c r="J154" s="312"/>
      <c r="K154" s="312"/>
      <c r="L154" s="309"/>
      <c r="M154" s="233" t="str">
        <f t="shared" si="0"/>
        <v/>
      </c>
      <c r="N154" s="233" t="str">
        <f>IF(Detailed_Expense_PD12426[[#This Row],[TOTAL]]&lt;&gt;"",Detailed_Expense_PD12426[[#This Row],[TOTAL]]*VLOOKUP(Detailed_Expense_PD12426[[#This Row],[CURRENCY]],#REF!,2,0),"")</f>
        <v/>
      </c>
      <c r="O154" s="311"/>
      <c r="P154" s="311"/>
      <c r="Q154" s="311"/>
      <c r="V154" s="72"/>
      <c r="W154" s="72"/>
    </row>
    <row r="155" spans="1:23" ht="14.5" x14ac:dyDescent="0.35">
      <c r="A155" s="314"/>
      <c r="B155" s="311"/>
      <c r="C155" s="311"/>
      <c r="D155" s="311"/>
      <c r="F155" s="293"/>
      <c r="G155" s="311"/>
      <c r="H155" s="311"/>
      <c r="I155" s="311"/>
      <c r="J155" s="312"/>
      <c r="K155" s="312"/>
      <c r="L155" s="309"/>
      <c r="M155" s="233" t="str">
        <f t="shared" ref="M155:M188" si="1">IF(I155*J155+K155&gt;0,I155*J155+K155,"")</f>
        <v/>
      </c>
      <c r="N155" s="233" t="str">
        <f>IF(Detailed_Expense_PD12426[[#This Row],[TOTAL]]&lt;&gt;"",Detailed_Expense_PD12426[[#This Row],[TOTAL]]*VLOOKUP(Detailed_Expense_PD12426[[#This Row],[CURRENCY]],#REF!,2,0),"")</f>
        <v/>
      </c>
      <c r="O155" s="311"/>
      <c r="P155" s="311"/>
      <c r="Q155" s="311"/>
      <c r="V155" s="72"/>
      <c r="W155" s="72"/>
    </row>
    <row r="156" spans="1:23" ht="14.5" x14ac:dyDescent="0.35">
      <c r="A156" s="314"/>
      <c r="B156" s="311"/>
      <c r="C156" s="311"/>
      <c r="D156" s="311"/>
      <c r="F156" s="293"/>
      <c r="G156" s="311"/>
      <c r="H156" s="311"/>
      <c r="I156" s="311"/>
      <c r="J156" s="312"/>
      <c r="K156" s="312"/>
      <c r="L156" s="309"/>
      <c r="M156" s="233" t="str">
        <f t="shared" si="1"/>
        <v/>
      </c>
      <c r="N156" s="233" t="str">
        <f>IF(Detailed_Expense_PD12426[[#This Row],[TOTAL]]&lt;&gt;"",Detailed_Expense_PD12426[[#This Row],[TOTAL]]*VLOOKUP(Detailed_Expense_PD12426[[#This Row],[CURRENCY]],#REF!,2,0),"")</f>
        <v/>
      </c>
      <c r="O156" s="311"/>
      <c r="P156" s="311"/>
      <c r="Q156" s="311"/>
      <c r="V156" s="72"/>
      <c r="W156" s="72"/>
    </row>
    <row r="157" spans="1:23" ht="14.5" x14ac:dyDescent="0.35">
      <c r="A157" s="314"/>
      <c r="B157" s="311"/>
      <c r="C157" s="311"/>
      <c r="D157" s="311"/>
      <c r="F157" s="293"/>
      <c r="G157" s="311"/>
      <c r="H157" s="311"/>
      <c r="I157" s="311"/>
      <c r="J157" s="312"/>
      <c r="K157" s="312"/>
      <c r="L157" s="309"/>
      <c r="M157" s="233" t="str">
        <f t="shared" si="1"/>
        <v/>
      </c>
      <c r="N157" s="233" t="str">
        <f>IF(Detailed_Expense_PD12426[[#This Row],[TOTAL]]&lt;&gt;"",Detailed_Expense_PD12426[[#This Row],[TOTAL]]*VLOOKUP(Detailed_Expense_PD12426[[#This Row],[CURRENCY]],#REF!,2,0),"")</f>
        <v/>
      </c>
      <c r="O157" s="311"/>
      <c r="P157" s="311"/>
      <c r="Q157" s="311"/>
      <c r="V157" s="72"/>
      <c r="W157" s="72"/>
    </row>
    <row r="158" spans="1:23" ht="14.5" x14ac:dyDescent="0.35">
      <c r="A158" s="314"/>
      <c r="B158" s="311"/>
      <c r="C158" s="311"/>
      <c r="D158" s="311"/>
      <c r="F158" s="293"/>
      <c r="G158" s="311"/>
      <c r="H158" s="311"/>
      <c r="I158" s="311"/>
      <c r="J158" s="312"/>
      <c r="K158" s="312"/>
      <c r="L158" s="309"/>
      <c r="M158" s="233" t="str">
        <f t="shared" si="1"/>
        <v/>
      </c>
      <c r="N158" s="233" t="str">
        <f>IF(Detailed_Expense_PD12426[[#This Row],[TOTAL]]&lt;&gt;"",Detailed_Expense_PD12426[[#This Row],[TOTAL]]*VLOOKUP(Detailed_Expense_PD12426[[#This Row],[CURRENCY]],#REF!,2,0),"")</f>
        <v/>
      </c>
      <c r="O158" s="311"/>
      <c r="P158" s="311"/>
      <c r="Q158" s="311"/>
      <c r="V158" s="72"/>
      <c r="W158" s="72"/>
    </row>
    <row r="159" spans="1:23" ht="14.5" x14ac:dyDescent="0.35">
      <c r="A159" s="314"/>
      <c r="B159" s="311"/>
      <c r="C159" s="311"/>
      <c r="D159" s="311"/>
      <c r="F159" s="293"/>
      <c r="G159" s="311"/>
      <c r="H159" s="311"/>
      <c r="I159" s="311"/>
      <c r="J159" s="312"/>
      <c r="K159" s="312"/>
      <c r="L159" s="309"/>
      <c r="M159" s="233" t="str">
        <f t="shared" si="1"/>
        <v/>
      </c>
      <c r="N159" s="233" t="str">
        <f>IF(Detailed_Expense_PD12426[[#This Row],[TOTAL]]&lt;&gt;"",Detailed_Expense_PD12426[[#This Row],[TOTAL]]*VLOOKUP(Detailed_Expense_PD12426[[#This Row],[CURRENCY]],#REF!,2,0),"")</f>
        <v/>
      </c>
      <c r="O159" s="311"/>
      <c r="P159" s="311"/>
      <c r="Q159" s="311"/>
      <c r="V159" s="72"/>
      <c r="W159" s="72"/>
    </row>
    <row r="160" spans="1:23" ht="14.5" x14ac:dyDescent="0.35">
      <c r="A160" s="314"/>
      <c r="B160" s="311"/>
      <c r="C160" s="311"/>
      <c r="D160" s="311"/>
      <c r="F160" s="293"/>
      <c r="G160" s="311"/>
      <c r="H160" s="311"/>
      <c r="I160" s="311"/>
      <c r="J160" s="312"/>
      <c r="K160" s="312"/>
      <c r="L160" s="309"/>
      <c r="M160" s="233" t="str">
        <f t="shared" si="1"/>
        <v/>
      </c>
      <c r="N160" s="233" t="str">
        <f>IF(Detailed_Expense_PD12426[[#This Row],[TOTAL]]&lt;&gt;"",Detailed_Expense_PD12426[[#This Row],[TOTAL]]*VLOOKUP(Detailed_Expense_PD12426[[#This Row],[CURRENCY]],#REF!,2,0),"")</f>
        <v/>
      </c>
      <c r="O160" s="311"/>
      <c r="P160" s="311"/>
      <c r="Q160" s="311"/>
      <c r="V160" s="72"/>
      <c r="W160" s="72"/>
    </row>
    <row r="161" spans="1:23" ht="14.5" x14ac:dyDescent="0.35">
      <c r="A161" s="314"/>
      <c r="B161" s="311"/>
      <c r="C161" s="311"/>
      <c r="D161" s="311"/>
      <c r="F161" s="293"/>
      <c r="G161" s="311"/>
      <c r="H161" s="311"/>
      <c r="I161" s="311"/>
      <c r="J161" s="312"/>
      <c r="K161" s="312"/>
      <c r="L161" s="309"/>
      <c r="M161" s="233" t="str">
        <f t="shared" si="1"/>
        <v/>
      </c>
      <c r="N161" s="233" t="str">
        <f>IF(Detailed_Expense_PD12426[[#This Row],[TOTAL]]&lt;&gt;"",Detailed_Expense_PD12426[[#This Row],[TOTAL]]*VLOOKUP(Detailed_Expense_PD12426[[#This Row],[CURRENCY]],#REF!,2,0),"")</f>
        <v/>
      </c>
      <c r="O161" s="311"/>
      <c r="P161" s="311"/>
      <c r="Q161" s="311"/>
      <c r="V161" s="72"/>
      <c r="W161" s="72"/>
    </row>
    <row r="162" spans="1:23" ht="14.5" x14ac:dyDescent="0.35">
      <c r="A162" s="314"/>
      <c r="B162" s="311"/>
      <c r="C162" s="311"/>
      <c r="D162" s="311"/>
      <c r="F162" s="293"/>
      <c r="G162" s="311"/>
      <c r="H162" s="311"/>
      <c r="I162" s="311"/>
      <c r="J162" s="312"/>
      <c r="K162" s="312"/>
      <c r="L162" s="309"/>
      <c r="M162" s="233" t="str">
        <f t="shared" si="1"/>
        <v/>
      </c>
      <c r="N162" s="233" t="str">
        <f>IF(Detailed_Expense_PD12426[[#This Row],[TOTAL]]&lt;&gt;"",Detailed_Expense_PD12426[[#This Row],[TOTAL]]*VLOOKUP(Detailed_Expense_PD12426[[#This Row],[CURRENCY]],#REF!,2,0),"")</f>
        <v/>
      </c>
      <c r="O162" s="311"/>
      <c r="P162" s="311"/>
      <c r="Q162" s="311"/>
      <c r="V162" s="72"/>
      <c r="W162" s="72"/>
    </row>
    <row r="163" spans="1:23" ht="14.5" x14ac:dyDescent="0.35">
      <c r="A163" s="314"/>
      <c r="B163" s="311"/>
      <c r="C163" s="311"/>
      <c r="D163" s="311"/>
      <c r="F163" s="293"/>
      <c r="G163" s="311"/>
      <c r="H163" s="311"/>
      <c r="I163" s="311"/>
      <c r="J163" s="312"/>
      <c r="K163" s="312"/>
      <c r="L163" s="309"/>
      <c r="M163" s="233" t="str">
        <f t="shared" si="1"/>
        <v/>
      </c>
      <c r="N163" s="233" t="str">
        <f>IF(Detailed_Expense_PD12426[[#This Row],[TOTAL]]&lt;&gt;"",Detailed_Expense_PD12426[[#This Row],[TOTAL]]*VLOOKUP(Detailed_Expense_PD12426[[#This Row],[CURRENCY]],#REF!,2,0),"")</f>
        <v/>
      </c>
      <c r="O163" s="311"/>
      <c r="P163" s="311"/>
      <c r="Q163" s="311"/>
      <c r="V163" s="72"/>
      <c r="W163" s="72"/>
    </row>
    <row r="164" spans="1:23" ht="14.5" x14ac:dyDescent="0.35">
      <c r="A164" s="314"/>
      <c r="B164" s="311"/>
      <c r="C164" s="311"/>
      <c r="D164" s="311"/>
      <c r="F164" s="293"/>
      <c r="G164" s="311"/>
      <c r="H164" s="311"/>
      <c r="I164" s="311"/>
      <c r="J164" s="312"/>
      <c r="K164" s="312"/>
      <c r="L164" s="309"/>
      <c r="M164" s="233" t="str">
        <f t="shared" si="1"/>
        <v/>
      </c>
      <c r="N164" s="233" t="str">
        <f>IF(Detailed_Expense_PD12426[[#This Row],[TOTAL]]&lt;&gt;"",Detailed_Expense_PD12426[[#This Row],[TOTAL]]*VLOOKUP(Detailed_Expense_PD12426[[#This Row],[CURRENCY]],#REF!,2,0),"")</f>
        <v/>
      </c>
      <c r="O164" s="311"/>
      <c r="P164" s="311"/>
      <c r="Q164" s="311"/>
      <c r="V164" s="72"/>
      <c r="W164" s="72"/>
    </row>
    <row r="165" spans="1:23" ht="14.5" x14ac:dyDescent="0.35">
      <c r="A165" s="314"/>
      <c r="B165" s="311"/>
      <c r="C165" s="311"/>
      <c r="D165" s="311"/>
      <c r="F165" s="293"/>
      <c r="G165" s="311"/>
      <c r="H165" s="311"/>
      <c r="I165" s="311"/>
      <c r="J165" s="312"/>
      <c r="K165" s="312"/>
      <c r="L165" s="309"/>
      <c r="M165" s="233" t="str">
        <f t="shared" si="1"/>
        <v/>
      </c>
      <c r="N165" s="233" t="str">
        <f>IF(Detailed_Expense_PD12426[[#This Row],[TOTAL]]&lt;&gt;"",Detailed_Expense_PD12426[[#This Row],[TOTAL]]*VLOOKUP(Detailed_Expense_PD12426[[#This Row],[CURRENCY]],#REF!,2,0),"")</f>
        <v/>
      </c>
      <c r="O165" s="311"/>
      <c r="P165" s="311"/>
      <c r="Q165" s="311"/>
      <c r="V165" s="72"/>
      <c r="W165" s="72"/>
    </row>
    <row r="166" spans="1:23" ht="14.5" x14ac:dyDescent="0.35">
      <c r="A166" s="314"/>
      <c r="B166" s="311"/>
      <c r="C166" s="311"/>
      <c r="D166" s="311"/>
      <c r="F166" s="293"/>
      <c r="G166" s="311"/>
      <c r="H166" s="311"/>
      <c r="I166" s="311"/>
      <c r="J166" s="312"/>
      <c r="K166" s="312"/>
      <c r="L166" s="309"/>
      <c r="M166" s="233" t="str">
        <f t="shared" si="1"/>
        <v/>
      </c>
      <c r="N166" s="233" t="str">
        <f>IF(Detailed_Expense_PD12426[[#This Row],[TOTAL]]&lt;&gt;"",Detailed_Expense_PD12426[[#This Row],[TOTAL]]*VLOOKUP(Detailed_Expense_PD12426[[#This Row],[CURRENCY]],#REF!,2,0),"")</f>
        <v/>
      </c>
      <c r="O166" s="311"/>
      <c r="P166" s="311"/>
      <c r="Q166" s="311"/>
      <c r="V166" s="72"/>
      <c r="W166" s="72"/>
    </row>
    <row r="167" spans="1:23" ht="14.5" x14ac:dyDescent="0.35">
      <c r="A167" s="314"/>
      <c r="B167" s="311"/>
      <c r="C167" s="311"/>
      <c r="D167" s="311"/>
      <c r="F167" s="293"/>
      <c r="G167" s="311"/>
      <c r="H167" s="311"/>
      <c r="I167" s="311"/>
      <c r="J167" s="312"/>
      <c r="K167" s="312"/>
      <c r="L167" s="309"/>
      <c r="M167" s="233" t="str">
        <f t="shared" si="1"/>
        <v/>
      </c>
      <c r="N167" s="233" t="str">
        <f>IF(Detailed_Expense_PD12426[[#This Row],[TOTAL]]&lt;&gt;"",Detailed_Expense_PD12426[[#This Row],[TOTAL]]*VLOOKUP(Detailed_Expense_PD12426[[#This Row],[CURRENCY]],#REF!,2,0),"")</f>
        <v/>
      </c>
      <c r="O167" s="311"/>
      <c r="P167" s="311"/>
      <c r="Q167" s="311"/>
      <c r="V167" s="72"/>
      <c r="W167" s="72"/>
    </row>
    <row r="168" spans="1:23" ht="14.5" x14ac:dyDescent="0.35">
      <c r="A168" s="314"/>
      <c r="B168" s="311"/>
      <c r="C168" s="311"/>
      <c r="D168" s="311"/>
      <c r="F168" s="293"/>
      <c r="G168" s="311"/>
      <c r="H168" s="311"/>
      <c r="I168" s="311"/>
      <c r="J168" s="312"/>
      <c r="K168" s="312"/>
      <c r="L168" s="309"/>
      <c r="M168" s="233" t="str">
        <f t="shared" si="1"/>
        <v/>
      </c>
      <c r="N168" s="233" t="str">
        <f>IF(Detailed_Expense_PD12426[[#This Row],[TOTAL]]&lt;&gt;"",Detailed_Expense_PD12426[[#This Row],[TOTAL]]*VLOOKUP(Detailed_Expense_PD12426[[#This Row],[CURRENCY]],#REF!,2,0),"")</f>
        <v/>
      </c>
      <c r="O168" s="311"/>
      <c r="P168" s="311"/>
      <c r="Q168" s="311"/>
      <c r="V168" s="72"/>
      <c r="W168" s="72"/>
    </row>
    <row r="169" spans="1:23" ht="14.5" x14ac:dyDescent="0.35">
      <c r="A169" s="314"/>
      <c r="B169" s="311"/>
      <c r="C169" s="311"/>
      <c r="D169" s="311"/>
      <c r="F169" s="293"/>
      <c r="G169" s="311"/>
      <c r="H169" s="311"/>
      <c r="I169" s="311"/>
      <c r="J169" s="312"/>
      <c r="K169" s="312"/>
      <c r="L169" s="309"/>
      <c r="M169" s="233" t="str">
        <f t="shared" si="1"/>
        <v/>
      </c>
      <c r="N169" s="233" t="str">
        <f>IF(Detailed_Expense_PD12426[[#This Row],[TOTAL]]&lt;&gt;"",Detailed_Expense_PD12426[[#This Row],[TOTAL]]*VLOOKUP(Detailed_Expense_PD12426[[#This Row],[CURRENCY]],#REF!,2,0),"")</f>
        <v/>
      </c>
      <c r="O169" s="311"/>
      <c r="P169" s="311"/>
      <c r="Q169" s="311"/>
      <c r="V169" s="72"/>
      <c r="W169" s="72"/>
    </row>
    <row r="170" spans="1:23" ht="14.5" x14ac:dyDescent="0.35">
      <c r="A170" s="314"/>
      <c r="B170" s="311"/>
      <c r="C170" s="311"/>
      <c r="D170" s="311"/>
      <c r="F170" s="293"/>
      <c r="G170" s="311"/>
      <c r="H170" s="311"/>
      <c r="I170" s="311"/>
      <c r="J170" s="312"/>
      <c r="K170" s="312"/>
      <c r="L170" s="309"/>
      <c r="M170" s="233" t="str">
        <f t="shared" si="1"/>
        <v/>
      </c>
      <c r="N170" s="233" t="str">
        <f>IF(Detailed_Expense_PD12426[[#This Row],[TOTAL]]&lt;&gt;"",Detailed_Expense_PD12426[[#This Row],[TOTAL]]*VLOOKUP(Detailed_Expense_PD12426[[#This Row],[CURRENCY]],#REF!,2,0),"")</f>
        <v/>
      </c>
      <c r="O170" s="311"/>
      <c r="P170" s="311"/>
      <c r="Q170" s="311"/>
      <c r="V170" s="72"/>
      <c r="W170" s="72"/>
    </row>
    <row r="171" spans="1:23" ht="14.5" x14ac:dyDescent="0.35">
      <c r="A171" s="314"/>
      <c r="B171" s="311"/>
      <c r="C171" s="311"/>
      <c r="D171" s="311"/>
      <c r="F171" s="293"/>
      <c r="G171" s="311"/>
      <c r="H171" s="311"/>
      <c r="I171" s="311"/>
      <c r="J171" s="312"/>
      <c r="K171" s="312"/>
      <c r="L171" s="309"/>
      <c r="M171" s="233" t="str">
        <f t="shared" si="1"/>
        <v/>
      </c>
      <c r="N171" s="233" t="str">
        <f>IF(Detailed_Expense_PD12426[[#This Row],[TOTAL]]&lt;&gt;"",Detailed_Expense_PD12426[[#This Row],[TOTAL]]*VLOOKUP(Detailed_Expense_PD12426[[#This Row],[CURRENCY]],#REF!,2,0),"")</f>
        <v/>
      </c>
      <c r="O171" s="311"/>
      <c r="P171" s="311"/>
      <c r="Q171" s="311"/>
      <c r="V171" s="72"/>
      <c r="W171" s="72"/>
    </row>
    <row r="172" spans="1:23" ht="14.5" x14ac:dyDescent="0.35">
      <c r="A172" s="314"/>
      <c r="B172" s="311"/>
      <c r="C172" s="311"/>
      <c r="D172" s="311"/>
      <c r="F172" s="293"/>
      <c r="G172" s="311"/>
      <c r="H172" s="311"/>
      <c r="I172" s="311"/>
      <c r="J172" s="312"/>
      <c r="K172" s="312"/>
      <c r="L172" s="309"/>
      <c r="M172" s="233" t="str">
        <f t="shared" si="1"/>
        <v/>
      </c>
      <c r="N172" s="233" t="str">
        <f>IF(Detailed_Expense_PD12426[[#This Row],[TOTAL]]&lt;&gt;"",Detailed_Expense_PD12426[[#This Row],[TOTAL]]*VLOOKUP(Detailed_Expense_PD12426[[#This Row],[CURRENCY]],#REF!,2,0),"")</f>
        <v/>
      </c>
      <c r="O172" s="311"/>
      <c r="P172" s="311"/>
      <c r="Q172" s="311"/>
      <c r="V172" s="72"/>
      <c r="W172" s="72"/>
    </row>
    <row r="173" spans="1:23" ht="14.5" x14ac:dyDescent="0.35">
      <c r="A173" s="314"/>
      <c r="B173" s="311"/>
      <c r="C173" s="311"/>
      <c r="D173" s="311"/>
      <c r="F173" s="293"/>
      <c r="G173" s="311"/>
      <c r="H173" s="311"/>
      <c r="I173" s="311"/>
      <c r="J173" s="312"/>
      <c r="K173" s="312"/>
      <c r="L173" s="309"/>
      <c r="M173" s="233" t="str">
        <f t="shared" si="1"/>
        <v/>
      </c>
      <c r="N173" s="233" t="str">
        <f>IF(Detailed_Expense_PD12426[[#This Row],[TOTAL]]&lt;&gt;"",Detailed_Expense_PD12426[[#This Row],[TOTAL]]*VLOOKUP(Detailed_Expense_PD12426[[#This Row],[CURRENCY]],#REF!,2,0),"")</f>
        <v/>
      </c>
      <c r="O173" s="311"/>
      <c r="P173" s="311"/>
      <c r="Q173" s="311"/>
      <c r="V173" s="72"/>
      <c r="W173" s="72"/>
    </row>
    <row r="174" spans="1:23" ht="14.5" x14ac:dyDescent="0.35">
      <c r="A174" s="314"/>
      <c r="B174" s="311"/>
      <c r="C174" s="311"/>
      <c r="D174" s="311"/>
      <c r="F174" s="293"/>
      <c r="G174" s="311"/>
      <c r="H174" s="311"/>
      <c r="I174" s="311"/>
      <c r="J174" s="312"/>
      <c r="K174" s="312"/>
      <c r="L174" s="309"/>
      <c r="M174" s="233" t="str">
        <f t="shared" si="1"/>
        <v/>
      </c>
      <c r="N174" s="233" t="str">
        <f>IF(Detailed_Expense_PD12426[[#This Row],[TOTAL]]&lt;&gt;"",Detailed_Expense_PD12426[[#This Row],[TOTAL]]*VLOOKUP(Detailed_Expense_PD12426[[#This Row],[CURRENCY]],#REF!,2,0),"")</f>
        <v/>
      </c>
      <c r="O174" s="311"/>
      <c r="P174" s="311"/>
      <c r="Q174" s="311"/>
      <c r="V174" s="72"/>
      <c r="W174" s="72"/>
    </row>
    <row r="175" spans="1:23" ht="14.5" x14ac:dyDescent="0.35">
      <c r="A175" s="314"/>
      <c r="B175" s="311"/>
      <c r="C175" s="311"/>
      <c r="D175" s="311"/>
      <c r="F175" s="293"/>
      <c r="G175" s="311"/>
      <c r="H175" s="311"/>
      <c r="I175" s="311"/>
      <c r="J175" s="312"/>
      <c r="K175" s="312"/>
      <c r="L175" s="309"/>
      <c r="M175" s="233" t="str">
        <f t="shared" si="1"/>
        <v/>
      </c>
      <c r="N175" s="233" t="str">
        <f>IF(Detailed_Expense_PD12426[[#This Row],[TOTAL]]&lt;&gt;"",Detailed_Expense_PD12426[[#This Row],[TOTAL]]*VLOOKUP(Detailed_Expense_PD12426[[#This Row],[CURRENCY]],#REF!,2,0),"")</f>
        <v/>
      </c>
      <c r="O175" s="311"/>
      <c r="P175" s="311"/>
      <c r="Q175" s="311"/>
      <c r="V175" s="72"/>
      <c r="W175" s="72"/>
    </row>
    <row r="176" spans="1:23" ht="14.5" x14ac:dyDescent="0.35">
      <c r="A176" s="314"/>
      <c r="B176" s="311"/>
      <c r="C176" s="311"/>
      <c r="D176" s="311"/>
      <c r="F176" s="293"/>
      <c r="G176" s="311"/>
      <c r="H176" s="311"/>
      <c r="I176" s="311"/>
      <c r="J176" s="312"/>
      <c r="K176" s="312"/>
      <c r="L176" s="309"/>
      <c r="M176" s="233" t="str">
        <f t="shared" si="1"/>
        <v/>
      </c>
      <c r="N176" s="233" t="str">
        <f>IF(Detailed_Expense_PD12426[[#This Row],[TOTAL]]&lt;&gt;"",Detailed_Expense_PD12426[[#This Row],[TOTAL]]*VLOOKUP(Detailed_Expense_PD12426[[#This Row],[CURRENCY]],#REF!,2,0),"")</f>
        <v/>
      </c>
      <c r="O176" s="311"/>
      <c r="P176" s="311"/>
      <c r="Q176" s="311"/>
      <c r="V176" s="72"/>
      <c r="W176" s="72"/>
    </row>
    <row r="177" spans="1:23" ht="14.5" x14ac:dyDescent="0.35">
      <c r="A177" s="314"/>
      <c r="B177" s="311"/>
      <c r="C177" s="311"/>
      <c r="D177" s="311"/>
      <c r="F177" s="293"/>
      <c r="G177" s="311"/>
      <c r="H177" s="311"/>
      <c r="I177" s="311"/>
      <c r="J177" s="312"/>
      <c r="K177" s="312"/>
      <c r="L177" s="309"/>
      <c r="M177" s="233" t="str">
        <f t="shared" si="1"/>
        <v/>
      </c>
      <c r="N177" s="233" t="str">
        <f>IF(Detailed_Expense_PD12426[[#This Row],[TOTAL]]&lt;&gt;"",Detailed_Expense_PD12426[[#This Row],[TOTAL]]*VLOOKUP(Detailed_Expense_PD12426[[#This Row],[CURRENCY]],#REF!,2,0),"")</f>
        <v/>
      </c>
      <c r="O177" s="311"/>
      <c r="P177" s="311"/>
      <c r="Q177" s="311"/>
      <c r="V177" s="72"/>
      <c r="W177" s="72"/>
    </row>
    <row r="178" spans="1:23" ht="14.5" x14ac:dyDescent="0.35">
      <c r="A178" s="314"/>
      <c r="B178" s="311"/>
      <c r="C178" s="311"/>
      <c r="D178" s="311"/>
      <c r="F178" s="293"/>
      <c r="G178" s="311"/>
      <c r="H178" s="311"/>
      <c r="I178" s="311"/>
      <c r="J178" s="312"/>
      <c r="K178" s="312"/>
      <c r="L178" s="309"/>
      <c r="M178" s="233" t="str">
        <f t="shared" si="1"/>
        <v/>
      </c>
      <c r="N178" s="233" t="str">
        <f>IF(Detailed_Expense_PD12426[[#This Row],[TOTAL]]&lt;&gt;"",Detailed_Expense_PD12426[[#This Row],[TOTAL]]*VLOOKUP(Detailed_Expense_PD12426[[#This Row],[CURRENCY]],#REF!,2,0),"")</f>
        <v/>
      </c>
      <c r="O178" s="311"/>
      <c r="P178" s="311"/>
      <c r="Q178" s="311"/>
      <c r="V178" s="72"/>
      <c r="W178" s="72"/>
    </row>
    <row r="179" spans="1:23" ht="14.5" x14ac:dyDescent="0.35">
      <c r="A179" s="314"/>
      <c r="B179" s="311"/>
      <c r="C179" s="311"/>
      <c r="D179" s="311"/>
      <c r="F179" s="293"/>
      <c r="G179" s="311"/>
      <c r="H179" s="311"/>
      <c r="I179" s="311"/>
      <c r="J179" s="312"/>
      <c r="K179" s="312"/>
      <c r="L179" s="309"/>
      <c r="M179" s="233" t="str">
        <f t="shared" si="1"/>
        <v/>
      </c>
      <c r="N179" s="233" t="str">
        <f>IF(Detailed_Expense_PD12426[[#This Row],[TOTAL]]&lt;&gt;"",Detailed_Expense_PD12426[[#This Row],[TOTAL]]*VLOOKUP(Detailed_Expense_PD12426[[#This Row],[CURRENCY]],#REF!,2,0),"")</f>
        <v/>
      </c>
      <c r="O179" s="311"/>
      <c r="P179" s="311"/>
      <c r="Q179" s="311"/>
      <c r="V179" s="72"/>
      <c r="W179" s="72"/>
    </row>
    <row r="180" spans="1:23" ht="14.5" x14ac:dyDescent="0.35">
      <c r="A180" s="314"/>
      <c r="B180" s="311"/>
      <c r="C180" s="311"/>
      <c r="D180" s="311"/>
      <c r="F180" s="293"/>
      <c r="G180" s="311"/>
      <c r="H180" s="311"/>
      <c r="I180" s="311"/>
      <c r="J180" s="312"/>
      <c r="K180" s="312"/>
      <c r="L180" s="309"/>
      <c r="M180" s="233" t="str">
        <f t="shared" si="1"/>
        <v/>
      </c>
      <c r="N180" s="233" t="str">
        <f>IF(Detailed_Expense_PD12426[[#This Row],[TOTAL]]&lt;&gt;"",Detailed_Expense_PD12426[[#This Row],[TOTAL]]*VLOOKUP(Detailed_Expense_PD12426[[#This Row],[CURRENCY]],#REF!,2,0),"")</f>
        <v/>
      </c>
      <c r="O180" s="311"/>
      <c r="P180" s="311"/>
      <c r="Q180" s="311"/>
      <c r="V180" s="72"/>
      <c r="W180" s="72"/>
    </row>
    <row r="181" spans="1:23" ht="14.5" x14ac:dyDescent="0.35">
      <c r="A181" s="314"/>
      <c r="B181" s="311"/>
      <c r="C181" s="311"/>
      <c r="D181" s="311"/>
      <c r="F181" s="293"/>
      <c r="G181" s="311"/>
      <c r="H181" s="311"/>
      <c r="I181" s="311"/>
      <c r="J181" s="312"/>
      <c r="K181" s="312"/>
      <c r="L181" s="309"/>
      <c r="M181" s="233" t="str">
        <f t="shared" si="1"/>
        <v/>
      </c>
      <c r="N181" s="233" t="str">
        <f>IF(Detailed_Expense_PD12426[[#This Row],[TOTAL]]&lt;&gt;"",Detailed_Expense_PD12426[[#This Row],[TOTAL]]*VLOOKUP(Detailed_Expense_PD12426[[#This Row],[CURRENCY]],#REF!,2,0),"")</f>
        <v/>
      </c>
      <c r="O181" s="311"/>
      <c r="P181" s="311"/>
      <c r="Q181" s="311"/>
      <c r="V181" s="72"/>
      <c r="W181" s="72"/>
    </row>
    <row r="182" spans="1:23" ht="14.5" x14ac:dyDescent="0.35">
      <c r="A182" s="314"/>
      <c r="B182" s="311"/>
      <c r="C182" s="311"/>
      <c r="D182" s="311"/>
      <c r="F182" s="293"/>
      <c r="G182" s="311"/>
      <c r="H182" s="311"/>
      <c r="I182" s="311"/>
      <c r="J182" s="312"/>
      <c r="K182" s="312"/>
      <c r="L182" s="309"/>
      <c r="M182" s="233" t="str">
        <f t="shared" si="1"/>
        <v/>
      </c>
      <c r="N182" s="233" t="str">
        <f>IF(Detailed_Expense_PD12426[[#This Row],[TOTAL]]&lt;&gt;"",Detailed_Expense_PD12426[[#This Row],[TOTAL]]*VLOOKUP(Detailed_Expense_PD12426[[#This Row],[CURRENCY]],#REF!,2,0),"")</f>
        <v/>
      </c>
      <c r="O182" s="311"/>
      <c r="P182" s="311"/>
      <c r="Q182" s="311"/>
      <c r="V182" s="72"/>
      <c r="W182" s="72"/>
    </row>
    <row r="183" spans="1:23" ht="14.5" x14ac:dyDescent="0.35">
      <c r="A183" s="314"/>
      <c r="B183" s="311"/>
      <c r="C183" s="311"/>
      <c r="D183" s="311"/>
      <c r="F183" s="293"/>
      <c r="G183" s="311"/>
      <c r="H183" s="311"/>
      <c r="I183" s="311"/>
      <c r="J183" s="312"/>
      <c r="K183" s="312"/>
      <c r="L183" s="309"/>
      <c r="M183" s="233" t="str">
        <f t="shared" si="1"/>
        <v/>
      </c>
      <c r="N183" s="233" t="str">
        <f>IF(Detailed_Expense_PD12426[[#This Row],[TOTAL]]&lt;&gt;"",Detailed_Expense_PD12426[[#This Row],[TOTAL]]*VLOOKUP(Detailed_Expense_PD12426[[#This Row],[CURRENCY]],#REF!,2,0),"")</f>
        <v/>
      </c>
      <c r="O183" s="311"/>
      <c r="P183" s="311"/>
      <c r="Q183" s="311"/>
      <c r="V183" s="72"/>
      <c r="W183" s="72"/>
    </row>
    <row r="184" spans="1:23" ht="14.5" x14ac:dyDescent="0.35">
      <c r="A184" s="314"/>
      <c r="B184" s="311"/>
      <c r="C184" s="311"/>
      <c r="D184" s="311"/>
      <c r="F184" s="293"/>
      <c r="G184" s="311"/>
      <c r="H184" s="311"/>
      <c r="I184" s="311"/>
      <c r="J184" s="312"/>
      <c r="K184" s="312"/>
      <c r="L184" s="309"/>
      <c r="M184" s="233" t="str">
        <f t="shared" si="1"/>
        <v/>
      </c>
      <c r="N184" s="233" t="str">
        <f>IF(Detailed_Expense_PD12426[[#This Row],[TOTAL]]&lt;&gt;"",Detailed_Expense_PD12426[[#This Row],[TOTAL]]*VLOOKUP(Detailed_Expense_PD12426[[#This Row],[CURRENCY]],#REF!,2,0),"")</f>
        <v/>
      </c>
      <c r="O184" s="311"/>
      <c r="P184" s="311"/>
      <c r="Q184" s="311"/>
      <c r="V184" s="72"/>
      <c r="W184" s="72"/>
    </row>
    <row r="185" spans="1:23" ht="14.5" x14ac:dyDescent="0.35">
      <c r="A185" s="314"/>
      <c r="B185" s="311"/>
      <c r="C185" s="311"/>
      <c r="D185" s="311"/>
      <c r="F185" s="293"/>
      <c r="G185" s="311"/>
      <c r="H185" s="311"/>
      <c r="I185" s="311"/>
      <c r="J185" s="312"/>
      <c r="K185" s="312"/>
      <c r="L185" s="309"/>
      <c r="M185" s="233" t="str">
        <f t="shared" si="1"/>
        <v/>
      </c>
      <c r="N185" s="233" t="str">
        <f>IF(Detailed_Expense_PD12426[[#This Row],[TOTAL]]&lt;&gt;"",Detailed_Expense_PD12426[[#This Row],[TOTAL]]*VLOOKUP(Detailed_Expense_PD12426[[#This Row],[CURRENCY]],#REF!,2,0),"")</f>
        <v/>
      </c>
      <c r="O185" s="311"/>
      <c r="P185" s="311"/>
      <c r="Q185" s="311"/>
      <c r="V185" s="72"/>
      <c r="W185" s="72"/>
    </row>
    <row r="186" spans="1:23" ht="14.5" x14ac:dyDescent="0.35">
      <c r="A186" s="314"/>
      <c r="B186" s="311"/>
      <c r="C186" s="311"/>
      <c r="D186" s="311"/>
      <c r="F186" s="293"/>
      <c r="G186" s="311"/>
      <c r="H186" s="311"/>
      <c r="I186" s="311"/>
      <c r="J186" s="312"/>
      <c r="K186" s="312"/>
      <c r="L186" s="309"/>
      <c r="M186" s="233" t="str">
        <f t="shared" si="1"/>
        <v/>
      </c>
      <c r="N186" s="233" t="str">
        <f>IF(Detailed_Expense_PD12426[[#This Row],[TOTAL]]&lt;&gt;"",Detailed_Expense_PD12426[[#This Row],[TOTAL]]*VLOOKUP(Detailed_Expense_PD12426[[#This Row],[CURRENCY]],#REF!,2,0),"")</f>
        <v/>
      </c>
      <c r="O186" s="311"/>
      <c r="P186" s="311"/>
      <c r="Q186" s="311"/>
      <c r="V186" s="72"/>
      <c r="W186" s="72"/>
    </row>
    <row r="187" spans="1:23" ht="14.5" x14ac:dyDescent="0.35">
      <c r="A187" s="314"/>
      <c r="B187" s="311"/>
      <c r="C187" s="311"/>
      <c r="D187" s="311"/>
      <c r="F187" s="293"/>
      <c r="G187" s="311"/>
      <c r="H187" s="311"/>
      <c r="I187" s="311"/>
      <c r="J187" s="312"/>
      <c r="K187" s="312"/>
      <c r="L187" s="309"/>
      <c r="M187" s="233" t="str">
        <f t="shared" si="1"/>
        <v/>
      </c>
      <c r="N187" s="233" t="str">
        <f>IF(Detailed_Expense_PD12426[[#This Row],[TOTAL]]&lt;&gt;"",Detailed_Expense_PD12426[[#This Row],[TOTAL]]*VLOOKUP(Detailed_Expense_PD12426[[#This Row],[CURRENCY]],#REF!,2,0),"")</f>
        <v/>
      </c>
      <c r="O187" s="311"/>
      <c r="P187" s="311"/>
      <c r="Q187" s="311"/>
      <c r="V187" s="72"/>
      <c r="W187" s="72"/>
    </row>
    <row r="188" spans="1:23" ht="14.5" x14ac:dyDescent="0.35">
      <c r="A188" s="185"/>
      <c r="B188" s="186"/>
      <c r="C188" s="186"/>
      <c r="D188" s="186"/>
      <c r="F188" s="293"/>
      <c r="G188" s="311"/>
      <c r="H188" s="311"/>
      <c r="I188" s="311"/>
      <c r="J188" s="312"/>
      <c r="K188" s="312"/>
      <c r="L188" s="309"/>
      <c r="M188" s="233" t="str">
        <f t="shared" si="1"/>
        <v/>
      </c>
      <c r="N188" s="233" t="str">
        <f>IF(Detailed_Expense_PD12426[[#This Row],[TOTAL]]&lt;&gt;"",Detailed_Expense_PD12426[[#This Row],[TOTAL]]*VLOOKUP(Detailed_Expense_PD12426[[#This Row],[CURRENCY]],#REF!,2,0),"")</f>
        <v/>
      </c>
      <c r="O188" s="311"/>
      <c r="P188" s="311"/>
      <c r="Q188" s="311"/>
      <c r="V188" s="72"/>
      <c r="W188" s="72"/>
    </row>
    <row r="189" spans="1:23" x14ac:dyDescent="0.3">
      <c r="A189" s="185"/>
      <c r="B189" s="186"/>
      <c r="C189" s="186"/>
      <c r="D189" s="186"/>
      <c r="J189" s="16"/>
      <c r="K189" s="16"/>
      <c r="M189" s="16"/>
      <c r="N189" s="16"/>
      <c r="V189" s="72"/>
      <c r="W189" s="72"/>
    </row>
    <row r="190" spans="1:23" x14ac:dyDescent="0.3">
      <c r="A190" s="185"/>
      <c r="B190" s="186"/>
      <c r="C190" s="186"/>
      <c r="D190" s="186"/>
      <c r="J190" s="16"/>
      <c r="K190" s="16"/>
      <c r="M190" s="16"/>
      <c r="N190" s="16"/>
      <c r="V190" s="72"/>
      <c r="W190" s="72"/>
    </row>
    <row r="191" spans="1:23" x14ac:dyDescent="0.3">
      <c r="A191" s="185"/>
      <c r="B191" s="186"/>
      <c r="C191" s="186"/>
      <c r="D191" s="186"/>
      <c r="J191" s="16"/>
      <c r="K191" s="16"/>
      <c r="M191" s="16"/>
      <c r="N191" s="16"/>
      <c r="V191" s="72"/>
      <c r="W191" s="72"/>
    </row>
    <row r="192" spans="1:23" x14ac:dyDescent="0.3">
      <c r="A192" s="185"/>
      <c r="B192" s="186"/>
      <c r="C192" s="186"/>
      <c r="D192" s="186"/>
      <c r="J192" s="16"/>
      <c r="K192" s="16"/>
      <c r="M192" s="16"/>
      <c r="N192" s="16"/>
      <c r="V192" s="72"/>
      <c r="W192" s="72"/>
    </row>
    <row r="193" spans="1:23" x14ac:dyDescent="0.3">
      <c r="A193" s="185"/>
      <c r="B193" s="186"/>
      <c r="C193" s="186"/>
      <c r="D193" s="186"/>
      <c r="J193" s="16"/>
      <c r="K193" s="16"/>
      <c r="M193" s="16"/>
      <c r="N193" s="16"/>
      <c r="V193" s="72"/>
      <c r="W193" s="72"/>
    </row>
    <row r="194" spans="1:23" x14ac:dyDescent="0.3">
      <c r="A194" s="185"/>
      <c r="B194" s="186"/>
      <c r="C194" s="186"/>
      <c r="D194" s="186"/>
      <c r="J194" s="16"/>
      <c r="K194" s="16"/>
      <c r="M194" s="16"/>
      <c r="N194" s="16"/>
      <c r="V194" s="72"/>
      <c r="W194" s="72"/>
    </row>
    <row r="195" spans="1:23" x14ac:dyDescent="0.3">
      <c r="A195" s="185"/>
      <c r="B195" s="186"/>
      <c r="C195" s="186"/>
      <c r="D195" s="186"/>
      <c r="J195" s="16"/>
      <c r="K195" s="16"/>
      <c r="M195" s="16"/>
      <c r="N195" s="16"/>
      <c r="V195" s="72"/>
      <c r="W195" s="72"/>
    </row>
    <row r="196" spans="1:23" x14ac:dyDescent="0.3">
      <c r="A196" s="185"/>
      <c r="B196" s="186"/>
      <c r="C196" s="186"/>
      <c r="D196" s="186"/>
      <c r="J196" s="16"/>
      <c r="K196" s="16"/>
      <c r="M196" s="16"/>
      <c r="N196" s="16"/>
      <c r="V196" s="72"/>
      <c r="W196" s="72"/>
    </row>
    <row r="197" spans="1:23" x14ac:dyDescent="0.3">
      <c r="A197" s="185"/>
      <c r="B197" s="186"/>
      <c r="C197" s="186"/>
      <c r="D197" s="186"/>
      <c r="J197" s="16"/>
      <c r="K197" s="16"/>
      <c r="M197" s="16"/>
      <c r="N197" s="16"/>
      <c r="V197" s="72"/>
      <c r="W197" s="72"/>
    </row>
    <row r="198" spans="1:23" x14ac:dyDescent="0.3">
      <c r="A198" s="185"/>
      <c r="B198" s="186"/>
      <c r="C198" s="186"/>
      <c r="D198" s="186"/>
      <c r="J198" s="16"/>
      <c r="K198" s="16"/>
      <c r="M198" s="16"/>
      <c r="N198" s="16"/>
      <c r="V198" s="72"/>
      <c r="W198" s="72"/>
    </row>
    <row r="199" spans="1:23" x14ac:dyDescent="0.3">
      <c r="A199" s="185"/>
      <c r="B199" s="186"/>
      <c r="C199" s="186"/>
      <c r="D199" s="186"/>
      <c r="J199" s="16"/>
      <c r="K199" s="16"/>
      <c r="M199" s="16"/>
      <c r="N199" s="16"/>
      <c r="V199" s="72"/>
      <c r="W199" s="72"/>
    </row>
    <row r="200" spans="1:23" x14ac:dyDescent="0.3">
      <c r="A200" s="185"/>
      <c r="B200" s="186"/>
      <c r="C200" s="186"/>
      <c r="D200" s="186"/>
      <c r="J200" s="16"/>
      <c r="K200" s="16"/>
      <c r="M200" s="16"/>
      <c r="N200" s="16"/>
      <c r="V200" s="72"/>
      <c r="W200" s="72"/>
    </row>
    <row r="201" spans="1:23" x14ac:dyDescent="0.3">
      <c r="A201" s="185"/>
      <c r="B201" s="186"/>
      <c r="C201" s="186"/>
      <c r="D201" s="186"/>
      <c r="J201" s="16"/>
      <c r="K201" s="16"/>
      <c r="M201" s="16"/>
      <c r="N201" s="16"/>
      <c r="V201" s="72"/>
      <c r="W201" s="72"/>
    </row>
    <row r="202" spans="1:23" x14ac:dyDescent="0.3">
      <c r="A202" s="185"/>
      <c r="B202" s="186"/>
      <c r="C202" s="186"/>
      <c r="D202" s="186"/>
      <c r="J202" s="16"/>
      <c r="K202" s="16"/>
      <c r="M202" s="16"/>
      <c r="N202" s="16"/>
      <c r="V202" s="72"/>
      <c r="W202" s="72"/>
    </row>
    <row r="203" spans="1:23" x14ac:dyDescent="0.3">
      <c r="A203" s="185"/>
      <c r="B203" s="186"/>
      <c r="C203" s="186"/>
      <c r="D203" s="186"/>
      <c r="J203" s="16"/>
      <c r="K203" s="16"/>
      <c r="M203" s="16"/>
      <c r="N203" s="16"/>
      <c r="V203" s="72"/>
      <c r="W203" s="72"/>
    </row>
    <row r="204" spans="1:23" x14ac:dyDescent="0.3">
      <c r="A204" s="185"/>
      <c r="B204" s="186"/>
      <c r="C204" s="186"/>
      <c r="D204" s="186"/>
      <c r="J204" s="16"/>
      <c r="K204" s="16"/>
      <c r="V204" s="72"/>
      <c r="W204" s="72"/>
    </row>
    <row r="205" spans="1:23" x14ac:dyDescent="0.3">
      <c r="A205" s="185"/>
      <c r="B205" s="186"/>
      <c r="C205" s="186"/>
      <c r="D205" s="186"/>
      <c r="J205" s="16"/>
      <c r="K205" s="16"/>
      <c r="V205" s="72"/>
      <c r="W205" s="72"/>
    </row>
    <row r="206" spans="1:23" x14ac:dyDescent="0.3">
      <c r="A206" s="185"/>
      <c r="B206" s="186"/>
      <c r="C206" s="186"/>
      <c r="D206" s="186"/>
      <c r="J206" s="16"/>
      <c r="K206" s="16"/>
      <c r="V206" s="72"/>
      <c r="W206" s="72"/>
    </row>
    <row r="207" spans="1:23" x14ac:dyDescent="0.3">
      <c r="A207" s="185"/>
      <c r="B207" s="186"/>
      <c r="C207" s="186"/>
      <c r="D207" s="186"/>
      <c r="J207" s="16"/>
      <c r="K207" s="16"/>
      <c r="V207" s="72"/>
      <c r="W207" s="72"/>
    </row>
    <row r="208" spans="1:23" x14ac:dyDescent="0.3">
      <c r="A208" s="185"/>
      <c r="B208" s="186"/>
      <c r="C208" s="186"/>
      <c r="D208" s="186"/>
      <c r="J208" s="16"/>
      <c r="K208" s="16"/>
      <c r="V208" s="72"/>
      <c r="W208" s="72"/>
    </row>
    <row r="209" spans="1:23" x14ac:dyDescent="0.3">
      <c r="A209" s="185"/>
      <c r="B209" s="186"/>
      <c r="C209" s="186"/>
      <c r="D209" s="186"/>
      <c r="J209" s="16"/>
      <c r="K209" s="16"/>
      <c r="V209" s="72"/>
      <c r="W209" s="72"/>
    </row>
    <row r="210" spans="1:23" x14ac:dyDescent="0.3">
      <c r="A210" s="185"/>
      <c r="B210" s="186"/>
      <c r="C210" s="186"/>
      <c r="D210" s="186"/>
      <c r="J210" s="16"/>
      <c r="K210" s="16"/>
      <c r="V210" s="72"/>
      <c r="W210" s="72"/>
    </row>
    <row r="211" spans="1:23" x14ac:dyDescent="0.3">
      <c r="A211" s="185"/>
      <c r="B211" s="186"/>
      <c r="C211" s="186"/>
      <c r="D211" s="186"/>
      <c r="J211" s="16"/>
      <c r="K211" s="16"/>
      <c r="V211" s="72"/>
      <c r="W211" s="72"/>
    </row>
    <row r="212" spans="1:23" x14ac:dyDescent="0.3">
      <c r="A212" s="185"/>
      <c r="B212" s="186"/>
      <c r="C212" s="186"/>
      <c r="D212" s="186"/>
      <c r="J212" s="16"/>
      <c r="K212" s="16"/>
      <c r="V212" s="72"/>
      <c r="W212" s="72"/>
    </row>
    <row r="213" spans="1:23" x14ac:dyDescent="0.3">
      <c r="A213" s="185"/>
      <c r="B213" s="186"/>
      <c r="C213" s="186"/>
      <c r="D213" s="186"/>
      <c r="J213" s="16"/>
      <c r="K213" s="16"/>
      <c r="V213" s="72"/>
      <c r="W213" s="72"/>
    </row>
    <row r="214" spans="1:23" x14ac:dyDescent="0.3">
      <c r="A214" s="185"/>
      <c r="B214" s="186"/>
      <c r="C214" s="186"/>
      <c r="D214" s="186"/>
      <c r="J214" s="16"/>
      <c r="K214" s="16"/>
      <c r="V214" s="72"/>
      <c r="W214" s="72"/>
    </row>
    <row r="215" spans="1:23" x14ac:dyDescent="0.3">
      <c r="A215" s="185"/>
      <c r="B215" s="186"/>
      <c r="C215" s="186"/>
      <c r="D215" s="186"/>
      <c r="J215" s="16"/>
      <c r="K215" s="16"/>
      <c r="V215" s="72"/>
      <c r="W215" s="72"/>
    </row>
    <row r="216" spans="1:23" x14ac:dyDescent="0.3">
      <c r="A216" s="185"/>
      <c r="B216" s="186"/>
      <c r="C216" s="186"/>
      <c r="D216" s="186"/>
      <c r="J216" s="16"/>
      <c r="K216" s="16"/>
      <c r="V216" s="72"/>
      <c r="W216" s="72"/>
    </row>
    <row r="217" spans="1:23" x14ac:dyDescent="0.3">
      <c r="A217" s="185"/>
      <c r="B217" s="186"/>
      <c r="C217" s="186"/>
      <c r="D217" s="186"/>
      <c r="J217" s="16"/>
      <c r="K217" s="16"/>
      <c r="V217" s="72"/>
      <c r="W217" s="72"/>
    </row>
    <row r="218" spans="1:23" x14ac:dyDescent="0.3">
      <c r="A218" s="185"/>
      <c r="B218" s="186"/>
      <c r="C218" s="186"/>
      <c r="D218" s="186"/>
      <c r="J218" s="16"/>
      <c r="K218" s="16"/>
      <c r="V218" s="72"/>
      <c r="W218" s="72"/>
    </row>
    <row r="219" spans="1:23" x14ac:dyDescent="0.3">
      <c r="A219" s="185"/>
      <c r="B219" s="186"/>
      <c r="C219" s="186"/>
      <c r="D219" s="186"/>
      <c r="J219" s="16"/>
      <c r="K219" s="16"/>
      <c r="V219" s="72"/>
      <c r="W219" s="72"/>
    </row>
    <row r="220" spans="1:23" x14ac:dyDescent="0.3">
      <c r="A220" s="185"/>
      <c r="B220" s="186"/>
      <c r="C220" s="186"/>
      <c r="D220" s="186"/>
      <c r="J220" s="16"/>
      <c r="K220" s="16"/>
      <c r="V220" s="72"/>
      <c r="W220" s="72"/>
    </row>
    <row r="221" spans="1:23" x14ac:dyDescent="0.3">
      <c r="A221" s="185"/>
      <c r="B221" s="186"/>
      <c r="C221" s="186"/>
      <c r="D221" s="186"/>
      <c r="J221" s="16"/>
      <c r="K221" s="16"/>
      <c r="V221" s="72"/>
      <c r="W221" s="72"/>
    </row>
    <row r="222" spans="1:23" x14ac:dyDescent="0.3">
      <c r="A222" s="185"/>
      <c r="B222" s="186"/>
      <c r="C222" s="186"/>
      <c r="D222" s="186"/>
      <c r="J222" s="16"/>
      <c r="K222" s="16"/>
      <c r="V222" s="72"/>
      <c r="W222" s="72"/>
    </row>
    <row r="223" spans="1:23" x14ac:dyDescent="0.3">
      <c r="A223" s="185"/>
      <c r="B223" s="186"/>
      <c r="C223" s="186"/>
      <c r="D223" s="186"/>
      <c r="J223" s="16"/>
      <c r="K223" s="16"/>
      <c r="V223" s="72"/>
      <c r="W223" s="72"/>
    </row>
    <row r="224" spans="1:23" x14ac:dyDescent="0.3">
      <c r="A224" s="185"/>
      <c r="B224" s="186"/>
      <c r="C224" s="186"/>
      <c r="D224" s="186"/>
      <c r="J224" s="16"/>
      <c r="K224" s="16"/>
      <c r="V224" s="72"/>
      <c r="W224" s="72"/>
    </row>
    <row r="225" spans="1:23" x14ac:dyDescent="0.3">
      <c r="A225" s="185"/>
      <c r="B225" s="186"/>
      <c r="C225" s="186"/>
      <c r="D225" s="186"/>
      <c r="J225" s="16"/>
      <c r="K225" s="16"/>
      <c r="V225" s="72"/>
      <c r="W225" s="72"/>
    </row>
    <row r="226" spans="1:23" x14ac:dyDescent="0.3">
      <c r="A226" s="185"/>
      <c r="B226" s="186"/>
      <c r="C226" s="186"/>
      <c r="D226" s="186"/>
      <c r="J226" s="16"/>
      <c r="K226" s="16"/>
      <c r="V226" s="72"/>
      <c r="W226" s="72"/>
    </row>
    <row r="227" spans="1:23" x14ac:dyDescent="0.3">
      <c r="A227" s="185"/>
      <c r="B227" s="186"/>
      <c r="C227" s="186"/>
      <c r="D227" s="186"/>
      <c r="J227" s="16"/>
      <c r="K227" s="16"/>
      <c r="V227" s="72"/>
      <c r="W227" s="72"/>
    </row>
    <row r="228" spans="1:23" x14ac:dyDescent="0.3">
      <c r="A228" s="185"/>
      <c r="B228" s="186"/>
      <c r="C228" s="186"/>
      <c r="D228" s="186"/>
      <c r="J228" s="16"/>
      <c r="K228" s="16"/>
      <c r="V228" s="72"/>
      <c r="W228" s="72"/>
    </row>
    <row r="229" spans="1:23" x14ac:dyDescent="0.3">
      <c r="A229" s="185"/>
      <c r="B229" s="186"/>
      <c r="C229" s="186"/>
      <c r="D229" s="186"/>
      <c r="J229" s="16"/>
      <c r="K229" s="16"/>
      <c r="V229" s="72"/>
      <c r="W229" s="72"/>
    </row>
    <row r="230" spans="1:23" x14ac:dyDescent="0.3">
      <c r="A230" s="185"/>
      <c r="B230" s="186"/>
      <c r="C230" s="186"/>
      <c r="D230" s="186"/>
      <c r="J230" s="16"/>
      <c r="K230" s="16"/>
      <c r="V230" s="72"/>
      <c r="W230" s="72"/>
    </row>
    <row r="231" spans="1:23" x14ac:dyDescent="0.3">
      <c r="A231" s="185"/>
      <c r="B231" s="186"/>
      <c r="C231" s="186"/>
      <c r="D231" s="186"/>
      <c r="J231" s="16"/>
      <c r="K231" s="16"/>
      <c r="V231" s="72"/>
      <c r="W231" s="72"/>
    </row>
    <row r="232" spans="1:23" x14ac:dyDescent="0.3">
      <c r="A232" s="185"/>
      <c r="B232" s="186"/>
      <c r="C232" s="186"/>
      <c r="D232" s="186"/>
      <c r="J232" s="16"/>
      <c r="K232" s="16"/>
      <c r="V232" s="72"/>
      <c r="W232" s="72"/>
    </row>
    <row r="233" spans="1:23" x14ac:dyDescent="0.3">
      <c r="A233" s="185"/>
      <c r="B233" s="186"/>
      <c r="C233" s="186"/>
      <c r="D233" s="186"/>
      <c r="J233" s="16"/>
      <c r="K233" s="16"/>
      <c r="V233" s="72"/>
      <c r="W233" s="72"/>
    </row>
    <row r="234" spans="1:23" x14ac:dyDescent="0.3">
      <c r="A234" s="185"/>
      <c r="B234" s="186"/>
      <c r="C234" s="186"/>
      <c r="D234" s="186"/>
      <c r="J234" s="16"/>
      <c r="K234" s="16"/>
      <c r="V234" s="72"/>
      <c r="W234" s="72"/>
    </row>
    <row r="235" spans="1:23" x14ac:dyDescent="0.3">
      <c r="A235" s="185"/>
      <c r="B235" s="186"/>
      <c r="C235" s="186"/>
      <c r="D235" s="186"/>
      <c r="J235" s="16"/>
      <c r="K235" s="16"/>
      <c r="V235" s="72"/>
      <c r="W235" s="72"/>
    </row>
    <row r="236" spans="1:23" x14ac:dyDescent="0.3">
      <c r="A236" s="185"/>
      <c r="B236" s="186"/>
      <c r="C236" s="186"/>
      <c r="D236" s="186"/>
      <c r="J236" s="16"/>
      <c r="K236" s="16"/>
      <c r="V236" s="72"/>
      <c r="W236" s="72"/>
    </row>
    <row r="237" spans="1:23" x14ac:dyDescent="0.3">
      <c r="A237" s="185"/>
      <c r="B237" s="186"/>
      <c r="C237" s="186"/>
      <c r="D237" s="186"/>
      <c r="J237" s="16"/>
      <c r="K237" s="16"/>
      <c r="V237" s="72"/>
      <c r="W237" s="72"/>
    </row>
    <row r="238" spans="1:23" x14ac:dyDescent="0.3">
      <c r="A238" s="185"/>
      <c r="B238" s="186"/>
      <c r="C238" s="186"/>
      <c r="D238" s="186"/>
      <c r="J238" s="16"/>
      <c r="K238" s="16"/>
      <c r="V238" s="72"/>
      <c r="W238" s="72"/>
    </row>
    <row r="239" spans="1:23" x14ac:dyDescent="0.3">
      <c r="A239" s="185"/>
      <c r="B239" s="186"/>
      <c r="C239" s="186"/>
      <c r="D239" s="186"/>
      <c r="J239" s="16"/>
      <c r="K239" s="16"/>
      <c r="V239" s="72"/>
      <c r="W239" s="72"/>
    </row>
    <row r="240" spans="1:23" x14ac:dyDescent="0.3">
      <c r="A240" s="185"/>
      <c r="B240" s="186"/>
      <c r="C240" s="186"/>
      <c r="D240" s="186"/>
      <c r="J240" s="16"/>
      <c r="K240" s="16"/>
      <c r="V240" s="72"/>
      <c r="W240" s="72"/>
    </row>
    <row r="241" spans="1:23" x14ac:dyDescent="0.3">
      <c r="A241" s="185"/>
      <c r="B241" s="186"/>
      <c r="C241" s="186"/>
      <c r="D241" s="186"/>
      <c r="J241" s="16"/>
      <c r="K241" s="16"/>
      <c r="V241" s="72"/>
      <c r="W241" s="72"/>
    </row>
    <row r="242" spans="1:23" x14ac:dyDescent="0.3">
      <c r="A242" s="185"/>
      <c r="B242" s="186"/>
      <c r="C242" s="186"/>
      <c r="D242" s="186"/>
      <c r="J242" s="16"/>
      <c r="K242" s="16"/>
      <c r="V242" s="72"/>
      <c r="W242" s="72"/>
    </row>
    <row r="243" spans="1:23" x14ac:dyDescent="0.3">
      <c r="A243" s="185"/>
      <c r="B243" s="186"/>
      <c r="C243" s="186"/>
      <c r="D243" s="186"/>
      <c r="J243" s="16"/>
      <c r="K243" s="16"/>
      <c r="V243" s="72"/>
      <c r="W243" s="72"/>
    </row>
    <row r="244" spans="1:23" x14ac:dyDescent="0.3">
      <c r="A244" s="185"/>
      <c r="B244" s="186"/>
      <c r="C244" s="186"/>
      <c r="D244" s="186"/>
      <c r="J244" s="16"/>
      <c r="K244" s="16"/>
      <c r="V244" s="72"/>
      <c r="W244" s="72"/>
    </row>
    <row r="245" spans="1:23" x14ac:dyDescent="0.3">
      <c r="A245" s="185"/>
      <c r="B245" s="186"/>
      <c r="C245" s="186"/>
      <c r="D245" s="186"/>
      <c r="J245" s="16"/>
      <c r="K245" s="16"/>
      <c r="V245" s="72"/>
      <c r="W245" s="72"/>
    </row>
    <row r="246" spans="1:23" x14ac:dyDescent="0.3">
      <c r="A246" s="185"/>
      <c r="B246" s="186"/>
      <c r="C246" s="186"/>
      <c r="D246" s="186"/>
      <c r="J246" s="16"/>
      <c r="K246" s="16"/>
      <c r="V246" s="72"/>
      <c r="W246" s="72"/>
    </row>
    <row r="247" spans="1:23" x14ac:dyDescent="0.3">
      <c r="A247" s="185"/>
      <c r="B247" s="186"/>
      <c r="C247" s="186"/>
      <c r="D247" s="186"/>
      <c r="J247" s="16"/>
      <c r="K247" s="16"/>
      <c r="V247" s="72"/>
      <c r="W247" s="72"/>
    </row>
    <row r="248" spans="1:23" x14ac:dyDescent="0.3">
      <c r="A248" s="185"/>
      <c r="B248" s="186"/>
      <c r="C248" s="186"/>
      <c r="D248" s="186"/>
      <c r="J248" s="16"/>
      <c r="K248" s="16"/>
      <c r="V248" s="72"/>
      <c r="W248" s="72"/>
    </row>
    <row r="249" spans="1:23" x14ac:dyDescent="0.3">
      <c r="A249" s="185"/>
      <c r="B249" s="186"/>
      <c r="C249" s="186"/>
      <c r="D249" s="186"/>
      <c r="J249" s="16"/>
      <c r="K249" s="16"/>
      <c r="V249" s="72"/>
      <c r="W249" s="72"/>
    </row>
    <row r="250" spans="1:23" x14ac:dyDescent="0.3">
      <c r="A250" s="185"/>
      <c r="B250" s="186"/>
      <c r="C250" s="186"/>
      <c r="D250" s="186"/>
      <c r="J250" s="16"/>
      <c r="K250" s="16"/>
      <c r="V250" s="72"/>
      <c r="W250" s="72"/>
    </row>
    <row r="251" spans="1:23" x14ac:dyDescent="0.3">
      <c r="A251" s="185"/>
      <c r="B251" s="186"/>
      <c r="C251" s="186"/>
      <c r="D251" s="186"/>
      <c r="J251" s="16"/>
      <c r="K251" s="16"/>
      <c r="V251" s="72"/>
      <c r="W251" s="72"/>
    </row>
    <row r="252" spans="1:23" x14ac:dyDescent="0.3">
      <c r="A252" s="185"/>
      <c r="B252" s="186"/>
      <c r="C252" s="186"/>
      <c r="D252" s="186"/>
      <c r="J252" s="16"/>
      <c r="K252" s="16"/>
      <c r="V252" s="72"/>
      <c r="W252" s="72"/>
    </row>
    <row r="253" spans="1:23" x14ac:dyDescent="0.3">
      <c r="A253" s="185"/>
      <c r="B253" s="186"/>
      <c r="C253" s="186"/>
      <c r="D253" s="186"/>
      <c r="J253" s="16"/>
      <c r="K253" s="16"/>
      <c r="V253" s="72"/>
      <c r="W253" s="72"/>
    </row>
    <row r="254" spans="1:23" x14ac:dyDescent="0.3">
      <c r="A254" s="185"/>
      <c r="B254" s="186"/>
      <c r="C254" s="186"/>
      <c r="D254" s="186"/>
      <c r="J254" s="16"/>
      <c r="K254" s="16"/>
      <c r="V254" s="72"/>
      <c r="W254" s="72"/>
    </row>
    <row r="255" spans="1:23" x14ac:dyDescent="0.3">
      <c r="A255" s="185"/>
      <c r="B255" s="186"/>
      <c r="C255" s="186"/>
      <c r="D255" s="186"/>
      <c r="J255" s="16"/>
      <c r="K255" s="16"/>
      <c r="V255" s="72"/>
      <c r="W255" s="72"/>
    </row>
    <row r="256" spans="1:23" x14ac:dyDescent="0.3">
      <c r="A256" s="185"/>
      <c r="B256" s="186"/>
      <c r="C256" s="186"/>
      <c r="D256" s="186"/>
      <c r="J256" s="16"/>
      <c r="K256" s="16"/>
      <c r="V256" s="72"/>
      <c r="W256" s="72"/>
    </row>
    <row r="257" spans="1:23" x14ac:dyDescent="0.3">
      <c r="A257" s="185"/>
      <c r="B257" s="186"/>
      <c r="C257" s="186"/>
      <c r="D257" s="186"/>
      <c r="J257" s="16"/>
      <c r="K257" s="16"/>
      <c r="V257" s="72"/>
      <c r="W257" s="72"/>
    </row>
    <row r="258" spans="1:23" x14ac:dyDescent="0.3">
      <c r="A258" s="185"/>
      <c r="B258" s="186"/>
      <c r="C258" s="186"/>
      <c r="D258" s="186"/>
      <c r="J258" s="16"/>
      <c r="K258" s="16"/>
      <c r="V258" s="72"/>
      <c r="W258" s="72"/>
    </row>
    <row r="259" spans="1:23" x14ac:dyDescent="0.3">
      <c r="A259" s="185"/>
      <c r="B259" s="186"/>
      <c r="C259" s="186"/>
      <c r="D259" s="186"/>
      <c r="J259" s="16"/>
      <c r="K259" s="16"/>
      <c r="V259" s="72"/>
      <c r="W259" s="72"/>
    </row>
    <row r="260" spans="1:23" x14ac:dyDescent="0.3">
      <c r="A260" s="185"/>
      <c r="B260" s="186"/>
      <c r="C260" s="186"/>
      <c r="D260" s="186"/>
      <c r="J260" s="16"/>
      <c r="K260" s="16"/>
      <c r="V260" s="72"/>
      <c r="W260" s="72"/>
    </row>
    <row r="261" spans="1:23" x14ac:dyDescent="0.3">
      <c r="A261" s="185"/>
      <c r="B261" s="186"/>
      <c r="C261" s="186"/>
      <c r="D261" s="186"/>
      <c r="J261" s="16"/>
      <c r="K261" s="16"/>
      <c r="V261" s="72"/>
      <c r="W261" s="72"/>
    </row>
    <row r="262" spans="1:23" x14ac:dyDescent="0.3">
      <c r="A262" s="185"/>
      <c r="B262" s="186"/>
      <c r="C262" s="186"/>
      <c r="D262" s="186"/>
      <c r="J262" s="16"/>
      <c r="K262" s="16"/>
      <c r="V262" s="72"/>
      <c r="W262" s="72"/>
    </row>
    <row r="263" spans="1:23" x14ac:dyDescent="0.3">
      <c r="A263" s="185"/>
      <c r="B263" s="186"/>
      <c r="C263" s="186"/>
      <c r="D263" s="186"/>
      <c r="J263" s="16"/>
      <c r="K263" s="16"/>
      <c r="V263" s="72"/>
      <c r="W263" s="72"/>
    </row>
    <row r="264" spans="1:23" x14ac:dyDescent="0.3">
      <c r="A264" s="185"/>
      <c r="B264" s="186"/>
      <c r="C264" s="186"/>
      <c r="D264" s="186"/>
      <c r="J264" s="16"/>
      <c r="K264" s="16"/>
      <c r="V264" s="72"/>
      <c r="W264" s="72"/>
    </row>
    <row r="265" spans="1:23" x14ac:dyDescent="0.3">
      <c r="A265" s="185"/>
      <c r="B265" s="186"/>
      <c r="C265" s="186"/>
      <c r="D265" s="186"/>
      <c r="J265" s="16"/>
      <c r="K265" s="16"/>
      <c r="V265" s="72"/>
      <c r="W265" s="72"/>
    </row>
    <row r="266" spans="1:23" x14ac:dyDescent="0.3">
      <c r="A266" s="185"/>
      <c r="B266" s="186"/>
      <c r="C266" s="186"/>
      <c r="D266" s="186"/>
      <c r="J266" s="16"/>
      <c r="K266" s="16"/>
      <c r="V266" s="72"/>
      <c r="W266" s="72"/>
    </row>
    <row r="267" spans="1:23" x14ac:dyDescent="0.3">
      <c r="A267" s="185"/>
      <c r="B267" s="186"/>
      <c r="C267" s="186"/>
      <c r="D267" s="186"/>
      <c r="J267" s="16"/>
      <c r="K267" s="16"/>
      <c r="V267" s="72"/>
      <c r="W267" s="72"/>
    </row>
    <row r="268" spans="1:23" x14ac:dyDescent="0.3">
      <c r="A268" s="185"/>
      <c r="B268" s="186"/>
      <c r="C268" s="186"/>
      <c r="D268" s="186"/>
      <c r="J268" s="16"/>
      <c r="K268" s="16"/>
      <c r="V268" s="72"/>
      <c r="W268" s="72"/>
    </row>
    <row r="269" spans="1:23" x14ac:dyDescent="0.3">
      <c r="A269" s="185"/>
      <c r="B269" s="186"/>
      <c r="C269" s="186"/>
      <c r="D269" s="186"/>
      <c r="J269" s="16"/>
      <c r="K269" s="16"/>
      <c r="V269" s="72"/>
      <c r="W269" s="72"/>
    </row>
    <row r="270" spans="1:23" x14ac:dyDescent="0.3">
      <c r="A270" s="185"/>
      <c r="B270" s="186"/>
      <c r="C270" s="186"/>
      <c r="D270" s="186"/>
      <c r="J270" s="16"/>
      <c r="K270" s="16"/>
      <c r="V270" s="72"/>
      <c r="W270" s="72"/>
    </row>
    <row r="271" spans="1:23" x14ac:dyDescent="0.3">
      <c r="A271" s="185"/>
      <c r="B271" s="186"/>
      <c r="C271" s="186"/>
      <c r="D271" s="186"/>
      <c r="J271" s="16"/>
      <c r="K271" s="16"/>
      <c r="V271" s="72"/>
      <c r="W271" s="72"/>
    </row>
    <row r="272" spans="1:23" x14ac:dyDescent="0.3">
      <c r="A272" s="185"/>
      <c r="B272" s="186"/>
      <c r="C272" s="186"/>
      <c r="D272" s="186"/>
      <c r="J272" s="16"/>
      <c r="K272" s="16"/>
      <c r="V272" s="72"/>
      <c r="W272" s="72"/>
    </row>
    <row r="273" spans="1:23" x14ac:dyDescent="0.3">
      <c r="A273" s="185"/>
      <c r="B273" s="186"/>
      <c r="C273" s="186"/>
      <c r="D273" s="186"/>
      <c r="J273" s="16"/>
      <c r="K273" s="16"/>
      <c r="V273" s="72"/>
      <c r="W273" s="72"/>
    </row>
    <row r="274" spans="1:23" x14ac:dyDescent="0.3">
      <c r="A274" s="185"/>
      <c r="B274" s="186"/>
      <c r="C274" s="186"/>
      <c r="D274" s="186"/>
      <c r="J274" s="16"/>
      <c r="K274" s="16"/>
      <c r="V274" s="72"/>
      <c r="W274" s="72"/>
    </row>
    <row r="275" spans="1:23" x14ac:dyDescent="0.3">
      <c r="A275" s="185"/>
      <c r="B275" s="186"/>
      <c r="C275" s="186"/>
      <c r="D275" s="186"/>
      <c r="J275" s="16"/>
      <c r="K275" s="16"/>
      <c r="V275" s="72"/>
      <c r="W275" s="72"/>
    </row>
    <row r="276" spans="1:23" x14ac:dyDescent="0.3">
      <c r="A276" s="185"/>
      <c r="B276" s="186"/>
      <c r="C276" s="186"/>
      <c r="D276" s="186"/>
      <c r="J276" s="16"/>
      <c r="K276" s="16"/>
      <c r="V276" s="72"/>
      <c r="W276" s="72"/>
    </row>
    <row r="277" spans="1:23" x14ac:dyDescent="0.3">
      <c r="A277" s="185"/>
      <c r="B277" s="186"/>
      <c r="C277" s="186"/>
      <c r="D277" s="186"/>
      <c r="J277" s="16"/>
      <c r="K277" s="16"/>
      <c r="V277" s="72"/>
      <c r="W277" s="72"/>
    </row>
    <row r="278" spans="1:23" x14ac:dyDescent="0.3">
      <c r="A278" s="185"/>
      <c r="B278" s="186"/>
      <c r="C278" s="186"/>
      <c r="D278" s="186"/>
      <c r="J278" s="16"/>
      <c r="K278" s="16"/>
      <c r="V278" s="72"/>
      <c r="W278" s="72"/>
    </row>
    <row r="279" spans="1:23" x14ac:dyDescent="0.3">
      <c r="A279" s="185"/>
      <c r="B279" s="186"/>
      <c r="C279" s="186"/>
      <c r="D279" s="186"/>
      <c r="J279" s="16"/>
      <c r="K279" s="16"/>
      <c r="V279" s="72"/>
      <c r="W279" s="72"/>
    </row>
    <row r="280" spans="1:23" x14ac:dyDescent="0.3">
      <c r="A280" s="185"/>
      <c r="B280" s="186"/>
      <c r="C280" s="186"/>
      <c r="D280" s="186"/>
      <c r="J280" s="16"/>
      <c r="K280" s="16"/>
      <c r="V280" s="72"/>
      <c r="W280" s="72"/>
    </row>
    <row r="281" spans="1:23" x14ac:dyDescent="0.3">
      <c r="A281" s="185"/>
      <c r="B281" s="186"/>
      <c r="C281" s="186"/>
      <c r="D281" s="186"/>
      <c r="J281" s="16"/>
      <c r="K281" s="16"/>
      <c r="V281" s="72"/>
      <c r="W281" s="72"/>
    </row>
    <row r="282" spans="1:23" x14ac:dyDescent="0.3">
      <c r="A282" s="185"/>
      <c r="B282" s="186"/>
      <c r="C282" s="186"/>
      <c r="D282" s="186"/>
      <c r="J282" s="16"/>
      <c r="K282" s="16"/>
      <c r="V282" s="72"/>
      <c r="W282" s="72"/>
    </row>
    <row r="283" spans="1:23" x14ac:dyDescent="0.3">
      <c r="A283" s="185"/>
      <c r="B283" s="186"/>
      <c r="C283" s="186"/>
      <c r="D283" s="186"/>
      <c r="J283" s="16"/>
      <c r="K283" s="16"/>
      <c r="V283" s="72"/>
      <c r="W283" s="72"/>
    </row>
    <row r="284" spans="1:23" x14ac:dyDescent="0.3">
      <c r="A284" s="185"/>
      <c r="B284" s="186"/>
      <c r="C284" s="186"/>
      <c r="D284" s="186"/>
      <c r="J284" s="16"/>
      <c r="K284" s="16"/>
      <c r="V284" s="72"/>
      <c r="W284" s="72"/>
    </row>
    <row r="285" spans="1:23" x14ac:dyDescent="0.3">
      <c r="A285" s="185"/>
      <c r="B285" s="186"/>
      <c r="C285" s="186"/>
      <c r="D285" s="186"/>
      <c r="J285" s="16"/>
      <c r="K285" s="16"/>
      <c r="V285" s="72"/>
      <c r="W285" s="72"/>
    </row>
    <row r="286" spans="1:23" x14ac:dyDescent="0.3">
      <c r="A286" s="185"/>
      <c r="B286" s="186"/>
      <c r="C286" s="186"/>
      <c r="D286" s="186"/>
      <c r="J286" s="16"/>
      <c r="K286" s="16"/>
      <c r="V286" s="72"/>
      <c r="W286" s="72"/>
    </row>
    <row r="287" spans="1:23" x14ac:dyDescent="0.3">
      <c r="A287" s="185"/>
      <c r="B287" s="186"/>
      <c r="C287" s="186"/>
      <c r="D287" s="186"/>
      <c r="J287" s="16"/>
      <c r="K287" s="16"/>
      <c r="V287" s="72"/>
      <c r="W287" s="72"/>
    </row>
    <row r="288" spans="1:23" x14ac:dyDescent="0.3">
      <c r="A288" s="185"/>
      <c r="B288" s="186"/>
      <c r="C288" s="186"/>
      <c r="D288" s="186"/>
      <c r="J288" s="16"/>
      <c r="K288" s="16"/>
      <c r="V288" s="72"/>
      <c r="W288" s="72"/>
    </row>
    <row r="289" spans="1:23" x14ac:dyDescent="0.3">
      <c r="A289" s="185"/>
      <c r="B289" s="186"/>
      <c r="C289" s="186"/>
      <c r="D289" s="186"/>
      <c r="J289" s="16"/>
      <c r="K289" s="16"/>
      <c r="V289" s="72"/>
      <c r="W289" s="72"/>
    </row>
    <row r="290" spans="1:23" x14ac:dyDescent="0.3">
      <c r="A290" s="185"/>
      <c r="B290" s="186"/>
      <c r="C290" s="186"/>
      <c r="D290" s="186"/>
      <c r="J290" s="16"/>
      <c r="K290" s="16"/>
      <c r="V290" s="72"/>
      <c r="W290" s="72"/>
    </row>
    <row r="291" spans="1:23" x14ac:dyDescent="0.3">
      <c r="A291" s="185"/>
      <c r="B291" s="186"/>
      <c r="C291" s="186"/>
      <c r="D291" s="186"/>
      <c r="J291" s="16"/>
      <c r="K291" s="16"/>
      <c r="V291" s="72"/>
      <c r="W291" s="72"/>
    </row>
    <row r="292" spans="1:23" x14ac:dyDescent="0.3">
      <c r="A292" s="185"/>
      <c r="B292" s="186"/>
      <c r="C292" s="186"/>
      <c r="D292" s="186"/>
      <c r="J292" s="16"/>
      <c r="K292" s="16"/>
      <c r="V292" s="72"/>
      <c r="W292" s="72"/>
    </row>
    <row r="293" spans="1:23" x14ac:dyDescent="0.3">
      <c r="A293" s="185"/>
      <c r="B293" s="186"/>
      <c r="C293" s="186"/>
      <c r="D293" s="186"/>
      <c r="J293" s="16"/>
      <c r="K293" s="16"/>
      <c r="V293" s="72"/>
      <c r="W293" s="72"/>
    </row>
    <row r="294" spans="1:23" x14ac:dyDescent="0.3">
      <c r="A294" s="185"/>
      <c r="B294" s="186"/>
      <c r="C294" s="186"/>
      <c r="D294" s="186"/>
      <c r="J294" s="16"/>
      <c r="K294" s="16"/>
      <c r="V294" s="72"/>
      <c r="W294" s="72"/>
    </row>
    <row r="295" spans="1:23" x14ac:dyDescent="0.3">
      <c r="A295" s="185"/>
      <c r="B295" s="186"/>
      <c r="C295" s="186"/>
      <c r="D295" s="186"/>
      <c r="J295" s="16"/>
      <c r="K295" s="16"/>
      <c r="V295" s="72"/>
      <c r="W295" s="72"/>
    </row>
    <row r="296" spans="1:23" x14ac:dyDescent="0.3">
      <c r="A296" s="185"/>
      <c r="B296" s="186"/>
      <c r="C296" s="186"/>
      <c r="D296" s="186"/>
      <c r="J296" s="16"/>
      <c r="K296" s="16"/>
      <c r="V296" s="72"/>
      <c r="W296" s="72"/>
    </row>
    <row r="297" spans="1:23" x14ac:dyDescent="0.3">
      <c r="A297" s="185"/>
      <c r="B297" s="186"/>
      <c r="C297" s="186"/>
      <c r="D297" s="186"/>
      <c r="J297" s="16"/>
      <c r="K297" s="16"/>
      <c r="V297" s="72"/>
      <c r="W297" s="72"/>
    </row>
    <row r="298" spans="1:23" x14ac:dyDescent="0.3">
      <c r="A298" s="185"/>
      <c r="B298" s="186"/>
      <c r="C298" s="186"/>
      <c r="D298" s="186"/>
      <c r="J298" s="16"/>
      <c r="K298" s="16"/>
      <c r="V298" s="72"/>
      <c r="W298" s="72"/>
    </row>
    <row r="299" spans="1:23" x14ac:dyDescent="0.3">
      <c r="A299" s="185"/>
      <c r="B299" s="186"/>
      <c r="C299" s="186"/>
      <c r="D299" s="186"/>
      <c r="J299" s="16"/>
      <c r="K299" s="16"/>
      <c r="V299" s="72"/>
      <c r="W299" s="72"/>
    </row>
    <row r="300" spans="1:23" x14ac:dyDescent="0.3">
      <c r="A300" s="185"/>
      <c r="B300" s="186"/>
      <c r="C300" s="186"/>
      <c r="D300" s="186"/>
      <c r="J300" s="16"/>
      <c r="K300" s="16"/>
      <c r="V300" s="72"/>
      <c r="W300" s="72"/>
    </row>
    <row r="301" spans="1:23" x14ac:dyDescent="0.3">
      <c r="A301" s="185"/>
      <c r="B301" s="186"/>
      <c r="C301" s="186"/>
      <c r="D301" s="186"/>
      <c r="J301" s="16"/>
      <c r="K301" s="16"/>
      <c r="V301" s="72"/>
      <c r="W301" s="72"/>
    </row>
    <row r="302" spans="1:23" x14ac:dyDescent="0.3">
      <c r="A302" s="185"/>
      <c r="B302" s="186"/>
      <c r="C302" s="186"/>
      <c r="D302" s="186"/>
      <c r="J302" s="16"/>
      <c r="K302" s="16"/>
      <c r="V302" s="72"/>
      <c r="W302" s="72"/>
    </row>
    <row r="303" spans="1:23" x14ac:dyDescent="0.3">
      <c r="A303" s="185"/>
      <c r="B303" s="186"/>
      <c r="C303" s="186"/>
      <c r="D303" s="186"/>
      <c r="J303" s="16"/>
      <c r="K303" s="16"/>
      <c r="V303" s="72"/>
      <c r="W303" s="72"/>
    </row>
    <row r="304" spans="1:23" x14ac:dyDescent="0.3">
      <c r="A304" s="185"/>
      <c r="B304" s="186"/>
      <c r="C304" s="186"/>
      <c r="D304" s="186"/>
      <c r="J304" s="16"/>
      <c r="K304" s="16"/>
      <c r="V304" s="72"/>
      <c r="W304" s="72"/>
    </row>
    <row r="305" spans="1:23" x14ac:dyDescent="0.3">
      <c r="A305" s="185"/>
      <c r="B305" s="186"/>
      <c r="C305" s="186"/>
      <c r="D305" s="186"/>
      <c r="J305" s="16"/>
      <c r="K305" s="16"/>
      <c r="V305" s="72"/>
      <c r="W305" s="72"/>
    </row>
    <row r="306" spans="1:23" x14ac:dyDescent="0.3">
      <c r="A306" s="185"/>
      <c r="B306" s="186"/>
      <c r="C306" s="186"/>
      <c r="D306" s="186"/>
      <c r="J306" s="16"/>
      <c r="K306" s="16"/>
      <c r="V306" s="72"/>
      <c r="W306" s="72"/>
    </row>
    <row r="307" spans="1:23" x14ac:dyDescent="0.3">
      <c r="A307" s="185"/>
      <c r="B307" s="186"/>
      <c r="C307" s="186"/>
      <c r="D307" s="186"/>
      <c r="J307" s="16"/>
      <c r="K307" s="16"/>
      <c r="V307" s="72"/>
      <c r="W307" s="72"/>
    </row>
    <row r="308" spans="1:23" x14ac:dyDescent="0.3">
      <c r="A308" s="185"/>
      <c r="B308" s="186"/>
      <c r="C308" s="186"/>
      <c r="D308" s="186"/>
      <c r="J308" s="16"/>
      <c r="K308" s="16"/>
      <c r="V308" s="72"/>
      <c r="W308" s="72"/>
    </row>
    <row r="309" spans="1:23" x14ac:dyDescent="0.3">
      <c r="A309" s="185"/>
      <c r="B309" s="186"/>
      <c r="C309" s="186"/>
      <c r="D309" s="186"/>
      <c r="J309" s="16"/>
      <c r="K309" s="16"/>
      <c r="V309" s="72"/>
      <c r="W309" s="72"/>
    </row>
    <row r="310" spans="1:23" x14ac:dyDescent="0.3">
      <c r="A310" s="185"/>
      <c r="B310" s="186"/>
      <c r="C310" s="186"/>
      <c r="D310" s="186"/>
      <c r="J310" s="16"/>
      <c r="K310" s="16"/>
      <c r="V310" s="72"/>
      <c r="W310" s="72"/>
    </row>
    <row r="311" spans="1:23" x14ac:dyDescent="0.3">
      <c r="A311" s="185"/>
      <c r="B311" s="186"/>
      <c r="C311" s="186"/>
      <c r="D311" s="186"/>
      <c r="J311" s="16"/>
      <c r="K311" s="16"/>
      <c r="V311" s="72"/>
      <c r="W311" s="72"/>
    </row>
    <row r="312" spans="1:23" x14ac:dyDescent="0.3">
      <c r="A312" s="185"/>
      <c r="B312" s="186"/>
      <c r="C312" s="186"/>
      <c r="D312" s="186"/>
      <c r="J312" s="16"/>
      <c r="K312" s="16"/>
      <c r="V312" s="72"/>
      <c r="W312" s="72"/>
    </row>
    <row r="313" spans="1:23" x14ac:dyDescent="0.3">
      <c r="A313" s="185"/>
      <c r="B313" s="186"/>
      <c r="C313" s="186"/>
      <c r="D313" s="186"/>
      <c r="J313" s="16"/>
      <c r="K313" s="16"/>
      <c r="V313" s="72"/>
      <c r="W313" s="72"/>
    </row>
    <row r="314" spans="1:23" x14ac:dyDescent="0.3">
      <c r="A314" s="185"/>
      <c r="B314" s="186"/>
      <c r="C314" s="186"/>
      <c r="D314" s="186"/>
      <c r="J314" s="16"/>
      <c r="K314" s="16"/>
      <c r="V314" s="72"/>
      <c r="W314" s="72"/>
    </row>
    <row r="315" spans="1:23" x14ac:dyDescent="0.3">
      <c r="A315" s="185"/>
      <c r="B315" s="186"/>
      <c r="C315" s="186"/>
      <c r="D315" s="186"/>
      <c r="J315" s="16"/>
      <c r="K315" s="16"/>
      <c r="V315" s="72"/>
      <c r="W315" s="72"/>
    </row>
    <row r="316" spans="1:23" x14ac:dyDescent="0.3">
      <c r="A316" s="185"/>
      <c r="B316" s="186"/>
      <c r="C316" s="186"/>
      <c r="D316" s="186"/>
      <c r="J316" s="16"/>
      <c r="K316" s="16"/>
      <c r="V316" s="72"/>
      <c r="W316" s="72"/>
    </row>
    <row r="317" spans="1:23" x14ac:dyDescent="0.3">
      <c r="A317" s="185"/>
      <c r="B317" s="186"/>
      <c r="C317" s="186"/>
      <c r="D317" s="186"/>
      <c r="J317" s="16"/>
      <c r="K317" s="16"/>
      <c r="V317" s="72"/>
      <c r="W317" s="72"/>
    </row>
    <row r="318" spans="1:23" x14ac:dyDescent="0.3">
      <c r="A318" s="185"/>
      <c r="B318" s="186"/>
      <c r="C318" s="186"/>
      <c r="D318" s="186"/>
      <c r="J318" s="16"/>
      <c r="K318" s="16"/>
      <c r="V318" s="72"/>
      <c r="W318" s="72"/>
    </row>
    <row r="319" spans="1:23" x14ac:dyDescent="0.3">
      <c r="A319" s="185"/>
      <c r="B319" s="186"/>
      <c r="C319" s="186"/>
      <c r="D319" s="186"/>
      <c r="J319" s="16"/>
      <c r="K319" s="16"/>
      <c r="V319" s="72"/>
      <c r="W319" s="72"/>
    </row>
    <row r="320" spans="1:23" x14ac:dyDescent="0.3">
      <c r="A320" s="185"/>
      <c r="B320" s="186"/>
      <c r="C320" s="186"/>
      <c r="D320" s="186"/>
      <c r="J320" s="16"/>
      <c r="K320" s="16"/>
      <c r="V320" s="72"/>
      <c r="W320" s="72"/>
    </row>
    <row r="321" spans="1:23" x14ac:dyDescent="0.3">
      <c r="A321" s="185"/>
      <c r="B321" s="186"/>
      <c r="C321" s="186"/>
      <c r="D321" s="186"/>
      <c r="K321" s="16"/>
      <c r="V321" s="72"/>
      <c r="W321" s="72"/>
    </row>
    <row r="322" spans="1:23" x14ac:dyDescent="0.3">
      <c r="A322" s="185"/>
      <c r="B322" s="186"/>
      <c r="C322" s="186"/>
      <c r="D322" s="186"/>
      <c r="K322" s="16"/>
      <c r="V322" s="72"/>
      <c r="W322" s="72"/>
    </row>
    <row r="323" spans="1:23" x14ac:dyDescent="0.3">
      <c r="A323" s="185"/>
      <c r="B323" s="186"/>
      <c r="C323" s="186"/>
      <c r="D323" s="186"/>
      <c r="K323" s="16"/>
      <c r="V323" s="72"/>
      <c r="W323" s="72"/>
    </row>
    <row r="324" spans="1:23" x14ac:dyDescent="0.3">
      <c r="A324" s="185"/>
      <c r="B324" s="186"/>
      <c r="C324" s="186"/>
      <c r="D324" s="186"/>
      <c r="K324" s="16"/>
      <c r="V324" s="72"/>
      <c r="W324" s="72"/>
    </row>
    <row r="325" spans="1:23" x14ac:dyDescent="0.3">
      <c r="A325" s="185"/>
      <c r="B325" s="186"/>
      <c r="C325" s="186"/>
      <c r="D325" s="186"/>
      <c r="K325" s="16"/>
      <c r="V325" s="72"/>
      <c r="W325" s="72"/>
    </row>
    <row r="326" spans="1:23" x14ac:dyDescent="0.3">
      <c r="A326" s="185"/>
      <c r="B326" s="186"/>
      <c r="C326" s="186"/>
      <c r="D326" s="186"/>
      <c r="K326" s="16"/>
      <c r="V326" s="72"/>
      <c r="W326" s="72"/>
    </row>
    <row r="327" spans="1:23" x14ac:dyDescent="0.3">
      <c r="A327" s="185"/>
      <c r="B327" s="186"/>
      <c r="C327" s="186"/>
      <c r="D327" s="186"/>
      <c r="K327" s="16"/>
      <c r="V327" s="72"/>
      <c r="W327" s="72"/>
    </row>
    <row r="328" spans="1:23" x14ac:dyDescent="0.3">
      <c r="A328" s="185"/>
      <c r="B328" s="186"/>
      <c r="C328" s="186"/>
      <c r="D328" s="186"/>
      <c r="K328" s="16"/>
      <c r="V328" s="72"/>
      <c r="W328" s="72"/>
    </row>
    <row r="329" spans="1:23" x14ac:dyDescent="0.3">
      <c r="A329" s="185"/>
      <c r="B329" s="186"/>
      <c r="C329" s="186"/>
      <c r="D329" s="186"/>
      <c r="K329" s="16"/>
      <c r="V329" s="72"/>
      <c r="W329" s="72"/>
    </row>
    <row r="330" spans="1:23" x14ac:dyDescent="0.3">
      <c r="A330" s="185"/>
      <c r="B330" s="186"/>
      <c r="C330" s="186"/>
      <c r="D330" s="186"/>
      <c r="V330" s="72"/>
      <c r="W330" s="72"/>
    </row>
    <row r="331" spans="1:23" x14ac:dyDescent="0.3">
      <c r="A331" s="185"/>
      <c r="B331" s="186"/>
      <c r="C331" s="186"/>
      <c r="D331" s="186"/>
      <c r="V331" s="72"/>
      <c r="W331" s="72"/>
    </row>
    <row r="332" spans="1:23" x14ac:dyDescent="0.3">
      <c r="A332" s="185"/>
      <c r="B332" s="186"/>
      <c r="C332" s="186"/>
      <c r="D332" s="186"/>
      <c r="V332" s="72"/>
      <c r="W332" s="72"/>
    </row>
    <row r="333" spans="1:23" x14ac:dyDescent="0.3">
      <c r="A333" s="185"/>
      <c r="B333" s="186"/>
      <c r="C333" s="186"/>
      <c r="D333" s="186"/>
      <c r="V333" s="72"/>
      <c r="W333" s="72"/>
    </row>
    <row r="334" spans="1:23" x14ac:dyDescent="0.3">
      <c r="A334" s="185"/>
      <c r="B334" s="186"/>
      <c r="C334" s="186"/>
      <c r="D334" s="186"/>
      <c r="V334" s="72"/>
      <c r="W334" s="72"/>
    </row>
    <row r="335" spans="1:23" x14ac:dyDescent="0.3">
      <c r="A335" s="185"/>
      <c r="B335" s="186"/>
      <c r="C335" s="186"/>
      <c r="D335" s="186"/>
      <c r="V335" s="72"/>
      <c r="W335" s="72"/>
    </row>
    <row r="336" spans="1:23" x14ac:dyDescent="0.3">
      <c r="A336" s="185"/>
      <c r="B336" s="186"/>
      <c r="C336" s="186"/>
      <c r="D336" s="186"/>
      <c r="V336" s="72"/>
      <c r="W336" s="72"/>
    </row>
    <row r="337" spans="1:23" x14ac:dyDescent="0.3">
      <c r="A337" s="185"/>
      <c r="B337" s="186"/>
      <c r="C337" s="186"/>
      <c r="D337" s="186"/>
      <c r="V337" s="72"/>
      <c r="W337" s="72"/>
    </row>
    <row r="338" spans="1:23" x14ac:dyDescent="0.3">
      <c r="A338" s="185"/>
      <c r="B338" s="186"/>
      <c r="C338" s="186"/>
      <c r="D338" s="186"/>
      <c r="V338" s="72"/>
      <c r="W338" s="72"/>
    </row>
    <row r="339" spans="1:23" x14ac:dyDescent="0.3">
      <c r="A339" s="185"/>
      <c r="B339" s="186"/>
      <c r="C339" s="186"/>
      <c r="D339" s="186"/>
      <c r="V339" s="72"/>
      <c r="W339" s="72"/>
    </row>
    <row r="340" spans="1:23" x14ac:dyDescent="0.3">
      <c r="A340" s="185"/>
      <c r="B340" s="186"/>
      <c r="C340" s="186"/>
      <c r="D340" s="186"/>
      <c r="V340" s="72"/>
      <c r="W340" s="72"/>
    </row>
    <row r="341" spans="1:23" x14ac:dyDescent="0.3">
      <c r="A341" s="185"/>
      <c r="B341" s="186"/>
      <c r="C341" s="186"/>
      <c r="D341" s="186"/>
      <c r="V341" s="72"/>
      <c r="W341" s="72"/>
    </row>
    <row r="342" spans="1:23" x14ac:dyDescent="0.3">
      <c r="A342" s="185"/>
      <c r="B342" s="186"/>
      <c r="C342" s="186"/>
      <c r="D342" s="186"/>
      <c r="V342" s="72"/>
      <c r="W342" s="72"/>
    </row>
    <row r="343" spans="1:23" x14ac:dyDescent="0.3">
      <c r="A343" s="185"/>
      <c r="B343" s="186"/>
      <c r="C343" s="186"/>
      <c r="D343" s="186"/>
      <c r="V343" s="72"/>
      <c r="W343" s="72"/>
    </row>
    <row r="344" spans="1:23" x14ac:dyDescent="0.3">
      <c r="A344" s="185"/>
      <c r="B344" s="186"/>
      <c r="C344" s="186"/>
      <c r="D344" s="186"/>
      <c r="V344" s="72"/>
      <c r="W344" s="72"/>
    </row>
    <row r="345" spans="1:23" x14ac:dyDescent="0.3">
      <c r="A345" s="185"/>
      <c r="B345" s="186"/>
      <c r="C345" s="186"/>
      <c r="D345" s="186"/>
      <c r="V345" s="72"/>
      <c r="W345" s="72"/>
    </row>
    <row r="346" spans="1:23" x14ac:dyDescent="0.3">
      <c r="A346" s="185"/>
      <c r="B346" s="186"/>
      <c r="C346" s="186"/>
      <c r="D346" s="186"/>
      <c r="V346" s="72"/>
      <c r="W346" s="72"/>
    </row>
    <row r="347" spans="1:23" x14ac:dyDescent="0.3">
      <c r="A347" s="185"/>
      <c r="B347" s="186"/>
      <c r="C347" s="186"/>
      <c r="D347" s="186"/>
      <c r="V347" s="72"/>
      <c r="W347" s="72"/>
    </row>
    <row r="348" spans="1:23" x14ac:dyDescent="0.3">
      <c r="A348" s="185"/>
      <c r="B348" s="186"/>
      <c r="C348" s="186"/>
      <c r="D348" s="186"/>
      <c r="V348" s="72"/>
      <c r="W348" s="72"/>
    </row>
    <row r="349" spans="1:23" x14ac:dyDescent="0.3">
      <c r="A349" s="185"/>
      <c r="B349" s="186"/>
      <c r="C349" s="186"/>
      <c r="D349" s="186"/>
      <c r="V349" s="72"/>
      <c r="W349" s="72"/>
    </row>
    <row r="350" spans="1:23" x14ac:dyDescent="0.3">
      <c r="A350" s="185"/>
      <c r="B350" s="186"/>
      <c r="C350" s="186"/>
      <c r="D350" s="186"/>
      <c r="V350" s="72"/>
      <c r="W350" s="72"/>
    </row>
    <row r="351" spans="1:23" x14ac:dyDescent="0.3">
      <c r="A351" s="185"/>
      <c r="B351" s="186"/>
      <c r="C351" s="186"/>
      <c r="D351" s="186"/>
      <c r="V351" s="72"/>
      <c r="W351" s="72"/>
    </row>
    <row r="352" spans="1:23" x14ac:dyDescent="0.3">
      <c r="A352" s="185"/>
      <c r="B352" s="186"/>
      <c r="C352" s="186"/>
      <c r="D352" s="186"/>
      <c r="V352" s="72"/>
      <c r="W352" s="72"/>
    </row>
    <row r="353" spans="1:23" x14ac:dyDescent="0.3">
      <c r="A353" s="185"/>
      <c r="B353" s="186"/>
      <c r="C353" s="186"/>
      <c r="D353" s="186"/>
      <c r="V353" s="72"/>
      <c r="W353" s="72"/>
    </row>
    <row r="354" spans="1:23" x14ac:dyDescent="0.3">
      <c r="A354" s="185"/>
      <c r="B354" s="186"/>
      <c r="C354" s="186"/>
      <c r="D354" s="186"/>
      <c r="V354" s="72"/>
      <c r="W354" s="72"/>
    </row>
    <row r="355" spans="1:23" x14ac:dyDescent="0.3">
      <c r="A355" s="185"/>
      <c r="B355" s="186"/>
      <c r="C355" s="186"/>
      <c r="D355" s="186"/>
      <c r="V355" s="72"/>
      <c r="W355" s="72"/>
    </row>
    <row r="356" spans="1:23" x14ac:dyDescent="0.3">
      <c r="A356" s="185"/>
      <c r="B356" s="186"/>
      <c r="C356" s="186"/>
      <c r="D356" s="186"/>
      <c r="V356" s="72"/>
      <c r="W356" s="72"/>
    </row>
    <row r="357" spans="1:23" x14ac:dyDescent="0.3">
      <c r="A357" s="185"/>
      <c r="B357" s="186"/>
      <c r="C357" s="186"/>
      <c r="D357" s="186"/>
      <c r="V357" s="72"/>
      <c r="W357" s="72"/>
    </row>
    <row r="358" spans="1:23" x14ac:dyDescent="0.3">
      <c r="A358" s="185"/>
      <c r="B358" s="186"/>
      <c r="C358" s="186"/>
      <c r="D358" s="186"/>
      <c r="V358" s="72"/>
      <c r="W358" s="72"/>
    </row>
    <row r="359" spans="1:23" x14ac:dyDescent="0.3">
      <c r="A359" s="185"/>
      <c r="B359" s="186"/>
      <c r="C359" s="186"/>
      <c r="D359" s="186"/>
      <c r="V359" s="72"/>
      <c r="W359" s="72"/>
    </row>
    <row r="360" spans="1:23" x14ac:dyDescent="0.3">
      <c r="A360" s="185"/>
      <c r="B360" s="186"/>
      <c r="C360" s="186"/>
      <c r="D360" s="186"/>
      <c r="V360" s="72"/>
      <c r="W360" s="72"/>
    </row>
    <row r="361" spans="1:23" x14ac:dyDescent="0.3">
      <c r="A361" s="185"/>
      <c r="B361" s="186"/>
      <c r="C361" s="186"/>
      <c r="D361" s="186"/>
      <c r="V361" s="72"/>
      <c r="W361" s="72"/>
    </row>
    <row r="362" spans="1:23" x14ac:dyDescent="0.3">
      <c r="A362" s="185"/>
      <c r="B362" s="186"/>
      <c r="C362" s="186"/>
      <c r="D362" s="186"/>
      <c r="V362" s="72"/>
      <c r="W362" s="72"/>
    </row>
    <row r="363" spans="1:23" x14ac:dyDescent="0.3">
      <c r="A363" s="185"/>
      <c r="B363" s="186"/>
      <c r="C363" s="186"/>
      <c r="D363" s="186"/>
      <c r="V363" s="72"/>
      <c r="W363" s="72"/>
    </row>
    <row r="364" spans="1:23" x14ac:dyDescent="0.3">
      <c r="A364" s="185"/>
      <c r="B364" s="186"/>
      <c r="C364" s="186"/>
      <c r="D364" s="186"/>
      <c r="V364" s="72"/>
      <c r="W364" s="72"/>
    </row>
    <row r="365" spans="1:23" x14ac:dyDescent="0.3">
      <c r="A365" s="185"/>
      <c r="B365" s="186"/>
      <c r="C365" s="186"/>
      <c r="D365" s="186"/>
      <c r="V365" s="72"/>
      <c r="W365" s="72"/>
    </row>
    <row r="366" spans="1:23" x14ac:dyDescent="0.3">
      <c r="A366" s="185"/>
      <c r="B366" s="186"/>
      <c r="C366" s="186"/>
      <c r="D366" s="186"/>
      <c r="V366" s="72"/>
      <c r="W366" s="72"/>
    </row>
    <row r="367" spans="1:23" x14ac:dyDescent="0.3">
      <c r="A367" s="185"/>
      <c r="B367" s="186"/>
      <c r="C367" s="186"/>
      <c r="D367" s="186"/>
      <c r="V367" s="72"/>
      <c r="W367" s="72"/>
    </row>
    <row r="368" spans="1:23" x14ac:dyDescent="0.3">
      <c r="A368" s="185"/>
      <c r="B368" s="186"/>
      <c r="C368" s="186"/>
      <c r="D368" s="186"/>
      <c r="V368" s="72"/>
      <c r="W368" s="72"/>
    </row>
    <row r="369" spans="1:23" x14ac:dyDescent="0.3">
      <c r="A369" s="185"/>
      <c r="B369" s="186"/>
      <c r="C369" s="186"/>
      <c r="D369" s="186"/>
      <c r="V369" s="72"/>
      <c r="W369" s="72"/>
    </row>
    <row r="370" spans="1:23" x14ac:dyDescent="0.3">
      <c r="A370" s="185"/>
      <c r="B370" s="186"/>
      <c r="C370" s="186"/>
      <c r="D370" s="186"/>
      <c r="V370" s="72"/>
      <c r="W370" s="72"/>
    </row>
    <row r="371" spans="1:23" x14ac:dyDescent="0.3">
      <c r="A371" s="185"/>
      <c r="B371" s="186"/>
      <c r="C371" s="186"/>
      <c r="D371" s="186"/>
      <c r="V371" s="72"/>
      <c r="W371" s="72"/>
    </row>
    <row r="372" spans="1:23" x14ac:dyDescent="0.3">
      <c r="A372" s="185"/>
      <c r="B372" s="186"/>
      <c r="C372" s="186"/>
      <c r="D372" s="186"/>
      <c r="V372" s="72"/>
      <c r="W372" s="72"/>
    </row>
    <row r="373" spans="1:23" x14ac:dyDescent="0.3">
      <c r="A373" s="185"/>
      <c r="B373" s="186"/>
      <c r="C373" s="186"/>
      <c r="D373" s="186"/>
      <c r="V373" s="72"/>
      <c r="W373" s="72"/>
    </row>
    <row r="374" spans="1:23" x14ac:dyDescent="0.3">
      <c r="A374" s="185"/>
      <c r="B374" s="186"/>
      <c r="C374" s="186"/>
      <c r="D374" s="186"/>
      <c r="V374" s="72"/>
      <c r="W374" s="72"/>
    </row>
    <row r="375" spans="1:23" x14ac:dyDescent="0.3">
      <c r="A375" s="185"/>
      <c r="B375" s="186"/>
      <c r="C375" s="186"/>
      <c r="D375" s="186"/>
      <c r="V375" s="72"/>
      <c r="W375" s="72"/>
    </row>
    <row r="376" spans="1:23" x14ac:dyDescent="0.3">
      <c r="A376" s="185"/>
      <c r="B376" s="186"/>
      <c r="C376" s="186"/>
      <c r="D376" s="186"/>
      <c r="V376" s="72"/>
      <c r="W376" s="72"/>
    </row>
    <row r="377" spans="1:23" x14ac:dyDescent="0.3">
      <c r="A377" s="185"/>
      <c r="B377" s="186"/>
      <c r="C377" s="186"/>
      <c r="D377" s="186"/>
      <c r="V377" s="72"/>
      <c r="W377" s="72"/>
    </row>
    <row r="378" spans="1:23" x14ac:dyDescent="0.3">
      <c r="A378" s="185"/>
      <c r="B378" s="186"/>
      <c r="C378" s="186"/>
      <c r="D378" s="186"/>
      <c r="V378" s="72"/>
      <c r="W378" s="72"/>
    </row>
    <row r="379" spans="1:23" x14ac:dyDescent="0.3">
      <c r="A379" s="185"/>
      <c r="B379" s="186"/>
      <c r="C379" s="186"/>
      <c r="D379" s="186"/>
      <c r="V379" s="72"/>
      <c r="W379" s="72"/>
    </row>
    <row r="380" spans="1:23" x14ac:dyDescent="0.3">
      <c r="A380" s="185"/>
      <c r="B380" s="186"/>
      <c r="C380" s="186"/>
      <c r="D380" s="186"/>
      <c r="V380" s="72"/>
      <c r="W380" s="72"/>
    </row>
    <row r="381" spans="1:23" x14ac:dyDescent="0.3">
      <c r="A381" s="185"/>
      <c r="B381" s="186"/>
      <c r="C381" s="186"/>
      <c r="D381" s="186"/>
      <c r="V381" s="72"/>
      <c r="W381" s="72"/>
    </row>
    <row r="382" spans="1:23" x14ac:dyDescent="0.3">
      <c r="A382" s="185"/>
      <c r="B382" s="186"/>
      <c r="C382" s="186"/>
      <c r="D382" s="186"/>
      <c r="V382" s="72"/>
      <c r="W382" s="72"/>
    </row>
    <row r="383" spans="1:23" x14ac:dyDescent="0.3">
      <c r="A383" s="185"/>
      <c r="B383" s="186"/>
      <c r="C383" s="186"/>
      <c r="D383" s="186"/>
      <c r="V383" s="72"/>
      <c r="W383" s="72"/>
    </row>
    <row r="384" spans="1:23" x14ac:dyDescent="0.3">
      <c r="A384" s="185"/>
      <c r="B384" s="186"/>
      <c r="C384" s="186"/>
      <c r="D384" s="186"/>
      <c r="V384" s="72"/>
      <c r="W384" s="72"/>
    </row>
    <row r="385" spans="1:23" x14ac:dyDescent="0.3">
      <c r="A385" s="185"/>
      <c r="B385" s="186"/>
      <c r="C385" s="186"/>
      <c r="D385" s="186"/>
      <c r="V385" s="72"/>
      <c r="W385" s="72"/>
    </row>
    <row r="386" spans="1:23" x14ac:dyDescent="0.3">
      <c r="A386" s="185"/>
      <c r="B386" s="186"/>
      <c r="C386" s="186"/>
      <c r="D386" s="186"/>
      <c r="V386" s="72"/>
      <c r="W386" s="72"/>
    </row>
    <row r="387" spans="1:23" x14ac:dyDescent="0.3">
      <c r="A387" s="185"/>
      <c r="B387" s="186"/>
      <c r="C387" s="186"/>
      <c r="D387" s="186"/>
      <c r="V387" s="72"/>
      <c r="W387" s="72"/>
    </row>
    <row r="388" spans="1:23" x14ac:dyDescent="0.3">
      <c r="A388" s="185"/>
      <c r="B388" s="186"/>
      <c r="C388" s="186"/>
      <c r="D388" s="186"/>
      <c r="V388" s="72"/>
      <c r="W388" s="72"/>
    </row>
    <row r="389" spans="1:23" x14ac:dyDescent="0.3">
      <c r="A389" s="185"/>
      <c r="B389" s="186"/>
      <c r="C389" s="186"/>
      <c r="D389" s="186"/>
      <c r="V389" s="72"/>
      <c r="W389" s="72"/>
    </row>
    <row r="390" spans="1:23" x14ac:dyDescent="0.3">
      <c r="A390" s="185"/>
      <c r="B390" s="186"/>
      <c r="C390" s="186"/>
      <c r="D390" s="186"/>
      <c r="V390" s="72"/>
      <c r="W390" s="72"/>
    </row>
    <row r="391" spans="1:23" x14ac:dyDescent="0.3">
      <c r="A391" s="185"/>
      <c r="B391" s="186"/>
      <c r="C391" s="186"/>
      <c r="D391" s="186"/>
      <c r="V391" s="72"/>
      <c r="W391" s="72"/>
    </row>
    <row r="392" spans="1:23" x14ac:dyDescent="0.3">
      <c r="A392" s="185"/>
      <c r="B392" s="186"/>
      <c r="C392" s="186"/>
      <c r="D392" s="186"/>
      <c r="V392" s="72"/>
      <c r="W392" s="72"/>
    </row>
    <row r="393" spans="1:23" x14ac:dyDescent="0.3">
      <c r="A393" s="185"/>
      <c r="B393" s="186"/>
      <c r="C393" s="186"/>
      <c r="D393" s="186"/>
      <c r="V393" s="72"/>
      <c r="W393" s="72"/>
    </row>
    <row r="394" spans="1:23" x14ac:dyDescent="0.3">
      <c r="A394" s="185"/>
      <c r="B394" s="186"/>
      <c r="C394" s="186"/>
      <c r="D394" s="186"/>
      <c r="V394" s="72"/>
      <c r="W394" s="72"/>
    </row>
    <row r="395" spans="1:23" x14ac:dyDescent="0.3">
      <c r="A395" s="185"/>
      <c r="B395" s="186"/>
      <c r="C395" s="186"/>
      <c r="D395" s="186"/>
      <c r="V395" s="72"/>
      <c r="W395" s="72"/>
    </row>
    <row r="396" spans="1:23" x14ac:dyDescent="0.3">
      <c r="A396" s="185"/>
      <c r="B396" s="186"/>
      <c r="C396" s="186"/>
      <c r="D396" s="186"/>
      <c r="V396" s="72"/>
      <c r="W396" s="72"/>
    </row>
    <row r="397" spans="1:23" x14ac:dyDescent="0.3">
      <c r="A397" s="185"/>
      <c r="B397" s="186"/>
      <c r="C397" s="186"/>
      <c r="D397" s="186"/>
      <c r="V397" s="72"/>
      <c r="W397" s="72"/>
    </row>
    <row r="398" spans="1:23" x14ac:dyDescent="0.3">
      <c r="A398" s="185"/>
      <c r="B398" s="186"/>
      <c r="C398" s="186"/>
      <c r="D398" s="186"/>
      <c r="V398" s="72"/>
      <c r="W398" s="72"/>
    </row>
    <row r="399" spans="1:23" x14ac:dyDescent="0.3">
      <c r="A399" s="185"/>
      <c r="B399" s="186"/>
      <c r="C399" s="186"/>
      <c r="D399" s="186"/>
      <c r="V399" s="72"/>
      <c r="W399" s="72"/>
    </row>
    <row r="400" spans="1:23" x14ac:dyDescent="0.3">
      <c r="A400" s="185"/>
      <c r="B400" s="186"/>
      <c r="C400" s="186"/>
      <c r="D400" s="186"/>
      <c r="V400" s="72"/>
      <c r="W400" s="72"/>
    </row>
    <row r="401" spans="1:23" x14ac:dyDescent="0.3">
      <c r="A401" s="185"/>
      <c r="B401" s="186"/>
      <c r="C401" s="186"/>
      <c r="D401" s="186"/>
      <c r="V401" s="72"/>
      <c r="W401" s="72"/>
    </row>
    <row r="402" spans="1:23" x14ac:dyDescent="0.3">
      <c r="A402" s="185"/>
      <c r="B402" s="186"/>
      <c r="C402" s="186"/>
      <c r="D402" s="186"/>
      <c r="V402" s="72"/>
      <c r="W402" s="72"/>
    </row>
    <row r="403" spans="1:23" x14ac:dyDescent="0.3">
      <c r="A403" s="185"/>
      <c r="B403" s="186"/>
      <c r="C403" s="186"/>
      <c r="D403" s="186"/>
      <c r="V403" s="72"/>
      <c r="W403" s="72"/>
    </row>
    <row r="404" spans="1:23" x14ac:dyDescent="0.3">
      <c r="A404" s="185"/>
      <c r="B404" s="186"/>
      <c r="C404" s="186"/>
      <c r="D404" s="186"/>
      <c r="V404" s="72"/>
      <c r="W404" s="72"/>
    </row>
    <row r="405" spans="1:23" x14ac:dyDescent="0.3">
      <c r="A405" s="185"/>
      <c r="B405" s="186"/>
      <c r="C405" s="186"/>
      <c r="D405" s="186"/>
      <c r="V405" s="72"/>
      <c r="W405" s="72"/>
    </row>
    <row r="406" spans="1:23" x14ac:dyDescent="0.3">
      <c r="A406" s="185"/>
      <c r="B406" s="186"/>
      <c r="C406" s="186"/>
      <c r="D406" s="186"/>
      <c r="V406" s="72"/>
      <c r="W406" s="72"/>
    </row>
    <row r="407" spans="1:23" x14ac:dyDescent="0.3">
      <c r="A407" s="185"/>
      <c r="B407" s="186"/>
      <c r="C407" s="186"/>
      <c r="D407" s="186"/>
      <c r="V407" s="72"/>
      <c r="W407" s="72"/>
    </row>
    <row r="408" spans="1:23" x14ac:dyDescent="0.3">
      <c r="A408" s="185"/>
      <c r="B408" s="186"/>
      <c r="C408" s="186"/>
      <c r="D408" s="186"/>
      <c r="V408" s="72"/>
      <c r="W408" s="72"/>
    </row>
    <row r="409" spans="1:23" x14ac:dyDescent="0.3">
      <c r="A409" s="185"/>
      <c r="B409" s="186"/>
      <c r="C409" s="186"/>
      <c r="D409" s="186"/>
      <c r="V409" s="72"/>
      <c r="W409" s="72"/>
    </row>
    <row r="410" spans="1:23" x14ac:dyDescent="0.3">
      <c r="A410" s="185"/>
      <c r="B410" s="186"/>
      <c r="C410" s="186"/>
      <c r="D410" s="186"/>
      <c r="V410" s="72"/>
      <c r="W410" s="72"/>
    </row>
    <row r="411" spans="1:23" x14ac:dyDescent="0.3">
      <c r="A411" s="185"/>
      <c r="B411" s="186"/>
      <c r="C411" s="186"/>
      <c r="D411" s="186"/>
      <c r="V411" s="72"/>
      <c r="W411" s="72"/>
    </row>
    <row r="412" spans="1:23" x14ac:dyDescent="0.3">
      <c r="A412" s="185"/>
      <c r="B412" s="186"/>
      <c r="C412" s="186"/>
      <c r="D412" s="186"/>
      <c r="V412" s="72"/>
      <c r="W412" s="72"/>
    </row>
    <row r="413" spans="1:23" x14ac:dyDescent="0.3">
      <c r="A413" s="185"/>
      <c r="B413" s="186"/>
      <c r="C413" s="186"/>
      <c r="D413" s="186"/>
      <c r="V413" s="72"/>
      <c r="W413" s="72"/>
    </row>
    <row r="414" spans="1:23" x14ac:dyDescent="0.3">
      <c r="A414" s="185"/>
      <c r="B414" s="186"/>
      <c r="C414" s="186"/>
      <c r="D414" s="186"/>
      <c r="V414" s="72"/>
      <c r="W414" s="72"/>
    </row>
    <row r="415" spans="1:23" x14ac:dyDescent="0.3">
      <c r="A415" s="185"/>
      <c r="B415" s="186"/>
      <c r="C415" s="186"/>
      <c r="D415" s="186"/>
      <c r="V415" s="72"/>
      <c r="W415" s="72"/>
    </row>
    <row r="416" spans="1:23" x14ac:dyDescent="0.3">
      <c r="A416" s="185"/>
      <c r="B416" s="186"/>
      <c r="C416" s="186"/>
      <c r="D416" s="186"/>
      <c r="V416" s="72"/>
      <c r="W416" s="72"/>
    </row>
    <row r="417" spans="1:23" x14ac:dyDescent="0.3">
      <c r="A417" s="185"/>
      <c r="B417" s="186"/>
      <c r="C417" s="186"/>
      <c r="D417" s="186"/>
      <c r="V417" s="72"/>
      <c r="W417" s="72"/>
    </row>
    <row r="418" spans="1:23" x14ac:dyDescent="0.3">
      <c r="A418" s="185"/>
      <c r="B418" s="186"/>
      <c r="C418" s="186"/>
      <c r="D418" s="186"/>
      <c r="V418" s="72"/>
      <c r="W418" s="72"/>
    </row>
    <row r="419" spans="1:23" x14ac:dyDescent="0.3">
      <c r="A419" s="185"/>
      <c r="B419" s="186"/>
      <c r="C419" s="186"/>
      <c r="D419" s="186"/>
      <c r="V419" s="72"/>
      <c r="W419" s="72"/>
    </row>
    <row r="420" spans="1:23" x14ac:dyDescent="0.3">
      <c r="A420" s="185"/>
      <c r="B420" s="186"/>
      <c r="C420" s="186"/>
      <c r="D420" s="186"/>
      <c r="V420" s="72"/>
      <c r="W420" s="72"/>
    </row>
    <row r="421" spans="1:23" x14ac:dyDescent="0.3">
      <c r="A421" s="185"/>
      <c r="B421" s="186"/>
      <c r="C421" s="186"/>
      <c r="D421" s="186"/>
      <c r="V421" s="72"/>
      <c r="W421" s="72"/>
    </row>
    <row r="422" spans="1:23" x14ac:dyDescent="0.3">
      <c r="A422" s="185"/>
      <c r="B422" s="186"/>
      <c r="C422" s="186"/>
      <c r="D422" s="186"/>
      <c r="V422" s="72"/>
      <c r="W422" s="72"/>
    </row>
    <row r="423" spans="1:23" x14ac:dyDescent="0.3">
      <c r="A423" s="185"/>
      <c r="B423" s="186"/>
      <c r="C423" s="186"/>
      <c r="D423" s="186"/>
      <c r="V423" s="72"/>
      <c r="W423" s="72"/>
    </row>
    <row r="424" spans="1:23" x14ac:dyDescent="0.3">
      <c r="A424" s="185"/>
      <c r="B424" s="186"/>
      <c r="C424" s="186"/>
      <c r="D424" s="186"/>
      <c r="V424" s="72"/>
      <c r="W424" s="72"/>
    </row>
    <row r="425" spans="1:23" x14ac:dyDescent="0.3">
      <c r="A425" s="185"/>
      <c r="B425" s="186"/>
      <c r="C425" s="186"/>
      <c r="D425" s="186"/>
      <c r="V425" s="72"/>
      <c r="W425" s="72"/>
    </row>
    <row r="426" spans="1:23" x14ac:dyDescent="0.3">
      <c r="A426" s="185"/>
      <c r="B426" s="186"/>
      <c r="C426" s="186"/>
      <c r="D426" s="186"/>
      <c r="V426" s="72"/>
      <c r="W426" s="72"/>
    </row>
    <row r="427" spans="1:23" x14ac:dyDescent="0.3">
      <c r="A427" s="185"/>
      <c r="B427" s="186"/>
      <c r="C427" s="186"/>
      <c r="D427" s="186"/>
      <c r="V427" s="72"/>
      <c r="W427" s="72"/>
    </row>
    <row r="428" spans="1:23" x14ac:dyDescent="0.3">
      <c r="A428" s="185"/>
      <c r="B428" s="186"/>
      <c r="C428" s="186"/>
      <c r="D428" s="186"/>
      <c r="V428" s="72"/>
      <c r="W428" s="72"/>
    </row>
    <row r="429" spans="1:23" x14ac:dyDescent="0.3">
      <c r="A429" s="185"/>
      <c r="B429" s="186"/>
      <c r="C429" s="186"/>
      <c r="D429" s="186"/>
      <c r="V429" s="72"/>
      <c r="W429" s="72"/>
    </row>
    <row r="430" spans="1:23" x14ac:dyDescent="0.3">
      <c r="A430" s="185"/>
      <c r="B430" s="186"/>
      <c r="C430" s="186"/>
      <c r="D430" s="186"/>
      <c r="V430" s="72"/>
      <c r="W430" s="72"/>
    </row>
    <row r="431" spans="1:23" x14ac:dyDescent="0.3">
      <c r="A431" s="185"/>
      <c r="B431" s="186"/>
      <c r="C431" s="186"/>
      <c r="D431" s="186"/>
      <c r="V431" s="72"/>
      <c r="W431" s="72"/>
    </row>
    <row r="432" spans="1:23" x14ac:dyDescent="0.3">
      <c r="A432" s="185"/>
      <c r="B432" s="186"/>
      <c r="C432" s="186"/>
      <c r="D432" s="186"/>
      <c r="V432" s="72"/>
      <c r="W432" s="72"/>
    </row>
    <row r="433" spans="1:23" x14ac:dyDescent="0.3">
      <c r="A433" s="185"/>
      <c r="B433" s="186"/>
      <c r="C433" s="186"/>
      <c r="D433" s="186"/>
      <c r="V433" s="72"/>
      <c r="W433" s="72"/>
    </row>
    <row r="434" spans="1:23" x14ac:dyDescent="0.3">
      <c r="A434" s="185"/>
      <c r="B434" s="186"/>
      <c r="C434" s="186"/>
      <c r="D434" s="186"/>
      <c r="V434" s="72"/>
      <c r="W434" s="72"/>
    </row>
    <row r="435" spans="1:23" x14ac:dyDescent="0.3">
      <c r="A435" s="185"/>
      <c r="B435" s="186"/>
      <c r="C435" s="186"/>
      <c r="D435" s="186"/>
      <c r="V435" s="72"/>
      <c r="W435" s="72"/>
    </row>
    <row r="436" spans="1:23" x14ac:dyDescent="0.3">
      <c r="A436" s="185"/>
      <c r="B436" s="186"/>
      <c r="C436" s="186"/>
      <c r="D436" s="186"/>
      <c r="V436" s="72"/>
      <c r="W436" s="72"/>
    </row>
    <row r="437" spans="1:23" x14ac:dyDescent="0.3">
      <c r="A437" s="185"/>
      <c r="B437" s="186"/>
      <c r="C437" s="186"/>
      <c r="D437" s="186"/>
      <c r="V437" s="72"/>
      <c r="W437" s="72"/>
    </row>
    <row r="438" spans="1:23" x14ac:dyDescent="0.3">
      <c r="A438" s="185"/>
      <c r="B438" s="186"/>
      <c r="C438" s="186"/>
      <c r="D438" s="186"/>
      <c r="V438" s="72"/>
      <c r="W438" s="72"/>
    </row>
    <row r="439" spans="1:23" x14ac:dyDescent="0.3">
      <c r="A439" s="185"/>
      <c r="B439" s="186"/>
      <c r="C439" s="186"/>
      <c r="D439" s="186"/>
      <c r="V439" s="72"/>
      <c r="W439" s="72"/>
    </row>
    <row r="440" spans="1:23" x14ac:dyDescent="0.3">
      <c r="A440" s="185"/>
      <c r="B440" s="186"/>
      <c r="C440" s="186"/>
      <c r="D440" s="186"/>
      <c r="V440" s="72"/>
      <c r="W440" s="72"/>
    </row>
    <row r="441" spans="1:23" x14ac:dyDescent="0.3">
      <c r="A441" s="185"/>
      <c r="B441" s="186"/>
      <c r="C441" s="186"/>
      <c r="D441" s="186"/>
      <c r="V441" s="72"/>
      <c r="W441" s="72"/>
    </row>
    <row r="442" spans="1:23" x14ac:dyDescent="0.3">
      <c r="A442" s="185"/>
      <c r="B442" s="186"/>
      <c r="C442" s="186"/>
      <c r="D442" s="186"/>
      <c r="V442" s="72"/>
      <c r="W442" s="72"/>
    </row>
    <row r="443" spans="1:23" x14ac:dyDescent="0.3">
      <c r="A443" s="185"/>
      <c r="B443" s="186"/>
      <c r="C443" s="186"/>
      <c r="D443" s="186"/>
      <c r="V443" s="72"/>
      <c r="W443" s="72"/>
    </row>
    <row r="444" spans="1:23" x14ac:dyDescent="0.3">
      <c r="A444" s="185"/>
      <c r="B444" s="186"/>
      <c r="C444" s="186"/>
      <c r="D444" s="186"/>
      <c r="V444" s="72"/>
      <c r="W444" s="72"/>
    </row>
    <row r="445" spans="1:23" x14ac:dyDescent="0.3">
      <c r="A445" s="185"/>
      <c r="B445" s="186"/>
      <c r="C445" s="186"/>
      <c r="D445" s="186"/>
      <c r="V445" s="72"/>
      <c r="W445" s="72"/>
    </row>
    <row r="446" spans="1:23" x14ac:dyDescent="0.3">
      <c r="A446" s="185"/>
      <c r="B446" s="186"/>
      <c r="C446" s="186"/>
      <c r="D446" s="186"/>
      <c r="V446" s="72"/>
      <c r="W446" s="72"/>
    </row>
    <row r="447" spans="1:23" x14ac:dyDescent="0.3">
      <c r="A447" s="185"/>
      <c r="B447" s="186"/>
      <c r="C447" s="186"/>
      <c r="D447" s="186"/>
      <c r="V447" s="72"/>
      <c r="W447" s="72"/>
    </row>
    <row r="448" spans="1:23" x14ac:dyDescent="0.3">
      <c r="A448" s="185"/>
      <c r="B448" s="186"/>
      <c r="C448" s="186"/>
      <c r="D448" s="186"/>
      <c r="V448" s="72"/>
      <c r="W448" s="72"/>
    </row>
    <row r="449" spans="1:23" x14ac:dyDescent="0.3">
      <c r="A449" s="185"/>
      <c r="B449" s="186"/>
      <c r="C449" s="186"/>
      <c r="D449" s="186"/>
      <c r="V449" s="72"/>
      <c r="W449" s="72"/>
    </row>
    <row r="450" spans="1:23" x14ac:dyDescent="0.3">
      <c r="A450" s="185"/>
      <c r="B450" s="186"/>
      <c r="C450" s="186"/>
      <c r="D450" s="186"/>
      <c r="V450" s="72"/>
      <c r="W450" s="72"/>
    </row>
    <row r="451" spans="1:23" x14ac:dyDescent="0.3">
      <c r="A451" s="185"/>
      <c r="B451" s="186"/>
      <c r="C451" s="186"/>
      <c r="D451" s="186"/>
      <c r="V451" s="72"/>
      <c r="W451" s="72"/>
    </row>
    <row r="452" spans="1:23" x14ac:dyDescent="0.3">
      <c r="A452" s="185"/>
      <c r="B452" s="186"/>
      <c r="C452" s="186"/>
      <c r="D452" s="186"/>
      <c r="V452" s="72"/>
      <c r="W452" s="72"/>
    </row>
    <row r="453" spans="1:23" x14ac:dyDescent="0.3">
      <c r="A453" s="185"/>
      <c r="B453" s="186"/>
      <c r="C453" s="186"/>
      <c r="D453" s="186"/>
      <c r="V453" s="72"/>
      <c r="W453" s="72"/>
    </row>
    <row r="454" spans="1:23" x14ac:dyDescent="0.3">
      <c r="A454" s="185"/>
      <c r="B454" s="186"/>
      <c r="C454" s="186"/>
      <c r="D454" s="186"/>
      <c r="V454" s="72"/>
      <c r="W454" s="72"/>
    </row>
    <row r="455" spans="1:23" x14ac:dyDescent="0.3">
      <c r="A455" s="185"/>
      <c r="B455" s="186"/>
      <c r="C455" s="186"/>
      <c r="D455" s="186"/>
      <c r="V455" s="72"/>
      <c r="W455" s="72"/>
    </row>
    <row r="456" spans="1:23" x14ac:dyDescent="0.3">
      <c r="A456" s="185"/>
      <c r="B456" s="186"/>
      <c r="C456" s="186"/>
      <c r="D456" s="186"/>
      <c r="V456" s="72"/>
      <c r="W456" s="72"/>
    </row>
    <row r="457" spans="1:23" x14ac:dyDescent="0.3">
      <c r="A457" s="185"/>
      <c r="B457" s="186"/>
      <c r="C457" s="186"/>
      <c r="D457" s="186"/>
      <c r="V457" s="72"/>
      <c r="W457" s="72"/>
    </row>
    <row r="458" spans="1:23" x14ac:dyDescent="0.3">
      <c r="A458" s="185"/>
      <c r="B458" s="186"/>
      <c r="C458" s="186"/>
      <c r="D458" s="186"/>
      <c r="V458" s="72"/>
      <c r="W458" s="72"/>
    </row>
    <row r="459" spans="1:23" x14ac:dyDescent="0.3">
      <c r="A459" s="185"/>
      <c r="B459" s="186"/>
      <c r="C459" s="186"/>
      <c r="D459" s="186"/>
      <c r="V459" s="72"/>
      <c r="W459" s="72"/>
    </row>
    <row r="460" spans="1:23" x14ac:dyDescent="0.3">
      <c r="A460" s="185"/>
      <c r="B460" s="186"/>
      <c r="C460" s="186"/>
      <c r="D460" s="186"/>
      <c r="V460" s="72"/>
      <c r="W460" s="72"/>
    </row>
    <row r="461" spans="1:23" x14ac:dyDescent="0.3">
      <c r="A461" s="185"/>
      <c r="B461" s="186"/>
      <c r="C461" s="186"/>
      <c r="D461" s="186"/>
      <c r="V461" s="72"/>
      <c r="W461" s="72"/>
    </row>
    <row r="462" spans="1:23" x14ac:dyDescent="0.3">
      <c r="A462" s="185"/>
      <c r="B462" s="186"/>
      <c r="C462" s="186"/>
      <c r="D462" s="186"/>
      <c r="V462" s="72"/>
      <c r="W462" s="72"/>
    </row>
    <row r="463" spans="1:23" x14ac:dyDescent="0.3">
      <c r="A463" s="185"/>
      <c r="B463" s="186"/>
      <c r="C463" s="186"/>
      <c r="D463" s="186"/>
      <c r="V463" s="72"/>
      <c r="W463" s="72"/>
    </row>
    <row r="464" spans="1:23" x14ac:dyDescent="0.3">
      <c r="A464" s="185"/>
      <c r="B464" s="186"/>
      <c r="C464" s="186"/>
      <c r="D464" s="186"/>
      <c r="V464" s="72"/>
      <c r="W464" s="72"/>
    </row>
    <row r="465" spans="1:23" x14ac:dyDescent="0.3">
      <c r="A465" s="185"/>
      <c r="B465" s="186"/>
      <c r="C465" s="186"/>
      <c r="D465" s="186"/>
      <c r="V465" s="72"/>
      <c r="W465" s="72"/>
    </row>
    <row r="466" spans="1:23" x14ac:dyDescent="0.3">
      <c r="A466" s="185"/>
      <c r="B466" s="186"/>
      <c r="C466" s="186"/>
      <c r="D466" s="186"/>
      <c r="V466" s="72"/>
      <c r="W466" s="72"/>
    </row>
    <row r="467" spans="1:23" x14ac:dyDescent="0.3">
      <c r="A467" s="185"/>
      <c r="B467" s="186"/>
      <c r="C467" s="186"/>
      <c r="D467" s="186"/>
      <c r="V467" s="72"/>
      <c r="W467" s="72"/>
    </row>
    <row r="468" spans="1:23" x14ac:dyDescent="0.3">
      <c r="A468" s="185"/>
      <c r="B468" s="186"/>
      <c r="C468" s="186"/>
      <c r="D468" s="186"/>
      <c r="V468" s="72"/>
      <c r="W468" s="72"/>
    </row>
    <row r="469" spans="1:23" x14ac:dyDescent="0.3">
      <c r="A469" s="185"/>
      <c r="B469" s="186"/>
      <c r="C469" s="186"/>
      <c r="D469" s="186"/>
      <c r="V469" s="72"/>
      <c r="W469" s="72"/>
    </row>
    <row r="470" spans="1:23" x14ac:dyDescent="0.3">
      <c r="A470" s="185"/>
      <c r="B470" s="186"/>
      <c r="C470" s="186"/>
      <c r="D470" s="186"/>
      <c r="V470" s="72"/>
      <c r="W470" s="72"/>
    </row>
    <row r="471" spans="1:23" x14ac:dyDescent="0.3">
      <c r="A471" s="185"/>
      <c r="B471" s="186"/>
      <c r="C471" s="186"/>
      <c r="D471" s="186"/>
      <c r="V471" s="72"/>
      <c r="W471" s="72"/>
    </row>
    <row r="472" spans="1:23" x14ac:dyDescent="0.3">
      <c r="A472" s="185"/>
      <c r="B472" s="186"/>
      <c r="C472" s="186"/>
      <c r="D472" s="186"/>
      <c r="V472" s="72"/>
      <c r="W472" s="72"/>
    </row>
    <row r="473" spans="1:23" x14ac:dyDescent="0.3">
      <c r="A473" s="185"/>
      <c r="B473" s="186"/>
      <c r="C473" s="186"/>
      <c r="D473" s="186"/>
      <c r="V473" s="72"/>
      <c r="W473" s="72"/>
    </row>
    <row r="474" spans="1:23" x14ac:dyDescent="0.3">
      <c r="A474" s="185"/>
      <c r="B474" s="186"/>
      <c r="C474" s="186"/>
      <c r="D474" s="186"/>
      <c r="V474" s="72"/>
      <c r="W474" s="72"/>
    </row>
    <row r="475" spans="1:23" x14ac:dyDescent="0.3">
      <c r="A475" s="185"/>
      <c r="B475" s="186"/>
      <c r="C475" s="186"/>
      <c r="D475" s="186"/>
      <c r="V475" s="72"/>
      <c r="W475" s="72"/>
    </row>
    <row r="476" spans="1:23" x14ac:dyDescent="0.3">
      <c r="A476" s="185"/>
      <c r="B476" s="186"/>
      <c r="C476" s="186"/>
      <c r="D476" s="186"/>
      <c r="V476" s="72"/>
      <c r="W476" s="72"/>
    </row>
    <row r="477" spans="1:23" x14ac:dyDescent="0.3">
      <c r="A477" s="185"/>
      <c r="B477" s="186"/>
      <c r="C477" s="186"/>
      <c r="D477" s="186"/>
      <c r="V477" s="72"/>
      <c r="W477" s="72"/>
    </row>
    <row r="478" spans="1:23" x14ac:dyDescent="0.3">
      <c r="A478" s="185"/>
      <c r="B478" s="186"/>
      <c r="C478" s="186"/>
      <c r="D478" s="186"/>
      <c r="V478" s="72"/>
      <c r="W478" s="72"/>
    </row>
    <row r="479" spans="1:23" x14ac:dyDescent="0.3">
      <c r="A479" s="185"/>
      <c r="B479" s="186"/>
      <c r="C479" s="186"/>
      <c r="D479" s="186"/>
      <c r="V479" s="72"/>
      <c r="W479" s="72"/>
    </row>
    <row r="480" spans="1:23" x14ac:dyDescent="0.3">
      <c r="A480" s="185"/>
      <c r="B480" s="186"/>
      <c r="C480" s="186"/>
      <c r="D480" s="186"/>
      <c r="V480" s="72"/>
      <c r="W480" s="72"/>
    </row>
    <row r="481" spans="1:23" x14ac:dyDescent="0.3">
      <c r="A481" s="185"/>
      <c r="B481" s="186"/>
      <c r="C481" s="186"/>
      <c r="D481" s="186"/>
      <c r="V481" s="72"/>
      <c r="W481" s="72"/>
    </row>
    <row r="482" spans="1:23" x14ac:dyDescent="0.3">
      <c r="A482" s="185"/>
      <c r="B482" s="186"/>
      <c r="C482" s="186"/>
      <c r="D482" s="186"/>
      <c r="V482" s="72"/>
      <c r="W482" s="72"/>
    </row>
    <row r="483" spans="1:23" x14ac:dyDescent="0.3">
      <c r="A483" s="185"/>
      <c r="B483" s="186"/>
      <c r="C483" s="186"/>
      <c r="D483" s="186"/>
      <c r="V483" s="72"/>
      <c r="W483" s="72"/>
    </row>
    <row r="484" spans="1:23" x14ac:dyDescent="0.3">
      <c r="A484" s="185"/>
      <c r="B484" s="186"/>
      <c r="C484" s="186"/>
      <c r="D484" s="186"/>
      <c r="V484" s="72"/>
      <c r="W484" s="72"/>
    </row>
    <row r="485" spans="1:23" x14ac:dyDescent="0.3">
      <c r="A485" s="185"/>
      <c r="B485" s="186"/>
      <c r="C485" s="186"/>
      <c r="D485" s="186"/>
      <c r="V485" s="72"/>
      <c r="W485" s="72"/>
    </row>
    <row r="486" spans="1:23" x14ac:dyDescent="0.3">
      <c r="A486" s="185"/>
      <c r="B486" s="186"/>
      <c r="C486" s="186"/>
      <c r="D486" s="186"/>
      <c r="V486" s="72"/>
      <c r="W486" s="72"/>
    </row>
    <row r="487" spans="1:23" x14ac:dyDescent="0.3">
      <c r="A487" s="185"/>
      <c r="B487" s="186"/>
      <c r="C487" s="186"/>
      <c r="D487" s="186"/>
      <c r="V487" s="72"/>
      <c r="W487" s="72"/>
    </row>
    <row r="488" spans="1:23" x14ac:dyDescent="0.3">
      <c r="A488" s="185"/>
      <c r="B488" s="186"/>
      <c r="C488" s="186"/>
      <c r="D488" s="186"/>
      <c r="V488" s="72"/>
      <c r="W488" s="72"/>
    </row>
    <row r="489" spans="1:23" x14ac:dyDescent="0.3">
      <c r="A489" s="185"/>
      <c r="B489" s="186"/>
      <c r="C489" s="186"/>
      <c r="D489" s="186"/>
      <c r="V489" s="72"/>
      <c r="W489" s="72"/>
    </row>
    <row r="490" spans="1:23" x14ac:dyDescent="0.3">
      <c r="A490" s="185"/>
      <c r="B490" s="186"/>
      <c r="C490" s="186"/>
      <c r="D490" s="186"/>
      <c r="V490" s="72"/>
      <c r="W490" s="72"/>
    </row>
    <row r="491" spans="1:23" x14ac:dyDescent="0.3">
      <c r="A491" s="185"/>
      <c r="B491" s="186"/>
      <c r="C491" s="186"/>
      <c r="D491" s="186"/>
      <c r="V491" s="72"/>
      <c r="W491" s="72"/>
    </row>
    <row r="492" spans="1:23" x14ac:dyDescent="0.3">
      <c r="A492" s="185"/>
      <c r="B492" s="186"/>
      <c r="C492" s="186"/>
      <c r="D492" s="186"/>
      <c r="V492" s="72"/>
      <c r="W492" s="72"/>
    </row>
    <row r="493" spans="1:23" x14ac:dyDescent="0.3">
      <c r="A493" s="185"/>
      <c r="B493" s="186"/>
      <c r="C493" s="186"/>
      <c r="D493" s="186"/>
      <c r="V493" s="72"/>
      <c r="W493" s="72"/>
    </row>
    <row r="494" spans="1:23" x14ac:dyDescent="0.3">
      <c r="A494" s="185"/>
      <c r="B494" s="186"/>
      <c r="C494" s="186"/>
      <c r="D494" s="186"/>
      <c r="V494" s="72"/>
      <c r="W494" s="72"/>
    </row>
    <row r="495" spans="1:23" x14ac:dyDescent="0.3">
      <c r="A495" s="185"/>
      <c r="B495" s="186"/>
      <c r="C495" s="186"/>
      <c r="D495" s="186"/>
      <c r="V495" s="72"/>
      <c r="W495" s="72"/>
    </row>
    <row r="496" spans="1:23" x14ac:dyDescent="0.3">
      <c r="A496" s="185"/>
      <c r="B496" s="186"/>
      <c r="C496" s="186"/>
      <c r="D496" s="186"/>
      <c r="V496" s="72"/>
      <c r="W496" s="72"/>
    </row>
    <row r="497" spans="1:23" x14ac:dyDescent="0.3">
      <c r="A497" s="185"/>
      <c r="B497" s="186"/>
      <c r="C497" s="186"/>
      <c r="D497" s="186"/>
      <c r="V497" s="72"/>
      <c r="W497" s="72"/>
    </row>
    <row r="498" spans="1:23" x14ac:dyDescent="0.3">
      <c r="A498" s="185"/>
      <c r="B498" s="186"/>
      <c r="C498" s="186"/>
      <c r="D498" s="186"/>
      <c r="V498" s="72"/>
      <c r="W498" s="72"/>
    </row>
    <row r="499" spans="1:23" x14ac:dyDescent="0.3">
      <c r="A499" s="185"/>
      <c r="B499" s="186"/>
      <c r="C499" s="186"/>
      <c r="D499" s="186"/>
      <c r="V499" s="72"/>
      <c r="W499" s="72"/>
    </row>
    <row r="500" spans="1:23" x14ac:dyDescent="0.3">
      <c r="A500" s="185"/>
      <c r="B500" s="186"/>
      <c r="C500" s="186"/>
      <c r="D500" s="186"/>
      <c r="V500" s="72"/>
      <c r="W500" s="72"/>
    </row>
    <row r="501" spans="1:23" x14ac:dyDescent="0.3">
      <c r="A501" s="185"/>
      <c r="B501" s="186"/>
      <c r="C501" s="186"/>
      <c r="D501" s="186"/>
      <c r="V501" s="72"/>
      <c r="W501" s="72"/>
    </row>
    <row r="502" spans="1:23" x14ac:dyDescent="0.3">
      <c r="A502" s="185"/>
      <c r="B502" s="186"/>
      <c r="C502" s="186"/>
      <c r="D502" s="186"/>
      <c r="V502" s="72"/>
      <c r="W502" s="72"/>
    </row>
    <row r="503" spans="1:23" x14ac:dyDescent="0.3">
      <c r="A503" s="185"/>
      <c r="B503" s="186"/>
      <c r="C503" s="186"/>
      <c r="D503" s="186"/>
      <c r="V503" s="72"/>
      <c r="W503" s="72"/>
    </row>
    <row r="504" spans="1:23" x14ac:dyDescent="0.3">
      <c r="A504" s="185"/>
      <c r="B504" s="186"/>
      <c r="C504" s="186"/>
      <c r="D504" s="186"/>
      <c r="V504" s="72"/>
      <c r="W504" s="72"/>
    </row>
    <row r="505" spans="1:23" x14ac:dyDescent="0.3">
      <c r="A505" s="185"/>
      <c r="B505" s="186"/>
      <c r="C505" s="186"/>
      <c r="D505" s="186"/>
      <c r="V505" s="72"/>
      <c r="W505" s="72"/>
    </row>
    <row r="506" spans="1:23" x14ac:dyDescent="0.3">
      <c r="A506" s="185"/>
      <c r="B506" s="186"/>
      <c r="C506" s="186"/>
      <c r="D506" s="186"/>
      <c r="V506" s="72"/>
      <c r="W506" s="72"/>
    </row>
    <row r="507" spans="1:23" x14ac:dyDescent="0.3">
      <c r="A507" s="185"/>
      <c r="B507" s="186"/>
      <c r="C507" s="186"/>
      <c r="D507" s="186"/>
      <c r="V507" s="72"/>
      <c r="W507" s="72"/>
    </row>
    <row r="508" spans="1:23" x14ac:dyDescent="0.3">
      <c r="A508" s="185"/>
      <c r="B508" s="186"/>
      <c r="C508" s="186"/>
      <c r="D508" s="186"/>
      <c r="V508" s="72"/>
      <c r="W508" s="72"/>
    </row>
    <row r="509" spans="1:23" x14ac:dyDescent="0.3">
      <c r="A509" s="185"/>
      <c r="B509" s="186"/>
      <c r="C509" s="186"/>
      <c r="D509" s="186"/>
      <c r="V509" s="72"/>
      <c r="W509" s="72"/>
    </row>
    <row r="510" spans="1:23" x14ac:dyDescent="0.3">
      <c r="A510" s="185"/>
      <c r="B510" s="186"/>
      <c r="C510" s="186"/>
      <c r="D510" s="186"/>
      <c r="V510" s="72"/>
      <c r="W510" s="72"/>
    </row>
    <row r="511" spans="1:23" x14ac:dyDescent="0.3">
      <c r="A511" s="185"/>
      <c r="B511" s="186"/>
      <c r="C511" s="186"/>
      <c r="D511" s="186"/>
      <c r="V511" s="72"/>
      <c r="W511" s="72"/>
    </row>
    <row r="512" spans="1:23" x14ac:dyDescent="0.3">
      <c r="A512" s="185"/>
      <c r="B512" s="186"/>
      <c r="C512" s="186"/>
      <c r="D512" s="186"/>
      <c r="V512" s="72"/>
      <c r="W512" s="72"/>
    </row>
    <row r="513" spans="1:23" x14ac:dyDescent="0.3">
      <c r="A513" s="185"/>
      <c r="B513" s="186"/>
      <c r="C513" s="186"/>
      <c r="D513" s="186"/>
      <c r="V513" s="72"/>
      <c r="W513" s="72"/>
    </row>
    <row r="514" spans="1:23" x14ac:dyDescent="0.3">
      <c r="A514" s="185"/>
      <c r="B514" s="186"/>
      <c r="C514" s="186"/>
      <c r="D514" s="186"/>
      <c r="V514" s="72"/>
      <c r="W514" s="72"/>
    </row>
    <row r="515" spans="1:23" x14ac:dyDescent="0.3">
      <c r="A515" s="185"/>
      <c r="B515" s="186"/>
      <c r="C515" s="186"/>
      <c r="D515" s="186"/>
      <c r="V515" s="72"/>
      <c r="W515" s="72"/>
    </row>
    <row r="516" spans="1:23" x14ac:dyDescent="0.3">
      <c r="A516" s="185"/>
      <c r="B516" s="186"/>
      <c r="C516" s="186"/>
      <c r="D516" s="186"/>
      <c r="V516" s="72"/>
      <c r="W516" s="72"/>
    </row>
    <row r="517" spans="1:23" x14ac:dyDescent="0.3">
      <c r="A517" s="185"/>
      <c r="B517" s="186"/>
      <c r="C517" s="186"/>
      <c r="D517" s="186"/>
      <c r="V517" s="72"/>
      <c r="W517" s="72"/>
    </row>
    <row r="518" spans="1:23" x14ac:dyDescent="0.3">
      <c r="A518" s="185"/>
      <c r="B518" s="186"/>
      <c r="C518" s="186"/>
      <c r="D518" s="186"/>
      <c r="V518" s="72"/>
      <c r="W518" s="72"/>
    </row>
    <row r="519" spans="1:23" x14ac:dyDescent="0.3">
      <c r="A519" s="185"/>
      <c r="B519" s="186"/>
      <c r="C519" s="186"/>
      <c r="D519" s="186"/>
      <c r="V519" s="72"/>
      <c r="W519" s="72"/>
    </row>
    <row r="520" spans="1:23" x14ac:dyDescent="0.3">
      <c r="A520" s="185"/>
      <c r="B520" s="186"/>
      <c r="C520" s="186"/>
      <c r="D520" s="186"/>
      <c r="V520" s="72"/>
      <c r="W520" s="72"/>
    </row>
    <row r="521" spans="1:23" x14ac:dyDescent="0.3">
      <c r="A521" s="185"/>
      <c r="B521" s="186"/>
      <c r="C521" s="186"/>
      <c r="D521" s="186"/>
      <c r="V521" s="72"/>
      <c r="W521" s="72"/>
    </row>
    <row r="522" spans="1:23" x14ac:dyDescent="0.3">
      <c r="A522" s="185"/>
      <c r="B522" s="186"/>
      <c r="C522" s="186"/>
      <c r="D522" s="186"/>
      <c r="V522" s="72"/>
      <c r="W522" s="72"/>
    </row>
    <row r="523" spans="1:23" x14ac:dyDescent="0.3">
      <c r="A523" s="185"/>
      <c r="B523" s="186"/>
      <c r="C523" s="186"/>
      <c r="D523" s="186"/>
      <c r="V523" s="72"/>
      <c r="W523" s="72"/>
    </row>
    <row r="524" spans="1:23" x14ac:dyDescent="0.3">
      <c r="A524" s="185"/>
      <c r="B524" s="186"/>
      <c r="C524" s="186"/>
      <c r="D524" s="186"/>
      <c r="V524" s="72"/>
      <c r="W524" s="72"/>
    </row>
    <row r="525" spans="1:23" x14ac:dyDescent="0.3">
      <c r="A525" s="185"/>
      <c r="B525" s="186"/>
      <c r="C525" s="186"/>
      <c r="D525" s="186"/>
      <c r="V525" s="72"/>
      <c r="W525" s="72"/>
    </row>
    <row r="526" spans="1:23" x14ac:dyDescent="0.3">
      <c r="A526" s="185"/>
      <c r="B526" s="186"/>
      <c r="C526" s="186"/>
      <c r="D526" s="186"/>
      <c r="V526" s="72"/>
      <c r="W526" s="72"/>
    </row>
    <row r="527" spans="1:23" x14ac:dyDescent="0.3">
      <c r="A527" s="185"/>
      <c r="B527" s="186"/>
      <c r="C527" s="186"/>
      <c r="D527" s="186"/>
      <c r="V527" s="72"/>
      <c r="W527" s="72"/>
    </row>
    <row r="528" spans="1:23" x14ac:dyDescent="0.3">
      <c r="A528" s="185"/>
      <c r="B528" s="186"/>
      <c r="C528" s="186"/>
      <c r="D528" s="186"/>
      <c r="V528" s="72"/>
      <c r="W528" s="72"/>
    </row>
    <row r="529" spans="1:23" x14ac:dyDescent="0.3">
      <c r="A529" s="185"/>
      <c r="B529" s="186"/>
      <c r="C529" s="186"/>
      <c r="D529" s="186"/>
      <c r="V529" s="72"/>
      <c r="W529" s="72"/>
    </row>
    <row r="530" spans="1:23" x14ac:dyDescent="0.3">
      <c r="A530" s="185"/>
      <c r="B530" s="186"/>
      <c r="C530" s="186"/>
      <c r="D530" s="186"/>
      <c r="V530" s="72"/>
      <c r="W530" s="72"/>
    </row>
    <row r="531" spans="1:23" x14ac:dyDescent="0.3">
      <c r="A531" s="185"/>
      <c r="B531" s="186"/>
      <c r="C531" s="186"/>
      <c r="D531" s="186"/>
      <c r="V531" s="72"/>
      <c r="W531" s="72"/>
    </row>
    <row r="532" spans="1:23" x14ac:dyDescent="0.3">
      <c r="A532" s="185"/>
      <c r="B532" s="186"/>
      <c r="C532" s="186"/>
      <c r="D532" s="186"/>
      <c r="V532" s="72"/>
      <c r="W532" s="72"/>
    </row>
    <row r="533" spans="1:23" x14ac:dyDescent="0.3">
      <c r="A533" s="185"/>
      <c r="B533" s="186"/>
      <c r="C533" s="186"/>
      <c r="D533" s="186"/>
      <c r="V533" s="72"/>
      <c r="W533" s="72"/>
    </row>
    <row r="534" spans="1:23" x14ac:dyDescent="0.3">
      <c r="A534" s="185"/>
      <c r="B534" s="186"/>
      <c r="C534" s="186"/>
      <c r="D534" s="186"/>
      <c r="V534" s="72"/>
      <c r="W534" s="72"/>
    </row>
    <row r="535" spans="1:23" x14ac:dyDescent="0.3">
      <c r="A535" s="185"/>
      <c r="B535" s="186"/>
      <c r="C535" s="186"/>
      <c r="D535" s="186"/>
      <c r="V535" s="72"/>
      <c r="W535" s="72"/>
    </row>
    <row r="536" spans="1:23" x14ac:dyDescent="0.3">
      <c r="A536" s="185"/>
      <c r="B536" s="186"/>
      <c r="C536" s="186"/>
      <c r="D536" s="186"/>
      <c r="V536" s="72"/>
      <c r="W536" s="72"/>
    </row>
    <row r="537" spans="1:23" x14ac:dyDescent="0.3">
      <c r="A537" s="185"/>
      <c r="B537" s="186"/>
      <c r="C537" s="186"/>
      <c r="D537" s="186"/>
      <c r="V537" s="72"/>
      <c r="W537" s="72"/>
    </row>
    <row r="538" spans="1:23" x14ac:dyDescent="0.3">
      <c r="A538" s="185"/>
      <c r="B538" s="186"/>
      <c r="C538" s="186"/>
      <c r="D538" s="186"/>
      <c r="V538" s="72"/>
      <c r="W538" s="72"/>
    </row>
    <row r="539" spans="1:23" x14ac:dyDescent="0.3">
      <c r="A539" s="185"/>
      <c r="B539" s="186"/>
      <c r="C539" s="186"/>
      <c r="D539" s="186"/>
      <c r="V539" s="72"/>
      <c r="W539" s="72"/>
    </row>
    <row r="540" spans="1:23" x14ac:dyDescent="0.3">
      <c r="A540" s="185"/>
      <c r="B540" s="186"/>
      <c r="C540" s="186"/>
      <c r="D540" s="186"/>
      <c r="V540" s="72"/>
      <c r="W540" s="72"/>
    </row>
    <row r="541" spans="1:23" x14ac:dyDescent="0.3">
      <c r="A541" s="185"/>
      <c r="B541" s="186"/>
      <c r="C541" s="186"/>
      <c r="D541" s="186"/>
      <c r="V541" s="72"/>
      <c r="W541" s="72"/>
    </row>
    <row r="542" spans="1:23" x14ac:dyDescent="0.3">
      <c r="A542" s="185"/>
      <c r="B542" s="186"/>
      <c r="C542" s="186"/>
      <c r="D542" s="186"/>
      <c r="V542" s="72"/>
      <c r="W542" s="72"/>
    </row>
    <row r="543" spans="1:23" x14ac:dyDescent="0.3">
      <c r="A543" s="185"/>
      <c r="B543" s="186"/>
      <c r="C543" s="186"/>
      <c r="D543" s="186"/>
      <c r="V543" s="72"/>
      <c r="W543" s="72"/>
    </row>
    <row r="544" spans="1:23" x14ac:dyDescent="0.3">
      <c r="A544" s="185"/>
      <c r="B544" s="186"/>
      <c r="C544" s="186"/>
      <c r="D544" s="186"/>
      <c r="V544" s="72"/>
      <c r="W544" s="72"/>
    </row>
    <row r="545" spans="1:23" x14ac:dyDescent="0.3">
      <c r="A545" s="185"/>
      <c r="B545" s="186"/>
      <c r="C545" s="186"/>
      <c r="D545" s="186"/>
      <c r="V545" s="72"/>
      <c r="W545" s="72"/>
    </row>
    <row r="546" spans="1:23" x14ac:dyDescent="0.3">
      <c r="A546" s="185"/>
      <c r="B546" s="186"/>
      <c r="C546" s="186"/>
      <c r="D546" s="186"/>
      <c r="V546" s="72"/>
      <c r="W546" s="72"/>
    </row>
    <row r="547" spans="1:23" x14ac:dyDescent="0.3">
      <c r="A547" s="185"/>
      <c r="B547" s="186"/>
      <c r="C547" s="186"/>
      <c r="D547" s="186"/>
      <c r="V547" s="72"/>
      <c r="W547" s="72"/>
    </row>
    <row r="548" spans="1:23" x14ac:dyDescent="0.3">
      <c r="A548" s="185"/>
      <c r="B548" s="186"/>
      <c r="C548" s="186"/>
      <c r="D548" s="186"/>
      <c r="V548" s="72"/>
      <c r="W548" s="72"/>
    </row>
    <row r="549" spans="1:23" x14ac:dyDescent="0.3">
      <c r="A549" s="185"/>
      <c r="B549" s="186"/>
      <c r="C549" s="186"/>
      <c r="D549" s="186"/>
      <c r="V549" s="72"/>
      <c r="W549" s="72"/>
    </row>
    <row r="550" spans="1:23" x14ac:dyDescent="0.3">
      <c r="A550" s="185"/>
      <c r="B550" s="186"/>
      <c r="C550" s="186"/>
      <c r="D550" s="186"/>
      <c r="V550" s="72"/>
      <c r="W550" s="72"/>
    </row>
    <row r="551" spans="1:23" x14ac:dyDescent="0.3">
      <c r="A551" s="185"/>
      <c r="B551" s="186"/>
      <c r="C551" s="186"/>
      <c r="D551" s="186"/>
      <c r="V551" s="72"/>
      <c r="W551" s="72"/>
    </row>
    <row r="552" spans="1:23" x14ac:dyDescent="0.3">
      <c r="A552" s="185"/>
      <c r="B552" s="186"/>
      <c r="C552" s="186"/>
      <c r="D552" s="186"/>
      <c r="V552" s="72"/>
      <c r="W552" s="72"/>
    </row>
    <row r="553" spans="1:23" x14ac:dyDescent="0.3">
      <c r="A553" s="185"/>
      <c r="B553" s="186"/>
      <c r="C553" s="186"/>
      <c r="D553" s="186"/>
      <c r="V553" s="72"/>
      <c r="W553" s="72"/>
    </row>
    <row r="554" spans="1:23" x14ac:dyDescent="0.3">
      <c r="A554" s="185"/>
      <c r="B554" s="186"/>
      <c r="C554" s="186"/>
      <c r="D554" s="186"/>
      <c r="V554" s="72"/>
      <c r="W554" s="72"/>
    </row>
    <row r="555" spans="1:23" x14ac:dyDescent="0.3">
      <c r="A555" s="185"/>
      <c r="B555" s="186"/>
      <c r="C555" s="186"/>
      <c r="D555" s="186"/>
      <c r="V555" s="72"/>
      <c r="W555" s="72"/>
    </row>
    <row r="556" spans="1:23" x14ac:dyDescent="0.3">
      <c r="A556" s="185"/>
      <c r="B556" s="186"/>
      <c r="C556" s="186"/>
      <c r="D556" s="186"/>
      <c r="V556" s="72"/>
      <c r="W556" s="72"/>
    </row>
    <row r="557" spans="1:23" x14ac:dyDescent="0.3">
      <c r="A557" s="185"/>
      <c r="B557" s="186"/>
      <c r="C557" s="186"/>
      <c r="D557" s="186"/>
      <c r="V557" s="72"/>
      <c r="W557" s="72"/>
    </row>
    <row r="558" spans="1:23" x14ac:dyDescent="0.3">
      <c r="A558" s="185"/>
      <c r="B558" s="186"/>
      <c r="C558" s="186"/>
      <c r="D558" s="186"/>
      <c r="V558" s="72"/>
      <c r="W558" s="72"/>
    </row>
    <row r="559" spans="1:23" x14ac:dyDescent="0.3">
      <c r="A559" s="185"/>
      <c r="B559" s="186"/>
      <c r="C559" s="186"/>
      <c r="D559" s="186"/>
      <c r="V559" s="72"/>
      <c r="W559" s="72"/>
    </row>
    <row r="560" spans="1:23" x14ac:dyDescent="0.3">
      <c r="A560" s="185"/>
      <c r="B560" s="186"/>
      <c r="C560" s="186"/>
      <c r="D560" s="186"/>
      <c r="V560" s="72"/>
      <c r="W560" s="72"/>
    </row>
    <row r="561" spans="1:23" x14ac:dyDescent="0.3">
      <c r="A561" s="185"/>
      <c r="B561" s="186"/>
      <c r="C561" s="186"/>
      <c r="D561" s="186"/>
      <c r="V561" s="72"/>
      <c r="W561" s="72"/>
    </row>
    <row r="562" spans="1:23" x14ac:dyDescent="0.3">
      <c r="A562" s="185"/>
      <c r="B562" s="186"/>
      <c r="C562" s="186"/>
      <c r="D562" s="186"/>
      <c r="V562" s="72"/>
      <c r="W562" s="72"/>
    </row>
    <row r="563" spans="1:23" x14ac:dyDescent="0.3">
      <c r="A563" s="185"/>
      <c r="B563" s="186"/>
      <c r="C563" s="186"/>
      <c r="D563" s="186"/>
      <c r="V563" s="72"/>
      <c r="W563" s="72"/>
    </row>
    <row r="564" spans="1:23" x14ac:dyDescent="0.3">
      <c r="A564" s="185"/>
      <c r="B564" s="186"/>
      <c r="C564" s="186"/>
      <c r="D564" s="186"/>
      <c r="V564" s="72"/>
      <c r="W564" s="72"/>
    </row>
    <row r="565" spans="1:23" x14ac:dyDescent="0.3">
      <c r="A565" s="185"/>
      <c r="B565" s="186"/>
      <c r="C565" s="186"/>
      <c r="D565" s="186"/>
      <c r="V565" s="72"/>
      <c r="W565" s="72"/>
    </row>
    <row r="566" spans="1:23" x14ac:dyDescent="0.3">
      <c r="A566" s="185"/>
      <c r="B566" s="186"/>
      <c r="C566" s="186"/>
      <c r="D566" s="186"/>
      <c r="V566" s="72"/>
      <c r="W566" s="72"/>
    </row>
    <row r="567" spans="1:23" x14ac:dyDescent="0.3">
      <c r="A567" s="185"/>
      <c r="B567" s="186"/>
      <c r="C567" s="186"/>
      <c r="D567" s="186"/>
      <c r="V567" s="72"/>
      <c r="W567" s="72"/>
    </row>
    <row r="568" spans="1:23" x14ac:dyDescent="0.3">
      <c r="A568" s="185"/>
      <c r="B568" s="186"/>
      <c r="C568" s="186"/>
      <c r="D568" s="186"/>
      <c r="V568" s="72"/>
      <c r="W568" s="72"/>
    </row>
    <row r="569" spans="1:23" x14ac:dyDescent="0.3">
      <c r="A569" s="185"/>
      <c r="B569" s="186"/>
      <c r="C569" s="186"/>
      <c r="D569" s="186"/>
      <c r="V569" s="72"/>
      <c r="W569" s="72"/>
    </row>
    <row r="570" spans="1:23" x14ac:dyDescent="0.3">
      <c r="A570" s="185"/>
      <c r="B570" s="186"/>
      <c r="C570" s="186"/>
      <c r="D570" s="186"/>
      <c r="V570" s="72"/>
      <c r="W570" s="72"/>
    </row>
    <row r="571" spans="1:23" x14ac:dyDescent="0.3">
      <c r="A571" s="185"/>
      <c r="B571" s="186"/>
      <c r="C571" s="186"/>
      <c r="D571" s="186"/>
      <c r="V571" s="72"/>
      <c r="W571" s="72"/>
    </row>
    <row r="572" spans="1:23" x14ac:dyDescent="0.3">
      <c r="A572" s="185"/>
      <c r="B572" s="186"/>
      <c r="C572" s="186"/>
      <c r="D572" s="186"/>
      <c r="V572" s="72"/>
      <c r="W572" s="72"/>
    </row>
    <row r="573" spans="1:23" x14ac:dyDescent="0.3">
      <c r="A573" s="185"/>
      <c r="B573" s="186"/>
      <c r="C573" s="186"/>
      <c r="D573" s="186"/>
      <c r="V573" s="72"/>
      <c r="W573" s="72"/>
    </row>
    <row r="574" spans="1:23" x14ac:dyDescent="0.3">
      <c r="A574" s="185"/>
      <c r="B574" s="186"/>
      <c r="C574" s="186"/>
      <c r="D574" s="186"/>
      <c r="V574" s="72"/>
      <c r="W574" s="72"/>
    </row>
    <row r="575" spans="1:23" x14ac:dyDescent="0.3">
      <c r="A575" s="185"/>
      <c r="B575" s="186"/>
      <c r="C575" s="186"/>
      <c r="D575" s="186"/>
      <c r="V575" s="72"/>
      <c r="W575" s="72"/>
    </row>
    <row r="576" spans="1:23" x14ac:dyDescent="0.3">
      <c r="A576" s="185"/>
      <c r="B576" s="186"/>
      <c r="C576" s="186"/>
      <c r="D576" s="186"/>
      <c r="V576" s="72"/>
      <c r="W576" s="72"/>
    </row>
    <row r="577" spans="1:23" x14ac:dyDescent="0.3">
      <c r="A577" s="185"/>
      <c r="B577" s="186"/>
      <c r="C577" s="186"/>
      <c r="D577" s="186"/>
      <c r="V577" s="72"/>
      <c r="W577" s="72"/>
    </row>
    <row r="578" spans="1:23" x14ac:dyDescent="0.3">
      <c r="A578" s="185"/>
      <c r="B578" s="186"/>
      <c r="C578" s="186"/>
      <c r="D578" s="186"/>
      <c r="V578" s="72"/>
      <c r="W578" s="72"/>
    </row>
    <row r="579" spans="1:23" x14ac:dyDescent="0.3">
      <c r="A579" s="185"/>
      <c r="B579" s="186"/>
      <c r="C579" s="186"/>
      <c r="D579" s="186"/>
      <c r="V579" s="72"/>
      <c r="W579" s="72"/>
    </row>
    <row r="580" spans="1:23" x14ac:dyDescent="0.3">
      <c r="A580" s="185"/>
      <c r="B580" s="186"/>
      <c r="C580" s="186"/>
      <c r="D580" s="186"/>
      <c r="V580" s="72"/>
      <c r="W580" s="72"/>
    </row>
    <row r="581" spans="1:23" x14ac:dyDescent="0.3">
      <c r="A581" s="185"/>
      <c r="B581" s="186"/>
      <c r="C581" s="186"/>
      <c r="D581" s="186"/>
      <c r="V581" s="72"/>
      <c r="W581" s="72"/>
    </row>
    <row r="582" spans="1:23" x14ac:dyDescent="0.3">
      <c r="A582" s="185"/>
      <c r="B582" s="186"/>
      <c r="C582" s="186"/>
      <c r="D582" s="186"/>
      <c r="V582" s="72"/>
      <c r="W582" s="72"/>
    </row>
    <row r="583" spans="1:23" x14ac:dyDescent="0.3">
      <c r="A583" s="185"/>
      <c r="B583" s="186"/>
      <c r="C583" s="186"/>
      <c r="D583" s="186"/>
      <c r="V583" s="72"/>
      <c r="W583" s="72"/>
    </row>
    <row r="584" spans="1:23" x14ac:dyDescent="0.3">
      <c r="A584" s="185"/>
      <c r="B584" s="186"/>
      <c r="C584" s="186"/>
      <c r="D584" s="186"/>
      <c r="V584" s="72"/>
      <c r="W584" s="72"/>
    </row>
    <row r="585" spans="1:23" x14ac:dyDescent="0.3">
      <c r="A585" s="185"/>
      <c r="B585" s="186"/>
      <c r="C585" s="186"/>
      <c r="D585" s="186"/>
      <c r="V585" s="72"/>
      <c r="W585" s="72"/>
    </row>
    <row r="586" spans="1:23" x14ac:dyDescent="0.3">
      <c r="A586" s="185"/>
      <c r="B586" s="186"/>
      <c r="C586" s="186"/>
      <c r="D586" s="186"/>
      <c r="V586" s="72"/>
      <c r="W586" s="72"/>
    </row>
    <row r="587" spans="1:23" x14ac:dyDescent="0.3">
      <c r="A587" s="185"/>
      <c r="B587" s="186"/>
      <c r="C587" s="186"/>
      <c r="D587" s="186"/>
      <c r="V587" s="72"/>
      <c r="W587" s="72"/>
    </row>
    <row r="588" spans="1:23" x14ac:dyDescent="0.3">
      <c r="A588" s="185"/>
      <c r="B588" s="186"/>
      <c r="C588" s="186"/>
      <c r="D588" s="186"/>
      <c r="V588" s="72"/>
      <c r="W588" s="72"/>
    </row>
    <row r="589" spans="1:23" x14ac:dyDescent="0.3">
      <c r="A589" s="185"/>
      <c r="B589" s="186"/>
      <c r="C589" s="186"/>
      <c r="D589" s="186"/>
      <c r="V589" s="72"/>
      <c r="W589" s="72"/>
    </row>
    <row r="590" spans="1:23" x14ac:dyDescent="0.3">
      <c r="A590" s="185"/>
      <c r="B590" s="186"/>
      <c r="C590" s="186"/>
      <c r="D590" s="186"/>
      <c r="V590" s="72"/>
      <c r="W590" s="72"/>
    </row>
    <row r="591" spans="1:23" x14ac:dyDescent="0.3">
      <c r="A591" s="185"/>
      <c r="B591" s="186"/>
      <c r="C591" s="186"/>
      <c r="D591" s="186"/>
      <c r="V591" s="72"/>
      <c r="W591" s="72"/>
    </row>
    <row r="592" spans="1:23" x14ac:dyDescent="0.3">
      <c r="A592" s="185"/>
      <c r="B592" s="186"/>
      <c r="C592" s="186"/>
      <c r="D592" s="186"/>
      <c r="V592" s="72"/>
      <c r="W592" s="72"/>
    </row>
    <row r="593" spans="1:23" x14ac:dyDescent="0.3">
      <c r="A593" s="185"/>
      <c r="B593" s="186"/>
      <c r="C593" s="186"/>
      <c r="D593" s="186"/>
      <c r="V593" s="72"/>
      <c r="W593" s="72"/>
    </row>
    <row r="594" spans="1:23" x14ac:dyDescent="0.3">
      <c r="A594" s="185"/>
      <c r="B594" s="186"/>
      <c r="C594" s="186"/>
      <c r="D594" s="186"/>
      <c r="V594" s="72"/>
      <c r="W594" s="72"/>
    </row>
    <row r="595" spans="1:23" x14ac:dyDescent="0.3">
      <c r="A595" s="185"/>
      <c r="B595" s="186"/>
      <c r="C595" s="186"/>
      <c r="D595" s="186"/>
      <c r="V595" s="72"/>
      <c r="W595" s="72"/>
    </row>
    <row r="596" spans="1:23" x14ac:dyDescent="0.3">
      <c r="A596" s="185"/>
      <c r="B596" s="186"/>
      <c r="C596" s="186"/>
      <c r="D596" s="186"/>
      <c r="V596" s="72"/>
      <c r="W596" s="72"/>
    </row>
    <row r="597" spans="1:23" x14ac:dyDescent="0.3">
      <c r="A597" s="185"/>
      <c r="B597" s="186"/>
      <c r="C597" s="186"/>
      <c r="D597" s="186"/>
      <c r="V597" s="72"/>
      <c r="W597" s="72"/>
    </row>
    <row r="598" spans="1:23" x14ac:dyDescent="0.3">
      <c r="A598" s="185"/>
      <c r="B598" s="186"/>
      <c r="C598" s="186"/>
      <c r="D598" s="186"/>
      <c r="V598" s="72"/>
      <c r="W598" s="72"/>
    </row>
    <row r="599" spans="1:23" x14ac:dyDescent="0.3">
      <c r="A599" s="185"/>
      <c r="B599" s="186"/>
      <c r="C599" s="186"/>
      <c r="D599" s="186"/>
      <c r="V599" s="72"/>
      <c r="W599" s="72"/>
    </row>
    <row r="600" spans="1:23" x14ac:dyDescent="0.3">
      <c r="A600" s="185"/>
      <c r="B600" s="186"/>
      <c r="C600" s="186"/>
      <c r="D600" s="186"/>
      <c r="V600" s="72"/>
      <c r="W600" s="72"/>
    </row>
    <row r="601" spans="1:23" x14ac:dyDescent="0.3">
      <c r="A601" s="185"/>
      <c r="B601" s="186"/>
      <c r="C601" s="186"/>
      <c r="D601" s="186"/>
      <c r="V601" s="72"/>
      <c r="W601" s="72"/>
    </row>
    <row r="602" spans="1:23" x14ac:dyDescent="0.3">
      <c r="A602" s="185"/>
      <c r="B602" s="186"/>
      <c r="C602" s="186"/>
      <c r="D602" s="186"/>
      <c r="V602" s="72"/>
      <c r="W602" s="72"/>
    </row>
    <row r="603" spans="1:23" x14ac:dyDescent="0.3">
      <c r="A603" s="185"/>
      <c r="B603" s="186"/>
      <c r="C603" s="186"/>
      <c r="D603" s="186"/>
      <c r="V603" s="72"/>
      <c r="W603" s="72"/>
    </row>
    <row r="604" spans="1:23" x14ac:dyDescent="0.3">
      <c r="A604" s="185"/>
      <c r="B604" s="186"/>
      <c r="C604" s="186"/>
      <c r="D604" s="186"/>
      <c r="V604" s="72"/>
      <c r="W604" s="72"/>
    </row>
    <row r="605" spans="1:23" x14ac:dyDescent="0.3">
      <c r="A605" s="185"/>
      <c r="B605" s="186"/>
      <c r="C605" s="186"/>
      <c r="D605" s="186"/>
      <c r="V605" s="72"/>
      <c r="W605" s="72"/>
    </row>
    <row r="606" spans="1:23" x14ac:dyDescent="0.3">
      <c r="A606" s="185"/>
      <c r="B606" s="186"/>
      <c r="C606" s="186"/>
      <c r="D606" s="186"/>
      <c r="V606" s="72"/>
      <c r="W606" s="72"/>
    </row>
    <row r="607" spans="1:23" x14ac:dyDescent="0.3">
      <c r="A607" s="185"/>
      <c r="B607" s="186"/>
      <c r="C607" s="186"/>
      <c r="D607" s="186"/>
      <c r="V607" s="72"/>
      <c r="W607" s="72"/>
    </row>
    <row r="608" spans="1:23" x14ac:dyDescent="0.3">
      <c r="A608" s="185"/>
      <c r="B608" s="186"/>
      <c r="C608" s="186"/>
      <c r="D608" s="186"/>
      <c r="V608" s="72"/>
      <c r="W608" s="72"/>
    </row>
    <row r="609" spans="1:23" x14ac:dyDescent="0.3">
      <c r="A609" s="185"/>
      <c r="B609" s="186"/>
      <c r="C609" s="186"/>
      <c r="D609" s="186"/>
      <c r="V609" s="72"/>
      <c r="W609" s="72"/>
    </row>
    <row r="610" spans="1:23" x14ac:dyDescent="0.3">
      <c r="A610" s="185"/>
      <c r="B610" s="186"/>
      <c r="C610" s="186"/>
      <c r="D610" s="186"/>
      <c r="V610" s="72"/>
      <c r="W610" s="72"/>
    </row>
    <row r="611" spans="1:23" x14ac:dyDescent="0.3">
      <c r="A611" s="185"/>
      <c r="B611" s="186"/>
      <c r="C611" s="186"/>
      <c r="D611" s="186"/>
      <c r="V611" s="72"/>
      <c r="W611" s="72"/>
    </row>
    <row r="612" spans="1:23" x14ac:dyDescent="0.3">
      <c r="A612" s="185"/>
      <c r="B612" s="186"/>
      <c r="C612" s="186"/>
      <c r="D612" s="186"/>
      <c r="V612" s="72"/>
      <c r="W612" s="72"/>
    </row>
    <row r="613" spans="1:23" x14ac:dyDescent="0.3">
      <c r="A613" s="185"/>
      <c r="B613" s="186"/>
      <c r="C613" s="186"/>
      <c r="D613" s="186"/>
      <c r="V613" s="72"/>
      <c r="W613" s="72"/>
    </row>
    <row r="614" spans="1:23" x14ac:dyDescent="0.3">
      <c r="A614" s="185"/>
      <c r="B614" s="186"/>
      <c r="C614" s="186"/>
      <c r="D614" s="186"/>
      <c r="V614" s="72"/>
      <c r="W614" s="72"/>
    </row>
    <row r="615" spans="1:23" x14ac:dyDescent="0.3">
      <c r="A615" s="185"/>
      <c r="B615" s="186"/>
      <c r="C615" s="186"/>
      <c r="D615" s="186"/>
      <c r="V615" s="72"/>
      <c r="W615" s="72"/>
    </row>
    <row r="616" spans="1:23" x14ac:dyDescent="0.3">
      <c r="A616" s="185"/>
      <c r="B616" s="186"/>
      <c r="C616" s="186"/>
      <c r="D616" s="186"/>
      <c r="V616" s="72"/>
      <c r="W616" s="72"/>
    </row>
    <row r="617" spans="1:23" x14ac:dyDescent="0.3">
      <c r="A617" s="185"/>
      <c r="B617" s="186"/>
      <c r="C617" s="186"/>
      <c r="D617" s="186"/>
      <c r="V617" s="72"/>
      <c r="W617" s="72"/>
    </row>
    <row r="618" spans="1:23" x14ac:dyDescent="0.3">
      <c r="A618" s="185"/>
      <c r="B618" s="186"/>
      <c r="C618" s="186"/>
      <c r="D618" s="186"/>
      <c r="V618" s="72"/>
      <c r="W618" s="72"/>
    </row>
    <row r="619" spans="1:23" x14ac:dyDescent="0.3">
      <c r="A619" s="185"/>
      <c r="B619" s="186"/>
      <c r="C619" s="186"/>
      <c r="D619" s="186"/>
      <c r="V619" s="72"/>
      <c r="W619" s="72"/>
    </row>
    <row r="620" spans="1:23" x14ac:dyDescent="0.3">
      <c r="A620" s="185"/>
      <c r="B620" s="186"/>
      <c r="C620" s="186"/>
      <c r="D620" s="186"/>
      <c r="V620" s="72"/>
      <c r="W620" s="72"/>
    </row>
    <row r="621" spans="1:23" x14ac:dyDescent="0.3">
      <c r="A621" s="185"/>
      <c r="B621" s="186"/>
      <c r="C621" s="186"/>
      <c r="D621" s="186"/>
      <c r="V621" s="72"/>
      <c r="W621" s="72"/>
    </row>
    <row r="622" spans="1:23" x14ac:dyDescent="0.3">
      <c r="A622" s="185"/>
      <c r="B622" s="186"/>
      <c r="C622" s="186"/>
      <c r="D622" s="186"/>
      <c r="V622" s="72"/>
      <c r="W622" s="72"/>
    </row>
    <row r="623" spans="1:23" x14ac:dyDescent="0.3">
      <c r="A623" s="185"/>
      <c r="B623" s="186"/>
      <c r="C623" s="186"/>
      <c r="D623" s="186"/>
      <c r="V623" s="72"/>
      <c r="W623" s="72"/>
    </row>
    <row r="624" spans="1:23" x14ac:dyDescent="0.3">
      <c r="A624" s="185"/>
      <c r="B624" s="186"/>
      <c r="C624" s="186"/>
      <c r="D624" s="186"/>
      <c r="V624" s="72"/>
      <c r="W624" s="72"/>
    </row>
    <row r="625" spans="1:23" x14ac:dyDescent="0.3">
      <c r="A625" s="185"/>
      <c r="B625" s="186"/>
      <c r="C625" s="186"/>
      <c r="D625" s="186"/>
      <c r="V625" s="72"/>
      <c r="W625" s="72"/>
    </row>
    <row r="626" spans="1:23" x14ac:dyDescent="0.3">
      <c r="A626" s="185"/>
      <c r="B626" s="186"/>
      <c r="C626" s="186"/>
      <c r="D626" s="186"/>
      <c r="V626" s="72"/>
      <c r="W626" s="72"/>
    </row>
    <row r="627" spans="1:23" x14ac:dyDescent="0.3">
      <c r="A627" s="185"/>
      <c r="B627" s="186"/>
      <c r="C627" s="186"/>
      <c r="D627" s="186"/>
      <c r="V627" s="72"/>
      <c r="W627" s="72"/>
    </row>
    <row r="628" spans="1:23" x14ac:dyDescent="0.3">
      <c r="A628" s="185"/>
      <c r="B628" s="186"/>
      <c r="C628" s="186"/>
      <c r="D628" s="186"/>
      <c r="V628" s="72"/>
      <c r="W628" s="72"/>
    </row>
    <row r="629" spans="1:23" x14ac:dyDescent="0.3">
      <c r="A629" s="185"/>
      <c r="B629" s="186"/>
      <c r="C629" s="186"/>
      <c r="D629" s="186"/>
      <c r="V629" s="72"/>
      <c r="W629" s="72"/>
    </row>
    <row r="630" spans="1:23" x14ac:dyDescent="0.3">
      <c r="A630" s="185"/>
      <c r="B630" s="186"/>
      <c r="C630" s="186"/>
      <c r="D630" s="186"/>
      <c r="V630" s="72"/>
      <c r="W630" s="72"/>
    </row>
    <row r="631" spans="1:23" x14ac:dyDescent="0.3">
      <c r="A631" s="185"/>
      <c r="B631" s="186"/>
      <c r="C631" s="186"/>
      <c r="D631" s="186"/>
      <c r="V631" s="72"/>
      <c r="W631" s="72"/>
    </row>
    <row r="632" spans="1:23" x14ac:dyDescent="0.3">
      <c r="A632" s="185"/>
      <c r="B632" s="186"/>
      <c r="C632" s="186"/>
      <c r="D632" s="186"/>
      <c r="V632" s="72"/>
      <c r="W632" s="72"/>
    </row>
    <row r="633" spans="1:23" x14ac:dyDescent="0.3">
      <c r="A633" s="185"/>
      <c r="B633" s="186"/>
      <c r="C633" s="186"/>
      <c r="D633" s="186"/>
      <c r="V633" s="72"/>
      <c r="W633" s="72"/>
    </row>
    <row r="634" spans="1:23" x14ac:dyDescent="0.3">
      <c r="A634" s="185"/>
      <c r="B634" s="186"/>
      <c r="C634" s="186"/>
      <c r="D634" s="186"/>
      <c r="V634" s="72"/>
      <c r="W634" s="72"/>
    </row>
    <row r="635" spans="1:23" x14ac:dyDescent="0.3">
      <c r="A635" s="185"/>
      <c r="B635" s="186"/>
      <c r="C635" s="186"/>
      <c r="D635" s="186"/>
      <c r="V635" s="72"/>
      <c r="W635" s="72"/>
    </row>
    <row r="636" spans="1:23" x14ac:dyDescent="0.3">
      <c r="A636" s="185"/>
      <c r="B636" s="186"/>
      <c r="C636" s="186"/>
      <c r="D636" s="186"/>
      <c r="V636" s="72"/>
      <c r="W636" s="72"/>
    </row>
    <row r="637" spans="1:23" x14ac:dyDescent="0.3">
      <c r="A637" s="185"/>
      <c r="B637" s="186"/>
      <c r="C637" s="186"/>
      <c r="D637" s="186"/>
      <c r="V637" s="72"/>
      <c r="W637" s="72"/>
    </row>
    <row r="638" spans="1:23" x14ac:dyDescent="0.3">
      <c r="A638" s="185"/>
      <c r="B638" s="186"/>
      <c r="C638" s="186"/>
      <c r="D638" s="186"/>
      <c r="V638" s="72"/>
      <c r="W638" s="72"/>
    </row>
    <row r="639" spans="1:23" x14ac:dyDescent="0.3">
      <c r="A639" s="185"/>
      <c r="B639" s="186"/>
      <c r="C639" s="186"/>
      <c r="D639" s="186"/>
      <c r="V639" s="72"/>
      <c r="W639" s="72"/>
    </row>
    <row r="640" spans="1:23" x14ac:dyDescent="0.3">
      <c r="A640" s="185"/>
      <c r="B640" s="186"/>
      <c r="C640" s="186"/>
      <c r="D640" s="186"/>
      <c r="V640" s="72"/>
      <c r="W640" s="72"/>
    </row>
    <row r="641" spans="1:23" x14ac:dyDescent="0.3">
      <c r="A641" s="185"/>
      <c r="B641" s="186"/>
      <c r="C641" s="186"/>
      <c r="D641" s="186"/>
      <c r="V641" s="72"/>
      <c r="W641" s="72"/>
    </row>
    <row r="642" spans="1:23" x14ac:dyDescent="0.3">
      <c r="A642" s="185"/>
      <c r="B642" s="186"/>
      <c r="C642" s="186"/>
      <c r="D642" s="186"/>
      <c r="V642" s="72"/>
      <c r="W642" s="72"/>
    </row>
    <row r="643" spans="1:23" x14ac:dyDescent="0.3">
      <c r="A643" s="185"/>
      <c r="B643" s="186"/>
      <c r="C643" s="186"/>
      <c r="D643" s="186"/>
      <c r="V643" s="72"/>
      <c r="W643" s="72"/>
    </row>
    <row r="644" spans="1:23" x14ac:dyDescent="0.3">
      <c r="A644" s="185"/>
      <c r="B644" s="186"/>
      <c r="C644" s="186"/>
      <c r="D644" s="186"/>
      <c r="V644" s="72"/>
      <c r="W644" s="72"/>
    </row>
    <row r="645" spans="1:23" x14ac:dyDescent="0.3">
      <c r="A645" s="185"/>
      <c r="B645" s="186"/>
      <c r="C645" s="186"/>
      <c r="D645" s="186"/>
      <c r="V645" s="72"/>
      <c r="W645" s="72"/>
    </row>
    <row r="646" spans="1:23" x14ac:dyDescent="0.3">
      <c r="A646" s="185"/>
      <c r="B646" s="186"/>
      <c r="C646" s="186"/>
      <c r="D646" s="186"/>
      <c r="V646" s="72"/>
      <c r="W646" s="72"/>
    </row>
    <row r="647" spans="1:23" x14ac:dyDescent="0.3">
      <c r="A647" s="185"/>
      <c r="B647" s="186"/>
      <c r="C647" s="186"/>
      <c r="D647" s="186"/>
      <c r="V647" s="72"/>
      <c r="W647" s="72"/>
    </row>
    <row r="648" spans="1:23" x14ac:dyDescent="0.3">
      <c r="A648" s="185"/>
      <c r="B648" s="186"/>
      <c r="C648" s="186"/>
      <c r="D648" s="186"/>
      <c r="V648" s="72"/>
      <c r="W648" s="72"/>
    </row>
    <row r="649" spans="1:23" x14ac:dyDescent="0.3">
      <c r="A649" s="185"/>
      <c r="B649" s="186"/>
      <c r="C649" s="186"/>
      <c r="D649" s="186"/>
      <c r="V649" s="72"/>
      <c r="W649" s="72"/>
    </row>
    <row r="650" spans="1:23" x14ac:dyDescent="0.3">
      <c r="A650" s="185"/>
      <c r="B650" s="186"/>
      <c r="C650" s="186"/>
      <c r="D650" s="186"/>
      <c r="V650" s="72"/>
      <c r="W650" s="72"/>
    </row>
    <row r="651" spans="1:23" x14ac:dyDescent="0.3">
      <c r="A651" s="185"/>
      <c r="B651" s="186"/>
      <c r="C651" s="186"/>
      <c r="D651" s="186"/>
      <c r="V651" s="72"/>
      <c r="W651" s="72"/>
    </row>
    <row r="652" spans="1:23" x14ac:dyDescent="0.3">
      <c r="A652" s="185"/>
      <c r="B652" s="186"/>
      <c r="C652" s="186"/>
      <c r="D652" s="186"/>
      <c r="V652" s="72"/>
      <c r="W652" s="72"/>
    </row>
    <row r="653" spans="1:23" x14ac:dyDescent="0.3">
      <c r="A653" s="185"/>
      <c r="B653" s="186"/>
      <c r="C653" s="186"/>
      <c r="D653" s="186"/>
      <c r="V653" s="72"/>
      <c r="W653" s="72"/>
    </row>
    <row r="654" spans="1:23" x14ac:dyDescent="0.3">
      <c r="A654" s="185"/>
      <c r="B654" s="186"/>
      <c r="C654" s="186"/>
      <c r="D654" s="186"/>
      <c r="V654" s="72"/>
      <c r="W654" s="72"/>
    </row>
    <row r="655" spans="1:23" x14ac:dyDescent="0.3">
      <c r="A655" s="185"/>
      <c r="B655" s="186"/>
      <c r="C655" s="186"/>
      <c r="D655" s="186"/>
      <c r="V655" s="72"/>
      <c r="W655" s="72"/>
    </row>
    <row r="656" spans="1:23" x14ac:dyDescent="0.3">
      <c r="A656" s="185"/>
      <c r="B656" s="186"/>
      <c r="C656" s="186"/>
      <c r="D656" s="186"/>
      <c r="V656" s="72"/>
      <c r="W656" s="72"/>
    </row>
    <row r="657" spans="1:23" x14ac:dyDescent="0.3">
      <c r="A657" s="185"/>
      <c r="B657" s="186"/>
      <c r="C657" s="186"/>
      <c r="D657" s="186"/>
      <c r="V657" s="72"/>
      <c r="W657" s="72"/>
    </row>
    <row r="658" spans="1:23" x14ac:dyDescent="0.3">
      <c r="A658" s="185"/>
      <c r="B658" s="186"/>
      <c r="C658" s="186"/>
      <c r="D658" s="186"/>
      <c r="V658" s="72"/>
      <c r="W658" s="72"/>
    </row>
    <row r="659" spans="1:23" x14ac:dyDescent="0.3">
      <c r="A659" s="185"/>
      <c r="B659" s="186"/>
      <c r="C659" s="186"/>
      <c r="D659" s="186"/>
      <c r="V659" s="72"/>
      <c r="W659" s="72"/>
    </row>
    <row r="660" spans="1:23" x14ac:dyDescent="0.3">
      <c r="A660" s="185"/>
      <c r="B660" s="186"/>
      <c r="C660" s="186"/>
      <c r="D660" s="186"/>
      <c r="V660" s="72"/>
      <c r="W660" s="72"/>
    </row>
    <row r="661" spans="1:23" x14ac:dyDescent="0.3">
      <c r="A661" s="185"/>
      <c r="B661" s="186"/>
      <c r="C661" s="186"/>
      <c r="D661" s="186"/>
      <c r="V661" s="72"/>
      <c r="W661" s="72"/>
    </row>
    <row r="662" spans="1:23" x14ac:dyDescent="0.3">
      <c r="A662" s="185"/>
      <c r="B662" s="186"/>
      <c r="C662" s="186"/>
      <c r="D662" s="186"/>
      <c r="V662" s="72"/>
      <c r="W662" s="72"/>
    </row>
    <row r="663" spans="1:23" x14ac:dyDescent="0.3">
      <c r="A663" s="185"/>
      <c r="B663" s="186"/>
      <c r="C663" s="186"/>
      <c r="D663" s="186"/>
      <c r="V663" s="72"/>
      <c r="W663" s="72"/>
    </row>
    <row r="664" spans="1:23" x14ac:dyDescent="0.3">
      <c r="A664" s="185"/>
      <c r="B664" s="186"/>
      <c r="C664" s="186"/>
      <c r="D664" s="186"/>
      <c r="V664" s="72"/>
      <c r="W664" s="72"/>
    </row>
    <row r="665" spans="1:23" x14ac:dyDescent="0.3">
      <c r="A665" s="185"/>
      <c r="B665" s="186"/>
      <c r="C665" s="186"/>
      <c r="D665" s="186"/>
      <c r="V665" s="72"/>
      <c r="W665" s="72"/>
    </row>
    <row r="666" spans="1:23" x14ac:dyDescent="0.3">
      <c r="A666" s="185"/>
      <c r="B666" s="186"/>
      <c r="C666" s="186"/>
      <c r="D666" s="186"/>
      <c r="V666" s="72"/>
      <c r="W666" s="72"/>
    </row>
    <row r="667" spans="1:23" x14ac:dyDescent="0.3">
      <c r="A667" s="185"/>
      <c r="B667" s="186"/>
      <c r="C667" s="186"/>
      <c r="D667" s="186"/>
      <c r="V667" s="72"/>
      <c r="W667" s="72"/>
    </row>
    <row r="668" spans="1:23" x14ac:dyDescent="0.3">
      <c r="A668" s="185"/>
      <c r="B668" s="186"/>
      <c r="C668" s="186"/>
      <c r="D668" s="186"/>
      <c r="V668" s="72"/>
      <c r="W668" s="72"/>
    </row>
    <row r="669" spans="1:23" x14ac:dyDescent="0.3">
      <c r="A669" s="185"/>
      <c r="B669" s="186"/>
      <c r="C669" s="186"/>
      <c r="D669" s="186"/>
      <c r="V669" s="72"/>
      <c r="W669" s="72"/>
    </row>
    <row r="670" spans="1:23" x14ac:dyDescent="0.3">
      <c r="A670" s="185"/>
      <c r="B670" s="186"/>
      <c r="C670" s="186"/>
      <c r="D670" s="186"/>
      <c r="V670" s="72"/>
      <c r="W670" s="72"/>
    </row>
    <row r="671" spans="1:23" x14ac:dyDescent="0.3">
      <c r="A671" s="185"/>
      <c r="B671" s="186"/>
      <c r="C671" s="186"/>
      <c r="D671" s="186"/>
      <c r="V671" s="72"/>
      <c r="W671" s="72"/>
    </row>
    <row r="672" spans="1:23" x14ac:dyDescent="0.3">
      <c r="A672" s="185"/>
      <c r="B672" s="186"/>
      <c r="C672" s="186"/>
      <c r="D672" s="186"/>
      <c r="V672" s="72"/>
      <c r="W672" s="72"/>
    </row>
    <row r="673" spans="1:23" x14ac:dyDescent="0.3">
      <c r="A673" s="185"/>
      <c r="B673" s="186"/>
      <c r="C673" s="186"/>
      <c r="D673" s="186"/>
      <c r="V673" s="72"/>
      <c r="W673" s="72"/>
    </row>
    <row r="674" spans="1:23" x14ac:dyDescent="0.3">
      <c r="A674" s="185"/>
      <c r="B674" s="186"/>
      <c r="C674" s="186"/>
      <c r="D674" s="186"/>
      <c r="V674" s="72"/>
      <c r="W674" s="72"/>
    </row>
    <row r="675" spans="1:23" x14ac:dyDescent="0.3">
      <c r="A675" s="185"/>
      <c r="B675" s="186"/>
      <c r="C675" s="186"/>
      <c r="D675" s="186"/>
      <c r="V675" s="72"/>
      <c r="W675" s="72"/>
    </row>
    <row r="676" spans="1:23" x14ac:dyDescent="0.3">
      <c r="A676" s="185"/>
      <c r="B676" s="186"/>
      <c r="C676" s="186"/>
      <c r="D676" s="186"/>
      <c r="V676" s="72"/>
      <c r="W676" s="72"/>
    </row>
    <row r="677" spans="1:23" x14ac:dyDescent="0.3">
      <c r="A677" s="185"/>
      <c r="B677" s="186"/>
      <c r="C677" s="186"/>
      <c r="D677" s="186"/>
      <c r="V677" s="72"/>
      <c r="W677" s="72"/>
    </row>
    <row r="678" spans="1:23" x14ac:dyDescent="0.3">
      <c r="A678" s="185"/>
      <c r="B678" s="186"/>
      <c r="C678" s="186"/>
      <c r="D678" s="186"/>
      <c r="V678" s="72"/>
      <c r="W678" s="72"/>
    </row>
    <row r="679" spans="1:23" x14ac:dyDescent="0.3">
      <c r="A679" s="185"/>
      <c r="B679" s="186"/>
      <c r="C679" s="186"/>
      <c r="D679" s="186"/>
      <c r="V679" s="72"/>
      <c r="W679" s="72"/>
    </row>
    <row r="680" spans="1:23" x14ac:dyDescent="0.3">
      <c r="A680" s="185"/>
      <c r="B680" s="186"/>
      <c r="C680" s="186"/>
      <c r="D680" s="186"/>
      <c r="V680" s="72"/>
      <c r="W680" s="72"/>
    </row>
    <row r="681" spans="1:23" x14ac:dyDescent="0.3">
      <c r="A681" s="185"/>
      <c r="B681" s="186"/>
      <c r="C681" s="186"/>
      <c r="D681" s="186"/>
      <c r="V681" s="72"/>
      <c r="W681" s="72"/>
    </row>
    <row r="682" spans="1:23" x14ac:dyDescent="0.3">
      <c r="A682" s="185"/>
      <c r="B682" s="186"/>
      <c r="C682" s="186"/>
      <c r="D682" s="186"/>
      <c r="V682" s="72"/>
      <c r="W682" s="72"/>
    </row>
    <row r="683" spans="1:23" x14ac:dyDescent="0.3">
      <c r="A683" s="185"/>
      <c r="B683" s="186"/>
      <c r="C683" s="186"/>
      <c r="D683" s="186"/>
      <c r="V683" s="72"/>
      <c r="W683" s="72"/>
    </row>
    <row r="684" spans="1:23" x14ac:dyDescent="0.3">
      <c r="A684" s="185"/>
      <c r="B684" s="186"/>
      <c r="C684" s="186"/>
      <c r="D684" s="186"/>
      <c r="V684" s="72"/>
      <c r="W684" s="72"/>
    </row>
    <row r="685" spans="1:23" x14ac:dyDescent="0.3">
      <c r="A685" s="185"/>
      <c r="B685" s="186"/>
      <c r="C685" s="186"/>
      <c r="D685" s="186"/>
      <c r="V685" s="72"/>
      <c r="W685" s="72"/>
    </row>
    <row r="686" spans="1:23" x14ac:dyDescent="0.3">
      <c r="A686" s="185"/>
      <c r="B686" s="186"/>
      <c r="C686" s="186"/>
      <c r="D686" s="186"/>
      <c r="V686" s="72"/>
      <c r="W686" s="72"/>
    </row>
    <row r="687" spans="1:23" x14ac:dyDescent="0.3">
      <c r="A687" s="185"/>
      <c r="B687" s="186"/>
      <c r="C687" s="186"/>
      <c r="D687" s="186"/>
      <c r="V687" s="72"/>
      <c r="W687" s="72"/>
    </row>
    <row r="688" spans="1:23" x14ac:dyDescent="0.3">
      <c r="A688" s="185"/>
      <c r="B688" s="186"/>
      <c r="C688" s="186"/>
      <c r="D688" s="186"/>
      <c r="V688" s="72"/>
      <c r="W688" s="72"/>
    </row>
    <row r="689" spans="1:23" x14ac:dyDescent="0.3">
      <c r="A689" s="185"/>
      <c r="B689" s="186"/>
      <c r="C689" s="186"/>
      <c r="D689" s="186"/>
      <c r="V689" s="72"/>
      <c r="W689" s="72"/>
    </row>
    <row r="690" spans="1:23" x14ac:dyDescent="0.3">
      <c r="A690" s="185"/>
      <c r="B690" s="186"/>
      <c r="C690" s="186"/>
      <c r="D690" s="186"/>
      <c r="V690" s="72"/>
      <c r="W690" s="72"/>
    </row>
    <row r="691" spans="1:23" x14ac:dyDescent="0.3">
      <c r="A691" s="185"/>
      <c r="B691" s="186"/>
      <c r="C691" s="186"/>
      <c r="D691" s="186"/>
      <c r="V691" s="72"/>
      <c r="W691" s="72"/>
    </row>
    <row r="692" spans="1:23" x14ac:dyDescent="0.3">
      <c r="A692" s="185"/>
      <c r="B692" s="186"/>
      <c r="C692" s="186"/>
      <c r="D692" s="186"/>
      <c r="V692" s="72"/>
      <c r="W692" s="72"/>
    </row>
    <row r="693" spans="1:23" x14ac:dyDescent="0.3">
      <c r="A693" s="185"/>
      <c r="B693" s="186"/>
      <c r="C693" s="186"/>
      <c r="D693" s="186"/>
      <c r="V693" s="72"/>
      <c r="W693" s="72"/>
    </row>
    <row r="694" spans="1:23" x14ac:dyDescent="0.3">
      <c r="A694" s="185"/>
      <c r="B694" s="186"/>
      <c r="C694" s="186"/>
      <c r="D694" s="186"/>
      <c r="V694" s="72"/>
      <c r="W694" s="72"/>
    </row>
    <row r="695" spans="1:23" x14ac:dyDescent="0.3">
      <c r="A695" s="185"/>
      <c r="B695" s="186"/>
      <c r="C695" s="186"/>
      <c r="D695" s="186"/>
      <c r="V695" s="72"/>
      <c r="W695" s="72"/>
    </row>
    <row r="696" spans="1:23" x14ac:dyDescent="0.3">
      <c r="A696" s="185"/>
      <c r="B696" s="186"/>
      <c r="C696" s="186"/>
      <c r="D696" s="186"/>
      <c r="V696" s="72"/>
      <c r="W696" s="72"/>
    </row>
    <row r="697" spans="1:23" x14ac:dyDescent="0.3">
      <c r="A697" s="185"/>
      <c r="B697" s="186"/>
      <c r="C697" s="186"/>
      <c r="D697" s="186"/>
      <c r="V697" s="72"/>
      <c r="W697" s="72"/>
    </row>
    <row r="698" spans="1:23" x14ac:dyDescent="0.3">
      <c r="A698" s="185"/>
      <c r="B698" s="186"/>
      <c r="C698" s="186"/>
      <c r="D698" s="186"/>
      <c r="V698" s="72"/>
      <c r="W698" s="72"/>
    </row>
    <row r="699" spans="1:23" x14ac:dyDescent="0.3">
      <c r="A699" s="185"/>
      <c r="B699" s="186"/>
      <c r="C699" s="186"/>
      <c r="D699" s="186"/>
      <c r="V699" s="72"/>
      <c r="W699" s="72"/>
    </row>
    <row r="700" spans="1:23" x14ac:dyDescent="0.3">
      <c r="A700" s="185"/>
      <c r="B700" s="186"/>
      <c r="C700" s="186"/>
      <c r="D700" s="186"/>
      <c r="V700" s="72"/>
      <c r="W700" s="72"/>
    </row>
    <row r="701" spans="1:23" x14ac:dyDescent="0.3">
      <c r="A701" s="185"/>
      <c r="B701" s="186"/>
      <c r="C701" s="186"/>
      <c r="D701" s="186"/>
      <c r="V701" s="72"/>
      <c r="W701" s="72"/>
    </row>
    <row r="702" spans="1:23" x14ac:dyDescent="0.3">
      <c r="A702" s="185"/>
      <c r="B702" s="186"/>
      <c r="C702" s="186"/>
      <c r="D702" s="186"/>
      <c r="V702" s="72"/>
      <c r="W702" s="72"/>
    </row>
    <row r="703" spans="1:23" x14ac:dyDescent="0.3">
      <c r="A703" s="185"/>
      <c r="B703" s="186"/>
      <c r="C703" s="186"/>
      <c r="D703" s="186"/>
      <c r="V703" s="72"/>
      <c r="W703" s="72"/>
    </row>
    <row r="704" spans="1:23" x14ac:dyDescent="0.3">
      <c r="A704" s="185"/>
      <c r="B704" s="186"/>
      <c r="C704" s="186"/>
      <c r="D704" s="186"/>
      <c r="V704" s="72"/>
      <c r="W704" s="72"/>
    </row>
    <row r="705" spans="1:23" x14ac:dyDescent="0.3">
      <c r="A705" s="185"/>
      <c r="B705" s="186"/>
      <c r="C705" s="186"/>
      <c r="D705" s="186"/>
      <c r="V705" s="72"/>
      <c r="W705" s="72"/>
    </row>
    <row r="706" spans="1:23" x14ac:dyDescent="0.3">
      <c r="A706" s="185"/>
      <c r="B706" s="186"/>
      <c r="C706" s="186"/>
      <c r="D706" s="186"/>
      <c r="V706" s="72"/>
      <c r="W706" s="72"/>
    </row>
    <row r="707" spans="1:23" x14ac:dyDescent="0.3">
      <c r="A707" s="185"/>
      <c r="B707" s="186"/>
      <c r="C707" s="186"/>
      <c r="D707" s="186"/>
      <c r="V707" s="72"/>
      <c r="W707" s="72"/>
    </row>
    <row r="708" spans="1:23" x14ac:dyDescent="0.3">
      <c r="A708" s="185"/>
      <c r="B708" s="186"/>
      <c r="C708" s="186"/>
      <c r="D708" s="186"/>
      <c r="V708" s="72"/>
      <c r="W708" s="72"/>
    </row>
    <row r="709" spans="1:23" x14ac:dyDescent="0.3">
      <c r="A709" s="185"/>
      <c r="B709" s="186"/>
      <c r="C709" s="186"/>
      <c r="D709" s="186"/>
      <c r="V709" s="72"/>
      <c r="W709" s="72"/>
    </row>
    <row r="710" spans="1:23" x14ac:dyDescent="0.3">
      <c r="A710" s="185"/>
      <c r="B710" s="186"/>
      <c r="C710" s="186"/>
      <c r="D710" s="186"/>
      <c r="V710" s="72"/>
      <c r="W710" s="72"/>
    </row>
    <row r="711" spans="1:23" x14ac:dyDescent="0.3">
      <c r="A711" s="185"/>
      <c r="B711" s="186"/>
      <c r="C711" s="186"/>
      <c r="D711" s="186"/>
      <c r="V711" s="72"/>
      <c r="W711" s="72"/>
    </row>
    <row r="712" spans="1:23" x14ac:dyDescent="0.3">
      <c r="A712" s="185"/>
      <c r="B712" s="186"/>
      <c r="C712" s="186"/>
      <c r="D712" s="186"/>
      <c r="V712" s="72"/>
      <c r="W712" s="72"/>
    </row>
    <row r="713" spans="1:23" x14ac:dyDescent="0.3">
      <c r="A713" s="185"/>
      <c r="B713" s="186"/>
      <c r="C713" s="186"/>
      <c r="D713" s="186"/>
      <c r="V713" s="72"/>
      <c r="W713" s="72"/>
    </row>
    <row r="714" spans="1:23" x14ac:dyDescent="0.3">
      <c r="A714" s="185"/>
      <c r="B714" s="186"/>
      <c r="C714" s="186"/>
      <c r="D714" s="186"/>
      <c r="V714" s="72"/>
      <c r="W714" s="72"/>
    </row>
    <row r="715" spans="1:23" x14ac:dyDescent="0.3">
      <c r="A715" s="185"/>
      <c r="B715" s="186"/>
      <c r="C715" s="186"/>
      <c r="D715" s="186"/>
      <c r="V715" s="72"/>
      <c r="W715" s="72"/>
    </row>
    <row r="716" spans="1:23" x14ac:dyDescent="0.3">
      <c r="A716" s="185"/>
      <c r="B716" s="186"/>
      <c r="C716" s="186"/>
      <c r="D716" s="186"/>
      <c r="V716" s="72"/>
      <c r="W716" s="72"/>
    </row>
    <row r="717" spans="1:23" x14ac:dyDescent="0.3">
      <c r="A717" s="185"/>
      <c r="B717" s="186"/>
      <c r="C717" s="186"/>
      <c r="D717" s="186"/>
      <c r="V717" s="72"/>
      <c r="W717" s="72"/>
    </row>
    <row r="718" spans="1:23" x14ac:dyDescent="0.3">
      <c r="A718" s="185"/>
      <c r="B718" s="186"/>
      <c r="C718" s="186"/>
      <c r="D718" s="186"/>
      <c r="V718" s="72"/>
      <c r="W718" s="72"/>
    </row>
    <row r="719" spans="1:23" x14ac:dyDescent="0.3">
      <c r="A719" s="185"/>
      <c r="B719" s="186"/>
      <c r="C719" s="186"/>
      <c r="D719" s="186"/>
      <c r="V719" s="72"/>
      <c r="W719" s="72"/>
    </row>
    <row r="720" spans="1:23" x14ac:dyDescent="0.3">
      <c r="A720" s="185"/>
      <c r="B720" s="186"/>
      <c r="C720" s="186"/>
      <c r="D720" s="186"/>
      <c r="V720" s="72"/>
      <c r="W720" s="72"/>
    </row>
    <row r="721" spans="1:23" x14ac:dyDescent="0.3">
      <c r="A721" s="185"/>
      <c r="B721" s="186"/>
      <c r="C721" s="186"/>
      <c r="D721" s="186"/>
      <c r="V721" s="72"/>
      <c r="W721" s="72"/>
    </row>
    <row r="722" spans="1:23" x14ac:dyDescent="0.3">
      <c r="A722" s="185"/>
      <c r="B722" s="186"/>
      <c r="C722" s="186"/>
      <c r="D722" s="186"/>
      <c r="V722" s="72"/>
      <c r="W722" s="72"/>
    </row>
    <row r="723" spans="1:23" x14ac:dyDescent="0.3">
      <c r="A723" s="185"/>
      <c r="B723" s="186"/>
      <c r="C723" s="186"/>
      <c r="D723" s="186"/>
      <c r="V723" s="72"/>
      <c r="W723" s="72"/>
    </row>
    <row r="724" spans="1:23" x14ac:dyDescent="0.3">
      <c r="A724" s="185"/>
      <c r="B724" s="186"/>
      <c r="C724" s="186"/>
      <c r="D724" s="186"/>
      <c r="V724" s="72"/>
      <c r="W724" s="72"/>
    </row>
    <row r="725" spans="1:23" x14ac:dyDescent="0.3">
      <c r="A725" s="185"/>
      <c r="B725" s="186"/>
      <c r="C725" s="186"/>
      <c r="D725" s="186"/>
      <c r="V725" s="72"/>
      <c r="W725" s="72"/>
    </row>
    <row r="726" spans="1:23" x14ac:dyDescent="0.3">
      <c r="A726" s="185"/>
      <c r="B726" s="186"/>
      <c r="C726" s="186"/>
      <c r="D726" s="186"/>
      <c r="V726" s="72"/>
      <c r="W726" s="72"/>
    </row>
    <row r="727" spans="1:23" x14ac:dyDescent="0.3">
      <c r="A727" s="185"/>
      <c r="B727" s="186"/>
      <c r="C727" s="186"/>
      <c r="D727" s="186"/>
      <c r="V727" s="72"/>
      <c r="W727" s="72"/>
    </row>
    <row r="728" spans="1:23" x14ac:dyDescent="0.3">
      <c r="A728" s="185"/>
      <c r="B728" s="186"/>
      <c r="C728" s="186"/>
      <c r="D728" s="186"/>
      <c r="V728" s="72"/>
      <c r="W728" s="72"/>
    </row>
    <row r="729" spans="1:23" x14ac:dyDescent="0.3">
      <c r="A729" s="185"/>
      <c r="B729" s="186"/>
      <c r="C729" s="186"/>
      <c r="D729" s="186"/>
      <c r="V729" s="72"/>
      <c r="W729" s="72"/>
    </row>
    <row r="730" spans="1:23" x14ac:dyDescent="0.3">
      <c r="A730" s="185"/>
      <c r="B730" s="186"/>
      <c r="C730" s="186"/>
      <c r="D730" s="186"/>
      <c r="V730" s="72"/>
      <c r="W730" s="72"/>
    </row>
    <row r="731" spans="1:23" x14ac:dyDescent="0.3">
      <c r="A731" s="185"/>
      <c r="B731" s="186"/>
      <c r="C731" s="186"/>
      <c r="D731" s="186"/>
      <c r="V731" s="72"/>
      <c r="W731" s="72"/>
    </row>
    <row r="732" spans="1:23" x14ac:dyDescent="0.3">
      <c r="A732" s="185"/>
      <c r="B732" s="186"/>
      <c r="C732" s="186"/>
      <c r="D732" s="186"/>
      <c r="V732" s="72"/>
      <c r="W732" s="72"/>
    </row>
    <row r="733" spans="1:23" x14ac:dyDescent="0.3">
      <c r="A733" s="185"/>
      <c r="B733" s="186"/>
      <c r="C733" s="186"/>
      <c r="D733" s="186"/>
      <c r="V733" s="72"/>
      <c r="W733" s="72"/>
    </row>
    <row r="734" spans="1:23" x14ac:dyDescent="0.3">
      <c r="A734" s="185"/>
      <c r="B734" s="186"/>
      <c r="C734" s="186"/>
      <c r="D734" s="186"/>
      <c r="V734" s="72"/>
      <c r="W734" s="72"/>
    </row>
    <row r="735" spans="1:23" x14ac:dyDescent="0.3">
      <c r="A735" s="185"/>
      <c r="B735" s="186"/>
      <c r="C735" s="186"/>
      <c r="D735" s="186"/>
      <c r="V735" s="72"/>
      <c r="W735" s="72"/>
    </row>
    <row r="736" spans="1:23" x14ac:dyDescent="0.3">
      <c r="A736" s="185"/>
      <c r="B736" s="186"/>
      <c r="C736" s="186"/>
      <c r="D736" s="186"/>
      <c r="V736" s="72"/>
      <c r="W736" s="72"/>
    </row>
    <row r="737" spans="1:23" x14ac:dyDescent="0.3">
      <c r="A737" s="185"/>
      <c r="B737" s="186"/>
      <c r="C737" s="186"/>
      <c r="D737" s="186"/>
      <c r="V737" s="72"/>
      <c r="W737" s="72"/>
    </row>
    <row r="738" spans="1:23" x14ac:dyDescent="0.3">
      <c r="A738" s="185"/>
      <c r="B738" s="186"/>
      <c r="C738" s="186"/>
      <c r="D738" s="186"/>
      <c r="V738" s="72"/>
      <c r="W738" s="72"/>
    </row>
    <row r="739" spans="1:23" x14ac:dyDescent="0.3">
      <c r="A739" s="185"/>
      <c r="B739" s="186"/>
      <c r="C739" s="186"/>
      <c r="D739" s="186"/>
      <c r="V739" s="72"/>
      <c r="W739" s="72"/>
    </row>
    <row r="740" spans="1:23" x14ac:dyDescent="0.3">
      <c r="A740" s="185"/>
      <c r="B740" s="186"/>
      <c r="C740" s="186"/>
      <c r="D740" s="186"/>
      <c r="V740" s="72"/>
      <c r="W740" s="72"/>
    </row>
    <row r="741" spans="1:23" x14ac:dyDescent="0.3">
      <c r="A741" s="185"/>
      <c r="B741" s="186"/>
      <c r="C741" s="186"/>
      <c r="D741" s="186"/>
      <c r="V741" s="72"/>
      <c r="W741" s="72"/>
    </row>
    <row r="742" spans="1:23" x14ac:dyDescent="0.3">
      <c r="A742" s="185"/>
      <c r="B742" s="186"/>
      <c r="C742" s="186"/>
      <c r="D742" s="186"/>
      <c r="V742" s="72"/>
      <c r="W742" s="72"/>
    </row>
    <row r="743" spans="1:23" x14ac:dyDescent="0.3">
      <c r="A743" s="185"/>
      <c r="B743" s="186"/>
      <c r="C743" s="186"/>
      <c r="D743" s="186"/>
      <c r="V743" s="72"/>
      <c r="W743" s="72"/>
    </row>
    <row r="744" spans="1:23" x14ac:dyDescent="0.3">
      <c r="A744" s="185"/>
      <c r="B744" s="186"/>
      <c r="C744" s="186"/>
      <c r="D744" s="186"/>
      <c r="V744" s="72"/>
      <c r="W744" s="72"/>
    </row>
    <row r="745" spans="1:23" x14ac:dyDescent="0.3">
      <c r="A745" s="185"/>
      <c r="B745" s="186"/>
      <c r="C745" s="186"/>
      <c r="D745" s="186"/>
      <c r="V745" s="72"/>
      <c r="W745" s="72"/>
    </row>
    <row r="746" spans="1:23" x14ac:dyDescent="0.3">
      <c r="A746" s="185"/>
      <c r="B746" s="186"/>
      <c r="C746" s="186"/>
      <c r="D746" s="186"/>
      <c r="V746" s="72"/>
      <c r="W746" s="72"/>
    </row>
    <row r="747" spans="1:23" x14ac:dyDescent="0.3">
      <c r="A747" s="185"/>
      <c r="B747" s="186"/>
      <c r="C747" s="186"/>
      <c r="D747" s="186"/>
      <c r="V747" s="72"/>
      <c r="W747" s="72"/>
    </row>
    <row r="748" spans="1:23" x14ac:dyDescent="0.3">
      <c r="A748" s="185"/>
      <c r="B748" s="186"/>
      <c r="C748" s="186"/>
      <c r="D748" s="186"/>
      <c r="V748" s="72"/>
      <c r="W748" s="72"/>
    </row>
    <row r="749" spans="1:23" x14ac:dyDescent="0.3">
      <c r="A749" s="185"/>
      <c r="B749" s="186"/>
      <c r="C749" s="186"/>
      <c r="D749" s="186"/>
      <c r="V749" s="72"/>
      <c r="W749" s="72"/>
    </row>
    <row r="750" spans="1:23" x14ac:dyDescent="0.3">
      <c r="A750" s="185"/>
      <c r="B750" s="186"/>
      <c r="C750" s="186"/>
      <c r="D750" s="186"/>
      <c r="V750" s="72"/>
      <c r="W750" s="72"/>
    </row>
    <row r="751" spans="1:23" x14ac:dyDescent="0.3">
      <c r="A751" s="185"/>
      <c r="B751" s="186"/>
      <c r="C751" s="186"/>
      <c r="D751" s="186"/>
      <c r="V751" s="72"/>
      <c r="W751" s="72"/>
    </row>
    <row r="752" spans="1:23" x14ac:dyDescent="0.3">
      <c r="A752" s="185"/>
      <c r="B752" s="186"/>
      <c r="C752" s="186"/>
      <c r="D752" s="186"/>
      <c r="V752" s="72"/>
      <c r="W752" s="72"/>
    </row>
    <row r="753" spans="1:23" x14ac:dyDescent="0.3">
      <c r="A753" s="185"/>
      <c r="B753" s="186"/>
      <c r="C753" s="186"/>
      <c r="D753" s="186"/>
      <c r="V753" s="72"/>
      <c r="W753" s="72"/>
    </row>
    <row r="754" spans="1:23" x14ac:dyDescent="0.3">
      <c r="A754" s="185"/>
      <c r="B754" s="186"/>
      <c r="C754" s="186"/>
      <c r="D754" s="186"/>
      <c r="V754" s="72"/>
      <c r="W754" s="72"/>
    </row>
    <row r="755" spans="1:23" x14ac:dyDescent="0.3">
      <c r="A755" s="185"/>
      <c r="B755" s="186"/>
      <c r="C755" s="186"/>
      <c r="D755" s="186"/>
      <c r="V755" s="72"/>
      <c r="W755" s="72"/>
    </row>
    <row r="756" spans="1:23" x14ac:dyDescent="0.3">
      <c r="A756" s="185"/>
      <c r="B756" s="186"/>
      <c r="C756" s="186"/>
      <c r="D756" s="186"/>
      <c r="V756" s="72"/>
      <c r="W756" s="72"/>
    </row>
    <row r="757" spans="1:23" x14ac:dyDescent="0.3">
      <c r="A757" s="185"/>
      <c r="B757" s="186"/>
      <c r="C757" s="186"/>
      <c r="D757" s="186"/>
      <c r="V757" s="72"/>
      <c r="W757" s="72"/>
    </row>
    <row r="758" spans="1:23" x14ac:dyDescent="0.3">
      <c r="A758" s="185"/>
      <c r="B758" s="186"/>
      <c r="C758" s="186"/>
      <c r="D758" s="186"/>
      <c r="V758" s="72"/>
      <c r="W758" s="72"/>
    </row>
    <row r="759" spans="1:23" x14ac:dyDescent="0.3">
      <c r="A759" s="185"/>
      <c r="B759" s="186"/>
      <c r="C759" s="186"/>
      <c r="D759" s="186"/>
      <c r="V759" s="72"/>
      <c r="W759" s="72"/>
    </row>
    <row r="760" spans="1:23" x14ac:dyDescent="0.3">
      <c r="A760" s="185"/>
      <c r="B760" s="186"/>
      <c r="C760" s="186"/>
      <c r="D760" s="186"/>
      <c r="V760" s="72"/>
      <c r="W760" s="72"/>
    </row>
    <row r="761" spans="1:23" x14ac:dyDescent="0.3">
      <c r="A761" s="185"/>
      <c r="B761" s="186"/>
      <c r="C761" s="186"/>
      <c r="D761" s="186"/>
      <c r="V761" s="72"/>
      <c r="W761" s="72"/>
    </row>
    <row r="762" spans="1:23" x14ac:dyDescent="0.3">
      <c r="A762" s="185"/>
      <c r="B762" s="186"/>
      <c r="C762" s="186"/>
      <c r="D762" s="186"/>
      <c r="V762" s="72"/>
      <c r="W762" s="72"/>
    </row>
    <row r="763" spans="1:23" x14ac:dyDescent="0.3">
      <c r="A763" s="185"/>
      <c r="B763" s="186"/>
      <c r="C763" s="186"/>
      <c r="D763" s="186"/>
      <c r="V763" s="72"/>
      <c r="W763" s="72"/>
    </row>
    <row r="764" spans="1:23" x14ac:dyDescent="0.3">
      <c r="A764" s="185"/>
      <c r="B764" s="186"/>
      <c r="C764" s="186"/>
      <c r="D764" s="186"/>
      <c r="V764" s="72"/>
      <c r="W764" s="72"/>
    </row>
    <row r="765" spans="1:23" x14ac:dyDescent="0.3">
      <c r="A765" s="185"/>
      <c r="B765" s="186"/>
      <c r="C765" s="186"/>
      <c r="D765" s="186"/>
      <c r="V765" s="72"/>
      <c r="W765" s="72"/>
    </row>
    <row r="766" spans="1:23" x14ac:dyDescent="0.3">
      <c r="A766" s="185"/>
      <c r="B766" s="186"/>
      <c r="C766" s="186"/>
      <c r="D766" s="186"/>
      <c r="V766" s="72"/>
      <c r="W766" s="72"/>
    </row>
    <row r="767" spans="1:23" x14ac:dyDescent="0.3">
      <c r="A767" s="185"/>
      <c r="B767" s="186"/>
      <c r="C767" s="186"/>
      <c r="D767" s="186"/>
      <c r="V767" s="72"/>
      <c r="W767" s="72"/>
    </row>
    <row r="768" spans="1:23" x14ac:dyDescent="0.3">
      <c r="A768" s="185"/>
      <c r="B768" s="186"/>
      <c r="C768" s="186"/>
      <c r="D768" s="186"/>
      <c r="V768" s="72"/>
      <c r="W768" s="72"/>
    </row>
    <row r="769" spans="1:23" x14ac:dyDescent="0.3">
      <c r="A769" s="185"/>
      <c r="B769" s="186"/>
      <c r="C769" s="186"/>
      <c r="D769" s="186"/>
      <c r="V769" s="72"/>
      <c r="W769" s="72"/>
    </row>
    <row r="770" spans="1:23" x14ac:dyDescent="0.3">
      <c r="A770" s="185"/>
      <c r="B770" s="186"/>
      <c r="C770" s="186"/>
      <c r="D770" s="186"/>
      <c r="V770" s="72"/>
      <c r="W770" s="72"/>
    </row>
    <row r="771" spans="1:23" x14ac:dyDescent="0.3">
      <c r="A771" s="185"/>
      <c r="B771" s="186"/>
      <c r="C771" s="186"/>
      <c r="D771" s="186"/>
      <c r="V771" s="72"/>
      <c r="W771" s="72"/>
    </row>
    <row r="772" spans="1:23" x14ac:dyDescent="0.3">
      <c r="A772" s="185"/>
      <c r="B772" s="186"/>
      <c r="C772" s="186"/>
      <c r="D772" s="186"/>
      <c r="V772" s="72"/>
      <c r="W772" s="72"/>
    </row>
    <row r="773" spans="1:23" x14ac:dyDescent="0.3">
      <c r="A773" s="185"/>
      <c r="B773" s="186"/>
      <c r="C773" s="186"/>
      <c r="D773" s="186"/>
      <c r="V773" s="72"/>
      <c r="W773" s="72"/>
    </row>
    <row r="774" spans="1:23" x14ac:dyDescent="0.3">
      <c r="A774" s="185"/>
      <c r="B774" s="186"/>
      <c r="C774" s="186"/>
      <c r="D774" s="186"/>
      <c r="V774" s="72"/>
      <c r="W774" s="72"/>
    </row>
    <row r="775" spans="1:23" x14ac:dyDescent="0.3">
      <c r="A775" s="185"/>
      <c r="B775" s="186"/>
      <c r="C775" s="186"/>
      <c r="D775" s="186"/>
      <c r="V775" s="72"/>
      <c r="W775" s="72"/>
    </row>
    <row r="776" spans="1:23" x14ac:dyDescent="0.3">
      <c r="A776" s="185"/>
      <c r="B776" s="186"/>
      <c r="C776" s="186"/>
      <c r="D776" s="186"/>
      <c r="V776" s="72"/>
      <c r="W776" s="72"/>
    </row>
    <row r="777" spans="1:23" x14ac:dyDescent="0.3">
      <c r="A777" s="185"/>
      <c r="B777" s="186"/>
      <c r="C777" s="186"/>
      <c r="D777" s="186"/>
      <c r="V777" s="72"/>
      <c r="W777" s="72"/>
    </row>
    <row r="778" spans="1:23" x14ac:dyDescent="0.3">
      <c r="A778" s="185"/>
      <c r="B778" s="186"/>
      <c r="C778" s="186"/>
      <c r="D778" s="186"/>
      <c r="V778" s="72"/>
      <c r="W778" s="72"/>
    </row>
    <row r="779" spans="1:23" x14ac:dyDescent="0.3">
      <c r="A779" s="185"/>
      <c r="B779" s="186"/>
      <c r="C779" s="186"/>
      <c r="D779" s="186"/>
      <c r="V779" s="72"/>
      <c r="W779" s="72"/>
    </row>
    <row r="780" spans="1:23" x14ac:dyDescent="0.3">
      <c r="A780" s="185"/>
      <c r="B780" s="186"/>
      <c r="C780" s="186"/>
      <c r="D780" s="186"/>
      <c r="V780" s="72"/>
      <c r="W780" s="72"/>
    </row>
    <row r="781" spans="1:23" x14ac:dyDescent="0.3">
      <c r="A781" s="185"/>
      <c r="B781" s="186"/>
      <c r="C781" s="186"/>
      <c r="D781" s="186"/>
      <c r="V781" s="72"/>
      <c r="W781" s="72"/>
    </row>
    <row r="782" spans="1:23" x14ac:dyDescent="0.3">
      <c r="A782" s="185"/>
      <c r="B782" s="186"/>
      <c r="C782" s="186"/>
      <c r="D782" s="186"/>
      <c r="V782" s="72"/>
      <c r="W782" s="72"/>
    </row>
    <row r="783" spans="1:23" x14ac:dyDescent="0.3">
      <c r="A783" s="185"/>
      <c r="B783" s="186"/>
      <c r="C783" s="186"/>
      <c r="D783" s="186"/>
      <c r="V783" s="72"/>
      <c r="W783" s="72"/>
    </row>
    <row r="784" spans="1:23" x14ac:dyDescent="0.3">
      <c r="A784" s="185"/>
      <c r="B784" s="186"/>
      <c r="C784" s="186"/>
      <c r="D784" s="186"/>
      <c r="V784" s="72"/>
      <c r="W784" s="72"/>
    </row>
    <row r="785" spans="1:23" x14ac:dyDescent="0.3">
      <c r="A785" s="185"/>
      <c r="B785" s="186"/>
      <c r="C785" s="186"/>
      <c r="D785" s="186"/>
      <c r="V785" s="72"/>
      <c r="W785" s="72"/>
    </row>
    <row r="786" spans="1:23" x14ac:dyDescent="0.3">
      <c r="A786" s="185"/>
      <c r="B786" s="186"/>
      <c r="C786" s="186"/>
      <c r="D786" s="186"/>
      <c r="V786" s="72"/>
      <c r="W786" s="72"/>
    </row>
    <row r="787" spans="1:23" x14ac:dyDescent="0.3">
      <c r="A787" s="185"/>
      <c r="B787" s="186"/>
      <c r="C787" s="186"/>
      <c r="D787" s="186"/>
      <c r="V787" s="72"/>
      <c r="W787" s="72"/>
    </row>
    <row r="788" spans="1:23" x14ac:dyDescent="0.3">
      <c r="A788" s="185"/>
      <c r="B788" s="186"/>
      <c r="C788" s="186"/>
      <c r="D788" s="186"/>
      <c r="V788" s="72"/>
      <c r="W788" s="72"/>
    </row>
    <row r="789" spans="1:23" x14ac:dyDescent="0.3">
      <c r="A789" s="185"/>
      <c r="B789" s="186"/>
      <c r="C789" s="186"/>
      <c r="D789" s="186"/>
      <c r="V789" s="72"/>
      <c r="W789" s="72"/>
    </row>
    <row r="790" spans="1:23" x14ac:dyDescent="0.3">
      <c r="A790" s="185"/>
      <c r="B790" s="186"/>
      <c r="C790" s="186"/>
      <c r="D790" s="186"/>
      <c r="V790" s="72"/>
      <c r="W790" s="72"/>
    </row>
    <row r="791" spans="1:23" x14ac:dyDescent="0.3">
      <c r="A791" s="185"/>
      <c r="B791" s="186"/>
      <c r="C791" s="186"/>
      <c r="D791" s="186"/>
      <c r="V791" s="72"/>
      <c r="W791" s="72"/>
    </row>
    <row r="792" spans="1:23" x14ac:dyDescent="0.3">
      <c r="A792" s="185"/>
      <c r="B792" s="186"/>
      <c r="C792" s="186"/>
      <c r="D792" s="186"/>
      <c r="V792" s="72"/>
      <c r="W792" s="72"/>
    </row>
    <row r="793" spans="1:23" x14ac:dyDescent="0.3">
      <c r="A793" s="185"/>
      <c r="B793" s="186"/>
      <c r="C793" s="186"/>
      <c r="D793" s="186"/>
      <c r="V793" s="72"/>
      <c r="W793" s="72"/>
    </row>
    <row r="794" spans="1:23" x14ac:dyDescent="0.3">
      <c r="A794" s="185"/>
      <c r="B794" s="186"/>
      <c r="C794" s="186"/>
      <c r="D794" s="186"/>
      <c r="V794" s="72"/>
      <c r="W794" s="72"/>
    </row>
    <row r="795" spans="1:23" x14ac:dyDescent="0.3">
      <c r="A795" s="185"/>
      <c r="B795" s="186"/>
      <c r="C795" s="186"/>
      <c r="D795" s="186"/>
      <c r="V795" s="72"/>
      <c r="W795" s="72"/>
    </row>
    <row r="796" spans="1:23" x14ac:dyDescent="0.3">
      <c r="A796" s="185"/>
      <c r="B796" s="186"/>
      <c r="C796" s="186"/>
      <c r="D796" s="186"/>
      <c r="V796" s="72"/>
      <c r="W796" s="72"/>
    </row>
    <row r="797" spans="1:23" x14ac:dyDescent="0.3">
      <c r="A797" s="185"/>
      <c r="B797" s="186"/>
      <c r="C797" s="186"/>
      <c r="D797" s="186"/>
      <c r="V797" s="72"/>
      <c r="W797" s="72"/>
    </row>
    <row r="798" spans="1:23" x14ac:dyDescent="0.3">
      <c r="A798" s="185"/>
      <c r="B798" s="186"/>
      <c r="C798" s="186"/>
      <c r="D798" s="186"/>
      <c r="V798" s="72"/>
      <c r="W798" s="72"/>
    </row>
    <row r="799" spans="1:23" x14ac:dyDescent="0.3">
      <c r="A799" s="185"/>
      <c r="B799" s="186"/>
      <c r="C799" s="186"/>
      <c r="D799" s="186"/>
      <c r="V799" s="72"/>
      <c r="W799" s="72"/>
    </row>
    <row r="800" spans="1:23" x14ac:dyDescent="0.3">
      <c r="A800" s="185"/>
      <c r="B800" s="186"/>
      <c r="C800" s="186"/>
      <c r="D800" s="186"/>
      <c r="V800" s="72"/>
      <c r="W800" s="72"/>
    </row>
    <row r="801" spans="1:23" x14ac:dyDescent="0.3">
      <c r="A801" s="185"/>
      <c r="B801" s="186"/>
      <c r="C801" s="186"/>
      <c r="D801" s="186"/>
      <c r="V801" s="72"/>
      <c r="W801" s="72"/>
    </row>
    <row r="802" spans="1:23" x14ac:dyDescent="0.3">
      <c r="A802" s="185"/>
      <c r="B802" s="186"/>
      <c r="C802" s="186"/>
      <c r="D802" s="186"/>
      <c r="V802" s="72"/>
      <c r="W802" s="72"/>
    </row>
    <row r="803" spans="1:23" x14ac:dyDescent="0.3">
      <c r="A803" s="185"/>
      <c r="B803" s="186"/>
      <c r="C803" s="186"/>
      <c r="D803" s="186"/>
      <c r="V803" s="72"/>
      <c r="W803" s="72"/>
    </row>
    <row r="804" spans="1:23" x14ac:dyDescent="0.3">
      <c r="A804" s="185"/>
      <c r="B804" s="186"/>
      <c r="C804" s="186"/>
      <c r="D804" s="186"/>
      <c r="V804" s="72"/>
      <c r="W804" s="72"/>
    </row>
    <row r="805" spans="1:23" x14ac:dyDescent="0.3">
      <c r="A805" s="185"/>
      <c r="B805" s="186"/>
      <c r="C805" s="186"/>
      <c r="D805" s="186"/>
      <c r="V805" s="72"/>
      <c r="W805" s="72"/>
    </row>
    <row r="806" spans="1:23" x14ac:dyDescent="0.3">
      <c r="A806" s="185"/>
      <c r="B806" s="186"/>
      <c r="C806" s="186"/>
      <c r="D806" s="186"/>
      <c r="V806" s="72"/>
      <c r="W806" s="72"/>
    </row>
    <row r="807" spans="1:23" x14ac:dyDescent="0.3">
      <c r="A807" s="185"/>
      <c r="B807" s="186"/>
      <c r="C807" s="186"/>
      <c r="D807" s="186"/>
      <c r="V807" s="72"/>
      <c r="W807" s="72"/>
    </row>
    <row r="808" spans="1:23" x14ac:dyDescent="0.3">
      <c r="A808" s="185"/>
      <c r="B808" s="186"/>
      <c r="C808" s="186"/>
      <c r="D808" s="186"/>
      <c r="V808" s="72"/>
      <c r="W808" s="72"/>
    </row>
    <row r="809" spans="1:23" x14ac:dyDescent="0.3">
      <c r="A809" s="185"/>
      <c r="B809" s="186"/>
      <c r="C809" s="186"/>
      <c r="D809" s="186"/>
      <c r="V809" s="72"/>
      <c r="W809" s="72"/>
    </row>
    <row r="810" spans="1:23" x14ac:dyDescent="0.3">
      <c r="A810" s="185"/>
      <c r="B810" s="186"/>
      <c r="C810" s="186"/>
      <c r="D810" s="186"/>
      <c r="V810" s="72"/>
      <c r="W810" s="72"/>
    </row>
    <row r="811" spans="1:23" x14ac:dyDescent="0.3">
      <c r="A811" s="185"/>
      <c r="B811" s="186"/>
      <c r="C811" s="186"/>
      <c r="D811" s="186"/>
      <c r="V811" s="72"/>
      <c r="W811" s="72"/>
    </row>
    <row r="812" spans="1:23" x14ac:dyDescent="0.3">
      <c r="A812" s="185"/>
      <c r="B812" s="186"/>
      <c r="C812" s="186"/>
      <c r="D812" s="186"/>
      <c r="V812" s="72"/>
      <c r="W812" s="72"/>
    </row>
    <row r="813" spans="1:23" x14ac:dyDescent="0.3">
      <c r="A813" s="185"/>
      <c r="B813" s="186"/>
      <c r="C813" s="186"/>
      <c r="D813" s="186"/>
      <c r="V813" s="72"/>
      <c r="W813" s="72"/>
    </row>
    <row r="814" spans="1:23" x14ac:dyDescent="0.3">
      <c r="A814" s="185"/>
      <c r="B814" s="186"/>
      <c r="C814" s="186"/>
      <c r="D814" s="186"/>
      <c r="V814" s="72"/>
      <c r="W814" s="72"/>
    </row>
    <row r="815" spans="1:23" x14ac:dyDescent="0.3">
      <c r="A815" s="185"/>
      <c r="B815" s="186"/>
      <c r="C815" s="186"/>
      <c r="D815" s="186"/>
      <c r="V815" s="72"/>
      <c r="W815" s="72"/>
    </row>
    <row r="816" spans="1:23" x14ac:dyDescent="0.3">
      <c r="A816" s="185"/>
      <c r="B816" s="186"/>
      <c r="C816" s="186"/>
      <c r="D816" s="186"/>
      <c r="V816" s="72"/>
      <c r="W816" s="72"/>
    </row>
    <row r="817" spans="1:23" x14ac:dyDescent="0.3">
      <c r="A817" s="185"/>
      <c r="B817" s="186"/>
      <c r="C817" s="186"/>
      <c r="D817" s="186"/>
      <c r="V817" s="72"/>
      <c r="W817" s="72"/>
    </row>
    <row r="818" spans="1:23" x14ac:dyDescent="0.3">
      <c r="A818" s="185"/>
      <c r="B818" s="186"/>
      <c r="C818" s="186"/>
      <c r="D818" s="186"/>
      <c r="V818" s="72"/>
      <c r="W818" s="72"/>
    </row>
    <row r="819" spans="1:23" x14ac:dyDescent="0.3">
      <c r="A819" s="185"/>
      <c r="B819" s="186"/>
      <c r="C819" s="186"/>
      <c r="D819" s="186"/>
      <c r="V819" s="72"/>
      <c r="W819" s="72"/>
    </row>
    <row r="820" spans="1:23" x14ac:dyDescent="0.3">
      <c r="A820" s="185"/>
      <c r="B820" s="186"/>
      <c r="C820" s="186"/>
      <c r="D820" s="186"/>
      <c r="V820" s="72"/>
      <c r="W820" s="72"/>
    </row>
    <row r="821" spans="1:23" x14ac:dyDescent="0.3">
      <c r="A821" s="185"/>
      <c r="B821" s="186"/>
      <c r="C821" s="186"/>
      <c r="D821" s="186"/>
      <c r="V821" s="72"/>
      <c r="W821" s="72"/>
    </row>
    <row r="822" spans="1:23" x14ac:dyDescent="0.3">
      <c r="A822" s="185"/>
      <c r="B822" s="186"/>
      <c r="C822" s="186"/>
      <c r="D822" s="186"/>
      <c r="V822" s="72"/>
      <c r="W822" s="72"/>
    </row>
    <row r="823" spans="1:23" x14ac:dyDescent="0.3">
      <c r="A823" s="185"/>
      <c r="B823" s="186"/>
      <c r="C823" s="186"/>
      <c r="D823" s="186"/>
      <c r="V823" s="72"/>
      <c r="W823" s="72"/>
    </row>
    <row r="824" spans="1:23" x14ac:dyDescent="0.3">
      <c r="A824" s="185"/>
      <c r="B824" s="186"/>
      <c r="C824" s="186"/>
      <c r="D824" s="186"/>
      <c r="V824" s="72"/>
      <c r="W824" s="72"/>
    </row>
    <row r="825" spans="1:23" x14ac:dyDescent="0.3">
      <c r="A825" s="185"/>
      <c r="B825" s="186"/>
      <c r="C825" s="186"/>
      <c r="D825" s="186"/>
      <c r="V825" s="72"/>
      <c r="W825" s="72"/>
    </row>
    <row r="826" spans="1:23" x14ac:dyDescent="0.3">
      <c r="A826" s="185"/>
      <c r="B826" s="186"/>
      <c r="C826" s="186"/>
      <c r="D826" s="186"/>
      <c r="V826" s="72"/>
      <c r="W826" s="72"/>
    </row>
    <row r="827" spans="1:23" x14ac:dyDescent="0.3">
      <c r="A827" s="185"/>
      <c r="B827" s="186"/>
      <c r="C827" s="186"/>
      <c r="D827" s="186"/>
      <c r="V827" s="72"/>
      <c r="W827" s="72"/>
    </row>
    <row r="828" spans="1:23" x14ac:dyDescent="0.3">
      <c r="A828" s="185"/>
      <c r="B828" s="186"/>
      <c r="C828" s="186"/>
      <c r="D828" s="186"/>
      <c r="V828" s="72"/>
      <c r="W828" s="72"/>
    </row>
    <row r="829" spans="1:23" x14ac:dyDescent="0.3">
      <c r="A829" s="185"/>
      <c r="B829" s="186"/>
      <c r="C829" s="186"/>
      <c r="D829" s="186"/>
      <c r="V829" s="72"/>
      <c r="W829" s="72"/>
    </row>
    <row r="830" spans="1:23" x14ac:dyDescent="0.3">
      <c r="A830" s="185"/>
      <c r="B830" s="186"/>
      <c r="C830" s="186"/>
      <c r="D830" s="186"/>
      <c r="V830" s="72"/>
      <c r="W830" s="72"/>
    </row>
    <row r="831" spans="1:23" x14ac:dyDescent="0.3">
      <c r="A831" s="185"/>
      <c r="B831" s="186"/>
      <c r="C831" s="186"/>
      <c r="D831" s="186"/>
      <c r="V831" s="72"/>
      <c r="W831" s="72"/>
    </row>
    <row r="832" spans="1:23" x14ac:dyDescent="0.3">
      <c r="A832" s="185"/>
      <c r="B832" s="186"/>
      <c r="C832" s="186"/>
      <c r="D832" s="186"/>
      <c r="V832" s="72"/>
      <c r="W832" s="72"/>
    </row>
    <row r="833" spans="1:23" x14ac:dyDescent="0.3">
      <c r="A833" s="185"/>
      <c r="B833" s="186"/>
      <c r="C833" s="186"/>
      <c r="D833" s="186"/>
      <c r="V833" s="72"/>
      <c r="W833" s="72"/>
    </row>
    <row r="834" spans="1:23" x14ac:dyDescent="0.3">
      <c r="A834" s="185"/>
      <c r="B834" s="186"/>
      <c r="C834" s="186"/>
      <c r="D834" s="186"/>
      <c r="V834" s="72"/>
      <c r="W834" s="72"/>
    </row>
    <row r="835" spans="1:23" x14ac:dyDescent="0.3">
      <c r="A835" s="185"/>
      <c r="B835" s="186"/>
      <c r="C835" s="186"/>
      <c r="D835" s="186"/>
      <c r="V835" s="72"/>
      <c r="W835" s="72"/>
    </row>
    <row r="836" spans="1:23" x14ac:dyDescent="0.3">
      <c r="A836" s="185"/>
      <c r="B836" s="186"/>
      <c r="C836" s="186"/>
      <c r="D836" s="186"/>
      <c r="V836" s="72"/>
      <c r="W836" s="72"/>
    </row>
    <row r="837" spans="1:23" x14ac:dyDescent="0.3">
      <c r="A837" s="185"/>
      <c r="B837" s="186"/>
      <c r="C837" s="186"/>
      <c r="D837" s="186"/>
      <c r="V837" s="72"/>
      <c r="W837" s="72"/>
    </row>
    <row r="838" spans="1:23" x14ac:dyDescent="0.3">
      <c r="A838" s="185"/>
      <c r="B838" s="186"/>
      <c r="C838" s="186"/>
      <c r="D838" s="186"/>
      <c r="V838" s="72"/>
      <c r="W838" s="72"/>
    </row>
    <row r="839" spans="1:23" x14ac:dyDescent="0.3">
      <c r="A839" s="185"/>
      <c r="B839" s="186"/>
      <c r="C839" s="186"/>
      <c r="D839" s="186"/>
      <c r="V839" s="72"/>
      <c r="W839" s="72"/>
    </row>
    <row r="840" spans="1:23" x14ac:dyDescent="0.3">
      <c r="A840" s="185"/>
      <c r="B840" s="186"/>
      <c r="C840" s="186"/>
      <c r="D840" s="186"/>
      <c r="V840" s="72"/>
      <c r="W840" s="72"/>
    </row>
    <row r="841" spans="1:23" x14ac:dyDescent="0.3">
      <c r="A841" s="185"/>
      <c r="B841" s="186"/>
      <c r="C841" s="186"/>
      <c r="D841" s="186"/>
      <c r="V841" s="72"/>
      <c r="W841" s="72"/>
    </row>
    <row r="842" spans="1:23" x14ac:dyDescent="0.3">
      <c r="A842" s="185"/>
      <c r="B842" s="186"/>
      <c r="C842" s="186"/>
      <c r="D842" s="186"/>
      <c r="V842" s="72"/>
      <c r="W842" s="72"/>
    </row>
    <row r="843" spans="1:23" x14ac:dyDescent="0.3">
      <c r="A843" s="185"/>
      <c r="B843" s="186"/>
      <c r="C843" s="186"/>
      <c r="D843" s="186"/>
      <c r="V843" s="72"/>
      <c r="W843" s="72"/>
    </row>
    <row r="844" spans="1:23" x14ac:dyDescent="0.3">
      <c r="A844" s="185"/>
      <c r="B844" s="186"/>
      <c r="C844" s="186"/>
      <c r="D844" s="186"/>
      <c r="V844" s="72"/>
      <c r="W844" s="72"/>
    </row>
    <row r="845" spans="1:23" x14ac:dyDescent="0.3">
      <c r="A845" s="185"/>
      <c r="B845" s="186"/>
      <c r="C845" s="186"/>
      <c r="D845" s="186"/>
      <c r="V845" s="72"/>
      <c r="W845" s="72"/>
    </row>
    <row r="846" spans="1:23" x14ac:dyDescent="0.3">
      <c r="A846" s="185"/>
      <c r="B846" s="186"/>
      <c r="C846" s="186"/>
      <c r="D846" s="186"/>
      <c r="V846" s="72"/>
      <c r="W846" s="72"/>
    </row>
    <row r="847" spans="1:23" x14ac:dyDescent="0.3">
      <c r="A847" s="185"/>
      <c r="B847" s="186"/>
      <c r="C847" s="186"/>
      <c r="D847" s="186"/>
      <c r="V847" s="72"/>
      <c r="W847" s="72"/>
    </row>
    <row r="848" spans="1:23" x14ac:dyDescent="0.3">
      <c r="A848" s="185"/>
      <c r="B848" s="186"/>
      <c r="C848" s="186"/>
      <c r="D848" s="186"/>
      <c r="V848" s="72"/>
      <c r="W848" s="72"/>
    </row>
    <row r="849" spans="1:23" x14ac:dyDescent="0.3">
      <c r="A849" s="185"/>
      <c r="B849" s="186"/>
      <c r="C849" s="186"/>
      <c r="D849" s="186"/>
      <c r="V849" s="72"/>
      <c r="W849" s="72"/>
    </row>
    <row r="850" spans="1:23" x14ac:dyDescent="0.3">
      <c r="A850" s="185"/>
      <c r="B850" s="186"/>
      <c r="C850" s="186"/>
      <c r="D850" s="186"/>
      <c r="V850" s="72"/>
      <c r="W850" s="72"/>
    </row>
    <row r="851" spans="1:23" x14ac:dyDescent="0.3">
      <c r="A851" s="185"/>
      <c r="B851" s="186"/>
      <c r="C851" s="186"/>
      <c r="D851" s="186"/>
      <c r="V851" s="72"/>
      <c r="W851" s="72"/>
    </row>
    <row r="852" spans="1:23" x14ac:dyDescent="0.3">
      <c r="A852" s="185"/>
      <c r="B852" s="186"/>
      <c r="C852" s="186"/>
      <c r="D852" s="186"/>
      <c r="V852" s="72"/>
      <c r="W852" s="72"/>
    </row>
    <row r="853" spans="1:23" x14ac:dyDescent="0.3">
      <c r="A853" s="185"/>
      <c r="B853" s="186"/>
      <c r="C853" s="186"/>
      <c r="D853" s="186"/>
      <c r="V853" s="72"/>
      <c r="W853" s="72"/>
    </row>
    <row r="854" spans="1:23" x14ac:dyDescent="0.3">
      <c r="A854" s="185"/>
      <c r="B854" s="186"/>
      <c r="C854" s="186"/>
      <c r="D854" s="186"/>
      <c r="V854" s="72"/>
      <c r="W854" s="72"/>
    </row>
    <row r="855" spans="1:23" x14ac:dyDescent="0.3">
      <c r="A855" s="185"/>
      <c r="B855" s="186"/>
      <c r="C855" s="186"/>
      <c r="D855" s="186"/>
      <c r="V855" s="72"/>
      <c r="W855" s="72"/>
    </row>
    <row r="856" spans="1:23" x14ac:dyDescent="0.3">
      <c r="A856" s="185"/>
      <c r="B856" s="186"/>
      <c r="C856" s="186"/>
      <c r="D856" s="186"/>
      <c r="V856" s="72"/>
      <c r="W856" s="72"/>
    </row>
    <row r="857" spans="1:23" x14ac:dyDescent="0.3">
      <c r="A857" s="185"/>
      <c r="B857" s="186"/>
      <c r="C857" s="186"/>
      <c r="D857" s="186"/>
      <c r="V857" s="72"/>
      <c r="W857" s="72"/>
    </row>
    <row r="858" spans="1:23" x14ac:dyDescent="0.3">
      <c r="A858" s="185"/>
      <c r="B858" s="186"/>
      <c r="C858" s="186"/>
      <c r="D858" s="186"/>
      <c r="V858" s="72"/>
      <c r="W858" s="72"/>
    </row>
    <row r="859" spans="1:23" x14ac:dyDescent="0.3">
      <c r="A859" s="185"/>
      <c r="B859" s="186"/>
      <c r="C859" s="186"/>
      <c r="D859" s="186"/>
      <c r="V859" s="72"/>
      <c r="W859" s="72"/>
    </row>
    <row r="860" spans="1:23" x14ac:dyDescent="0.3">
      <c r="A860" s="185"/>
      <c r="B860" s="186"/>
      <c r="C860" s="186"/>
      <c r="D860" s="186"/>
      <c r="V860" s="72"/>
      <c r="W860" s="72"/>
    </row>
    <row r="861" spans="1:23" x14ac:dyDescent="0.3">
      <c r="A861" s="185"/>
      <c r="B861" s="186"/>
      <c r="C861" s="186"/>
      <c r="D861" s="186"/>
      <c r="V861" s="72"/>
      <c r="W861" s="72"/>
    </row>
    <row r="862" spans="1:23" x14ac:dyDescent="0.3">
      <c r="A862" s="185"/>
      <c r="B862" s="186"/>
      <c r="C862" s="186"/>
      <c r="D862" s="186"/>
      <c r="V862" s="72"/>
      <c r="W862" s="72"/>
    </row>
    <row r="863" spans="1:23" x14ac:dyDescent="0.3">
      <c r="A863" s="185"/>
      <c r="B863" s="186"/>
      <c r="C863" s="186"/>
      <c r="D863" s="186"/>
      <c r="V863" s="72"/>
      <c r="W863" s="72"/>
    </row>
    <row r="864" spans="1:23" x14ac:dyDescent="0.3">
      <c r="A864" s="185"/>
      <c r="B864" s="186"/>
      <c r="C864" s="186"/>
      <c r="D864" s="186"/>
      <c r="V864" s="72"/>
      <c r="W864" s="72"/>
    </row>
    <row r="865" spans="1:23" x14ac:dyDescent="0.3">
      <c r="A865" s="185"/>
      <c r="B865" s="186"/>
      <c r="C865" s="186"/>
      <c r="D865" s="186"/>
      <c r="V865" s="72"/>
      <c r="W865" s="72"/>
    </row>
    <row r="866" spans="1:23" x14ac:dyDescent="0.3">
      <c r="A866" s="185"/>
      <c r="B866" s="186"/>
      <c r="C866" s="186"/>
      <c r="D866" s="186"/>
      <c r="V866" s="72"/>
      <c r="W866" s="72"/>
    </row>
    <row r="867" spans="1:23" x14ac:dyDescent="0.3">
      <c r="A867" s="185"/>
      <c r="B867" s="186"/>
      <c r="C867" s="186"/>
      <c r="D867" s="186"/>
      <c r="V867" s="72"/>
      <c r="W867" s="72"/>
    </row>
    <row r="868" spans="1:23" x14ac:dyDescent="0.3">
      <c r="A868" s="185"/>
      <c r="B868" s="186"/>
      <c r="C868" s="186"/>
      <c r="D868" s="186"/>
      <c r="V868" s="72"/>
      <c r="W868" s="72"/>
    </row>
    <row r="869" spans="1:23" x14ac:dyDescent="0.3">
      <c r="A869" s="185"/>
      <c r="B869" s="186"/>
      <c r="C869" s="186"/>
      <c r="D869" s="186"/>
      <c r="V869" s="72"/>
      <c r="W869" s="72"/>
    </row>
    <row r="870" spans="1:23" x14ac:dyDescent="0.3">
      <c r="A870" s="185"/>
      <c r="B870" s="186"/>
      <c r="C870" s="186"/>
      <c r="D870" s="186"/>
      <c r="V870" s="72"/>
      <c r="W870" s="72"/>
    </row>
    <row r="871" spans="1:23" x14ac:dyDescent="0.3">
      <c r="A871" s="185"/>
      <c r="B871" s="186"/>
      <c r="C871" s="186"/>
      <c r="D871" s="186"/>
      <c r="V871" s="72"/>
      <c r="W871" s="72"/>
    </row>
    <row r="872" spans="1:23" x14ac:dyDescent="0.3">
      <c r="A872" s="185"/>
      <c r="B872" s="186"/>
      <c r="C872" s="186"/>
      <c r="D872" s="186"/>
      <c r="V872" s="72"/>
      <c r="W872" s="72"/>
    </row>
    <row r="873" spans="1:23" x14ac:dyDescent="0.3">
      <c r="A873" s="185"/>
      <c r="B873" s="186"/>
      <c r="C873" s="186"/>
      <c r="D873" s="186"/>
      <c r="V873" s="72"/>
      <c r="W873" s="72"/>
    </row>
    <row r="874" spans="1:23" x14ac:dyDescent="0.3">
      <c r="A874" s="185"/>
      <c r="B874" s="186"/>
      <c r="C874" s="186"/>
      <c r="D874" s="186"/>
      <c r="V874" s="72"/>
      <c r="W874" s="72"/>
    </row>
    <row r="875" spans="1:23" x14ac:dyDescent="0.3">
      <c r="A875" s="185"/>
      <c r="B875" s="186"/>
      <c r="C875" s="186"/>
      <c r="D875" s="186"/>
      <c r="V875" s="72"/>
      <c r="W875" s="72"/>
    </row>
    <row r="876" spans="1:23" x14ac:dyDescent="0.3">
      <c r="A876" s="185"/>
      <c r="B876" s="186"/>
      <c r="C876" s="186"/>
      <c r="D876" s="186"/>
      <c r="V876" s="72"/>
      <c r="W876" s="72"/>
    </row>
    <row r="877" spans="1:23" x14ac:dyDescent="0.3">
      <c r="A877" s="185"/>
      <c r="B877" s="186"/>
      <c r="C877" s="186"/>
      <c r="D877" s="186"/>
      <c r="V877" s="72"/>
      <c r="W877" s="72"/>
    </row>
    <row r="878" spans="1:23" x14ac:dyDescent="0.3">
      <c r="A878" s="185"/>
      <c r="B878" s="186"/>
      <c r="C878" s="186"/>
      <c r="D878" s="186"/>
      <c r="V878" s="72"/>
      <c r="W878" s="72"/>
    </row>
    <row r="879" spans="1:23" x14ac:dyDescent="0.3">
      <c r="A879" s="185"/>
      <c r="B879" s="186"/>
      <c r="C879" s="186"/>
      <c r="D879" s="186"/>
      <c r="V879" s="72"/>
      <c r="W879" s="72"/>
    </row>
    <row r="880" spans="1:23" x14ac:dyDescent="0.3">
      <c r="A880" s="185"/>
      <c r="B880" s="186"/>
      <c r="C880" s="186"/>
      <c r="D880" s="186"/>
      <c r="V880" s="72"/>
      <c r="W880" s="72"/>
    </row>
    <row r="881" spans="1:23" x14ac:dyDescent="0.3">
      <c r="A881" s="185"/>
      <c r="B881" s="186"/>
      <c r="C881" s="186"/>
      <c r="D881" s="186"/>
      <c r="V881" s="72"/>
      <c r="W881" s="72"/>
    </row>
    <row r="882" spans="1:23" x14ac:dyDescent="0.3">
      <c r="A882" s="185"/>
      <c r="B882" s="186"/>
      <c r="C882" s="186"/>
      <c r="D882" s="186"/>
      <c r="V882" s="72"/>
      <c r="W882" s="72"/>
    </row>
    <row r="883" spans="1:23" x14ac:dyDescent="0.3">
      <c r="A883" s="185"/>
      <c r="B883" s="186"/>
      <c r="C883" s="186"/>
      <c r="D883" s="186"/>
      <c r="V883" s="72"/>
      <c r="W883" s="72"/>
    </row>
    <row r="884" spans="1:23" x14ac:dyDescent="0.3">
      <c r="A884" s="185"/>
      <c r="B884" s="186"/>
      <c r="C884" s="186"/>
      <c r="D884" s="186"/>
      <c r="V884" s="72"/>
      <c r="W884" s="72"/>
    </row>
    <row r="885" spans="1:23" x14ac:dyDescent="0.3">
      <c r="A885" s="185"/>
      <c r="B885" s="186"/>
      <c r="C885" s="186"/>
      <c r="D885" s="186"/>
      <c r="V885" s="72"/>
      <c r="W885" s="72"/>
    </row>
    <row r="886" spans="1:23" x14ac:dyDescent="0.3">
      <c r="A886" s="185"/>
      <c r="B886" s="186"/>
      <c r="C886" s="186"/>
      <c r="D886" s="186"/>
      <c r="V886" s="72"/>
      <c r="W886" s="72"/>
    </row>
    <row r="887" spans="1:23" x14ac:dyDescent="0.3">
      <c r="A887" s="185"/>
      <c r="B887" s="186"/>
      <c r="C887" s="186"/>
      <c r="D887" s="186"/>
      <c r="V887" s="72"/>
      <c r="W887" s="72"/>
    </row>
    <row r="888" spans="1:23" x14ac:dyDescent="0.3">
      <c r="A888" s="185"/>
      <c r="B888" s="186"/>
      <c r="C888" s="186"/>
      <c r="D888" s="186"/>
      <c r="V888" s="72"/>
      <c r="W888" s="72"/>
    </row>
    <row r="889" spans="1:23" x14ac:dyDescent="0.3">
      <c r="A889" s="185"/>
      <c r="B889" s="186"/>
      <c r="C889" s="186"/>
      <c r="D889" s="186"/>
      <c r="V889" s="72"/>
      <c r="W889" s="72"/>
    </row>
    <row r="890" spans="1:23" x14ac:dyDescent="0.3">
      <c r="A890" s="185"/>
      <c r="B890" s="186"/>
      <c r="C890" s="186"/>
      <c r="D890" s="186"/>
      <c r="V890" s="72"/>
      <c r="W890" s="72"/>
    </row>
    <row r="891" spans="1:23" x14ac:dyDescent="0.3">
      <c r="A891" s="185"/>
      <c r="B891" s="186"/>
      <c r="C891" s="186"/>
      <c r="D891" s="186"/>
      <c r="V891" s="72"/>
      <c r="W891" s="72"/>
    </row>
    <row r="892" spans="1:23" x14ac:dyDescent="0.3">
      <c r="A892" s="185"/>
      <c r="B892" s="186"/>
      <c r="C892" s="186"/>
      <c r="D892" s="186"/>
      <c r="V892" s="72"/>
      <c r="W892" s="72"/>
    </row>
    <row r="893" spans="1:23" x14ac:dyDescent="0.3">
      <c r="A893" s="185"/>
      <c r="B893" s="186"/>
      <c r="C893" s="186"/>
      <c r="D893" s="186"/>
      <c r="V893" s="72"/>
      <c r="W893" s="72"/>
    </row>
    <row r="894" spans="1:23" x14ac:dyDescent="0.3">
      <c r="A894" s="185"/>
      <c r="B894" s="186"/>
      <c r="C894" s="186"/>
      <c r="D894" s="186"/>
      <c r="V894" s="72"/>
      <c r="W894" s="72"/>
    </row>
    <row r="895" spans="1:23" x14ac:dyDescent="0.3">
      <c r="A895" s="185"/>
      <c r="B895" s="186"/>
      <c r="C895" s="186"/>
      <c r="D895" s="186"/>
      <c r="V895" s="72"/>
      <c r="W895" s="72"/>
    </row>
    <row r="896" spans="1:23" x14ac:dyDescent="0.3">
      <c r="A896" s="185"/>
      <c r="B896" s="186"/>
      <c r="C896" s="186"/>
      <c r="D896" s="186"/>
      <c r="V896" s="72"/>
      <c r="W896" s="72"/>
    </row>
    <row r="897" spans="1:23" x14ac:dyDescent="0.3">
      <c r="A897" s="185"/>
      <c r="B897" s="186"/>
      <c r="C897" s="186"/>
      <c r="D897" s="186"/>
      <c r="V897" s="72"/>
      <c r="W897" s="72"/>
    </row>
    <row r="898" spans="1:23" x14ac:dyDescent="0.3">
      <c r="A898" s="185"/>
      <c r="B898" s="186"/>
      <c r="C898" s="186"/>
      <c r="D898" s="186"/>
      <c r="V898" s="72"/>
      <c r="W898" s="72"/>
    </row>
    <row r="899" spans="1:23" x14ac:dyDescent="0.3">
      <c r="A899" s="185"/>
      <c r="B899" s="186"/>
      <c r="C899" s="186"/>
      <c r="D899" s="186"/>
      <c r="V899" s="72"/>
      <c r="W899" s="72"/>
    </row>
    <row r="900" spans="1:23" x14ac:dyDescent="0.3">
      <c r="A900" s="185"/>
      <c r="B900" s="186"/>
      <c r="C900" s="186"/>
      <c r="D900" s="186"/>
      <c r="V900" s="72"/>
      <c r="W900" s="72"/>
    </row>
    <row r="901" spans="1:23" x14ac:dyDescent="0.3">
      <c r="A901" s="185"/>
      <c r="B901" s="186"/>
      <c r="C901" s="186"/>
      <c r="D901" s="186"/>
      <c r="V901" s="72"/>
      <c r="W901" s="72"/>
    </row>
    <row r="902" spans="1:23" x14ac:dyDescent="0.3">
      <c r="A902" s="185"/>
      <c r="B902" s="186"/>
      <c r="C902" s="186"/>
      <c r="D902" s="186"/>
      <c r="V902" s="72"/>
      <c r="W902" s="72"/>
    </row>
    <row r="903" spans="1:23" x14ac:dyDescent="0.3">
      <c r="A903" s="185"/>
      <c r="B903" s="186"/>
      <c r="C903" s="186"/>
      <c r="D903" s="186"/>
      <c r="V903" s="72"/>
      <c r="W903" s="72"/>
    </row>
    <row r="904" spans="1:23" x14ac:dyDescent="0.3">
      <c r="A904" s="185"/>
      <c r="B904" s="186"/>
      <c r="C904" s="186"/>
      <c r="D904" s="186"/>
      <c r="V904" s="72"/>
      <c r="W904" s="72"/>
    </row>
    <row r="905" spans="1:23" x14ac:dyDescent="0.3">
      <c r="A905" s="185"/>
      <c r="B905" s="186"/>
      <c r="C905" s="186"/>
      <c r="D905" s="186"/>
      <c r="V905" s="72"/>
      <c r="W905" s="72"/>
    </row>
    <row r="906" spans="1:23" x14ac:dyDescent="0.3">
      <c r="A906" s="185"/>
      <c r="B906" s="186"/>
      <c r="C906" s="186"/>
      <c r="D906" s="186"/>
      <c r="V906" s="72"/>
      <c r="W906" s="72"/>
    </row>
    <row r="907" spans="1:23" x14ac:dyDescent="0.3">
      <c r="A907" s="185"/>
      <c r="B907" s="186"/>
      <c r="C907" s="186"/>
      <c r="D907" s="186"/>
      <c r="V907" s="72"/>
      <c r="W907" s="72"/>
    </row>
    <row r="908" spans="1:23" x14ac:dyDescent="0.3">
      <c r="A908" s="185"/>
      <c r="B908" s="186"/>
      <c r="C908" s="186"/>
      <c r="D908" s="186"/>
      <c r="V908" s="72"/>
      <c r="W908" s="72"/>
    </row>
    <row r="909" spans="1:23" x14ac:dyDescent="0.3">
      <c r="A909" s="185"/>
      <c r="B909" s="186"/>
      <c r="C909" s="186"/>
      <c r="D909" s="186"/>
      <c r="V909" s="72"/>
      <c r="W909" s="72"/>
    </row>
    <row r="910" spans="1:23" x14ac:dyDescent="0.3">
      <c r="A910" s="185"/>
      <c r="B910" s="186"/>
      <c r="C910" s="186"/>
      <c r="D910" s="186"/>
      <c r="V910" s="72"/>
      <c r="W910" s="72"/>
    </row>
    <row r="911" spans="1:23" x14ac:dyDescent="0.3">
      <c r="A911" s="185"/>
      <c r="B911" s="186"/>
      <c r="C911" s="186"/>
      <c r="D911" s="186"/>
      <c r="V911" s="72"/>
      <c r="W911" s="72"/>
    </row>
    <row r="912" spans="1:23" x14ac:dyDescent="0.3">
      <c r="A912" s="185"/>
      <c r="B912" s="186"/>
      <c r="C912" s="186"/>
      <c r="D912" s="186"/>
      <c r="V912" s="72"/>
      <c r="W912" s="72"/>
    </row>
    <row r="913" spans="1:23" x14ac:dyDescent="0.3">
      <c r="A913" s="185"/>
      <c r="B913" s="186"/>
      <c r="C913" s="186"/>
      <c r="D913" s="186"/>
      <c r="V913" s="72"/>
      <c r="W913" s="72"/>
    </row>
    <row r="914" spans="1:23" x14ac:dyDescent="0.3">
      <c r="A914" s="185"/>
      <c r="B914" s="186"/>
      <c r="C914" s="186"/>
      <c r="D914" s="186"/>
      <c r="V914" s="72"/>
      <c r="W914" s="72"/>
    </row>
    <row r="915" spans="1:23" x14ac:dyDescent="0.3">
      <c r="A915" s="185"/>
      <c r="B915" s="186"/>
      <c r="C915" s="186"/>
      <c r="D915" s="186"/>
      <c r="V915" s="72"/>
      <c r="W915" s="72"/>
    </row>
    <row r="916" spans="1:23" x14ac:dyDescent="0.3">
      <c r="A916" s="185"/>
      <c r="B916" s="186"/>
      <c r="C916" s="186"/>
      <c r="D916" s="186"/>
      <c r="V916" s="72"/>
      <c r="W916" s="72"/>
    </row>
    <row r="917" spans="1:23" x14ac:dyDescent="0.3">
      <c r="A917" s="185"/>
      <c r="B917" s="186"/>
      <c r="C917" s="186"/>
      <c r="D917" s="186"/>
      <c r="V917" s="72"/>
      <c r="W917" s="72"/>
    </row>
    <row r="918" spans="1:23" x14ac:dyDescent="0.3">
      <c r="A918" s="185"/>
      <c r="B918" s="186"/>
      <c r="C918" s="186"/>
      <c r="D918" s="186"/>
      <c r="V918" s="72"/>
      <c r="W918" s="72"/>
    </row>
    <row r="919" spans="1:23" x14ac:dyDescent="0.3">
      <c r="A919" s="185"/>
      <c r="B919" s="186"/>
      <c r="C919" s="186"/>
      <c r="D919" s="186"/>
      <c r="V919" s="72"/>
      <c r="W919" s="72"/>
    </row>
    <row r="920" spans="1:23" x14ac:dyDescent="0.3">
      <c r="A920" s="185"/>
      <c r="B920" s="186"/>
      <c r="C920" s="186"/>
      <c r="D920" s="186"/>
      <c r="V920" s="72"/>
      <c r="W920" s="72"/>
    </row>
    <row r="921" spans="1:23" x14ac:dyDescent="0.3">
      <c r="A921" s="185"/>
      <c r="B921" s="186"/>
      <c r="C921" s="186"/>
      <c r="D921" s="186"/>
      <c r="V921" s="72"/>
      <c r="W921" s="72"/>
    </row>
    <row r="922" spans="1:23" x14ac:dyDescent="0.3">
      <c r="A922" s="185"/>
      <c r="B922" s="186"/>
      <c r="C922" s="186"/>
      <c r="D922" s="186"/>
      <c r="V922" s="72"/>
      <c r="W922" s="72"/>
    </row>
    <row r="923" spans="1:23" x14ac:dyDescent="0.3">
      <c r="A923" s="185"/>
      <c r="B923" s="186"/>
      <c r="C923" s="186"/>
      <c r="D923" s="186"/>
      <c r="V923" s="72"/>
      <c r="W923" s="72"/>
    </row>
    <row r="924" spans="1:23" x14ac:dyDescent="0.3">
      <c r="A924" s="185"/>
      <c r="B924" s="186"/>
      <c r="C924" s="186"/>
      <c r="D924" s="186"/>
      <c r="V924" s="72"/>
      <c r="W924" s="72"/>
    </row>
    <row r="925" spans="1:23" x14ac:dyDescent="0.3">
      <c r="A925" s="185"/>
      <c r="B925" s="186"/>
      <c r="C925" s="186"/>
      <c r="D925" s="186"/>
      <c r="V925" s="72"/>
      <c r="W925" s="72"/>
    </row>
    <row r="926" spans="1:23" x14ac:dyDescent="0.3">
      <c r="A926" s="185"/>
      <c r="B926" s="186"/>
      <c r="C926" s="186"/>
      <c r="D926" s="186"/>
      <c r="V926" s="72"/>
      <c r="W926" s="72"/>
    </row>
    <row r="927" spans="1:23" x14ac:dyDescent="0.3">
      <c r="A927" s="185"/>
      <c r="B927" s="186"/>
      <c r="C927" s="186"/>
      <c r="D927" s="186"/>
      <c r="V927" s="72"/>
      <c r="W927" s="72"/>
    </row>
    <row r="928" spans="1:23" x14ac:dyDescent="0.3">
      <c r="A928" s="185"/>
      <c r="B928" s="186"/>
      <c r="C928" s="186"/>
      <c r="D928" s="186"/>
      <c r="V928" s="72"/>
      <c r="W928" s="72"/>
    </row>
    <row r="929" spans="1:23" x14ac:dyDescent="0.3">
      <c r="A929" s="185"/>
      <c r="B929" s="186"/>
      <c r="C929" s="186"/>
      <c r="D929" s="186"/>
      <c r="V929" s="72"/>
      <c r="W929" s="72"/>
    </row>
    <row r="930" spans="1:23" x14ac:dyDescent="0.3">
      <c r="A930" s="185"/>
      <c r="B930" s="186"/>
      <c r="C930" s="186"/>
      <c r="D930" s="186"/>
      <c r="V930" s="72"/>
      <c r="W930" s="72"/>
    </row>
    <row r="931" spans="1:23" x14ac:dyDescent="0.3">
      <c r="A931" s="185"/>
      <c r="B931" s="186"/>
      <c r="C931" s="186"/>
      <c r="D931" s="186"/>
      <c r="V931" s="72"/>
      <c r="W931" s="72"/>
    </row>
    <row r="932" spans="1:23" x14ac:dyDescent="0.3">
      <c r="A932" s="185"/>
      <c r="B932" s="186"/>
      <c r="C932" s="186"/>
      <c r="D932" s="186"/>
      <c r="V932" s="72"/>
      <c r="W932" s="72"/>
    </row>
    <row r="933" spans="1:23" x14ac:dyDescent="0.3">
      <c r="A933" s="185"/>
      <c r="B933" s="186"/>
      <c r="C933" s="186"/>
      <c r="D933" s="186"/>
      <c r="V933" s="72"/>
      <c r="W933" s="72"/>
    </row>
    <row r="934" spans="1:23" x14ac:dyDescent="0.3">
      <c r="A934" s="185"/>
      <c r="B934" s="186"/>
      <c r="C934" s="186"/>
      <c r="D934" s="186"/>
      <c r="V934" s="72"/>
      <c r="W934" s="72"/>
    </row>
    <row r="935" spans="1:23" x14ac:dyDescent="0.3">
      <c r="A935" s="185"/>
      <c r="B935" s="186"/>
      <c r="C935" s="186"/>
      <c r="D935" s="186"/>
      <c r="V935" s="72"/>
      <c r="W935" s="72"/>
    </row>
    <row r="936" spans="1:23" x14ac:dyDescent="0.3">
      <c r="A936" s="185"/>
      <c r="B936" s="186"/>
      <c r="C936" s="186"/>
      <c r="D936" s="186"/>
      <c r="V936" s="72"/>
      <c r="W936" s="72"/>
    </row>
    <row r="937" spans="1:23" x14ac:dyDescent="0.3">
      <c r="A937" s="185"/>
      <c r="B937" s="186"/>
      <c r="C937" s="186"/>
      <c r="D937" s="186"/>
      <c r="V937" s="72"/>
      <c r="W937" s="72"/>
    </row>
    <row r="938" spans="1:23" x14ac:dyDescent="0.3">
      <c r="A938" s="185"/>
      <c r="B938" s="186"/>
      <c r="C938" s="186"/>
      <c r="D938" s="186"/>
      <c r="V938" s="72"/>
      <c r="W938" s="72"/>
    </row>
    <row r="939" spans="1:23" x14ac:dyDescent="0.3">
      <c r="A939" s="185"/>
      <c r="B939" s="186"/>
      <c r="C939" s="186"/>
      <c r="D939" s="186"/>
      <c r="V939" s="72"/>
      <c r="W939" s="72"/>
    </row>
    <row r="940" spans="1:23" x14ac:dyDescent="0.3">
      <c r="A940" s="185"/>
      <c r="B940" s="186"/>
      <c r="C940" s="186"/>
      <c r="D940" s="186"/>
      <c r="V940" s="72"/>
      <c r="W940" s="72"/>
    </row>
    <row r="941" spans="1:23" x14ac:dyDescent="0.3">
      <c r="A941" s="185"/>
      <c r="B941" s="186"/>
      <c r="C941" s="186"/>
      <c r="D941" s="186"/>
      <c r="V941" s="72"/>
      <c r="W941" s="72"/>
    </row>
    <row r="942" spans="1:23" x14ac:dyDescent="0.3">
      <c r="A942" s="185"/>
      <c r="B942" s="186"/>
      <c r="C942" s="186"/>
      <c r="D942" s="186"/>
      <c r="V942" s="72"/>
      <c r="W942" s="72"/>
    </row>
    <row r="943" spans="1:23" x14ac:dyDescent="0.3">
      <c r="A943" s="185"/>
      <c r="B943" s="186"/>
      <c r="C943" s="186"/>
      <c r="D943" s="186"/>
      <c r="V943" s="72"/>
      <c r="W943" s="72"/>
    </row>
    <row r="944" spans="1:23" x14ac:dyDescent="0.3">
      <c r="A944" s="185"/>
      <c r="B944" s="186"/>
      <c r="C944" s="186"/>
      <c r="D944" s="186"/>
      <c r="V944" s="72"/>
      <c r="W944" s="72"/>
    </row>
    <row r="945" spans="1:23" x14ac:dyDescent="0.3">
      <c r="A945" s="185"/>
      <c r="B945" s="186"/>
      <c r="C945" s="186"/>
      <c r="D945" s="186"/>
      <c r="V945" s="72"/>
      <c r="W945" s="72"/>
    </row>
    <row r="946" spans="1:23" x14ac:dyDescent="0.3">
      <c r="A946" s="185"/>
      <c r="B946" s="186"/>
      <c r="C946" s="186"/>
      <c r="D946" s="186"/>
      <c r="V946" s="72"/>
      <c r="W946" s="72"/>
    </row>
    <row r="947" spans="1:23" x14ac:dyDescent="0.3">
      <c r="A947" s="185"/>
      <c r="B947" s="186"/>
      <c r="C947" s="186"/>
      <c r="D947" s="186"/>
      <c r="V947" s="72"/>
      <c r="W947" s="72"/>
    </row>
    <row r="948" spans="1:23" x14ac:dyDescent="0.3">
      <c r="A948" s="185"/>
      <c r="B948" s="186"/>
      <c r="C948" s="186"/>
      <c r="D948" s="186"/>
      <c r="V948" s="72"/>
      <c r="W948" s="72"/>
    </row>
    <row r="949" spans="1:23" x14ac:dyDescent="0.3">
      <c r="A949" s="185"/>
      <c r="B949" s="186"/>
      <c r="C949" s="186"/>
      <c r="D949" s="186"/>
      <c r="V949" s="72"/>
      <c r="W949" s="72"/>
    </row>
    <row r="950" spans="1:23" x14ac:dyDescent="0.3">
      <c r="A950" s="185"/>
      <c r="B950" s="186"/>
      <c r="C950" s="186"/>
      <c r="D950" s="186"/>
      <c r="V950" s="72"/>
      <c r="W950" s="72"/>
    </row>
    <row r="951" spans="1:23" x14ac:dyDescent="0.3">
      <c r="A951" s="185"/>
      <c r="B951" s="186"/>
      <c r="C951" s="186"/>
      <c r="D951" s="186"/>
      <c r="V951" s="72"/>
      <c r="W951" s="72"/>
    </row>
    <row r="952" spans="1:23" x14ac:dyDescent="0.3">
      <c r="A952" s="185"/>
      <c r="B952" s="186"/>
      <c r="C952" s="186"/>
      <c r="D952" s="186"/>
      <c r="V952" s="72"/>
      <c r="W952" s="72"/>
    </row>
    <row r="953" spans="1:23" x14ac:dyDescent="0.3">
      <c r="A953" s="185"/>
      <c r="B953" s="186"/>
      <c r="C953" s="186"/>
      <c r="D953" s="186"/>
      <c r="V953" s="72"/>
      <c r="W953" s="72"/>
    </row>
    <row r="954" spans="1:23" x14ac:dyDescent="0.3">
      <c r="A954" s="185"/>
      <c r="B954" s="186"/>
      <c r="C954" s="186"/>
      <c r="D954" s="186"/>
      <c r="V954" s="72"/>
      <c r="W954" s="72"/>
    </row>
    <row r="955" spans="1:23" x14ac:dyDescent="0.3">
      <c r="A955" s="185"/>
      <c r="B955" s="186"/>
      <c r="C955" s="186"/>
      <c r="D955" s="186"/>
      <c r="V955" s="72"/>
      <c r="W955" s="72"/>
    </row>
    <row r="956" spans="1:23" x14ac:dyDescent="0.3">
      <c r="A956" s="185"/>
      <c r="B956" s="186"/>
      <c r="C956" s="186"/>
      <c r="D956" s="186"/>
      <c r="V956" s="72"/>
      <c r="W956" s="72"/>
    </row>
    <row r="957" spans="1:23" x14ac:dyDescent="0.3">
      <c r="A957" s="185"/>
      <c r="B957" s="186"/>
      <c r="C957" s="186"/>
      <c r="D957" s="186"/>
      <c r="V957" s="72"/>
      <c r="W957" s="72"/>
    </row>
    <row r="958" spans="1:23" x14ac:dyDescent="0.3">
      <c r="A958" s="185"/>
      <c r="B958" s="186"/>
      <c r="C958" s="186"/>
      <c r="D958" s="186"/>
      <c r="V958" s="72"/>
      <c r="W958" s="72"/>
    </row>
    <row r="959" spans="1:23" x14ac:dyDescent="0.3">
      <c r="A959" s="185"/>
      <c r="B959" s="186"/>
      <c r="C959" s="186"/>
      <c r="D959" s="186"/>
      <c r="V959" s="72"/>
      <c r="W959" s="72"/>
    </row>
    <row r="960" spans="1:23" x14ac:dyDescent="0.3">
      <c r="A960" s="185"/>
      <c r="B960" s="186"/>
      <c r="C960" s="186"/>
      <c r="D960" s="186"/>
      <c r="V960" s="72"/>
      <c r="W960" s="72"/>
    </row>
    <row r="961" spans="1:23" x14ac:dyDescent="0.3">
      <c r="A961" s="185"/>
      <c r="B961" s="186"/>
      <c r="C961" s="186"/>
      <c r="D961" s="186"/>
      <c r="V961" s="72"/>
      <c r="W961" s="72"/>
    </row>
    <row r="962" spans="1:23" x14ac:dyDescent="0.3">
      <c r="A962" s="185"/>
      <c r="B962" s="186"/>
      <c r="C962" s="186"/>
      <c r="D962" s="186"/>
      <c r="V962" s="72"/>
      <c r="W962" s="72"/>
    </row>
    <row r="963" spans="1:23" x14ac:dyDescent="0.3">
      <c r="A963" s="185"/>
      <c r="B963" s="186"/>
      <c r="C963" s="186"/>
      <c r="D963" s="186"/>
      <c r="V963" s="72"/>
      <c r="W963" s="72"/>
    </row>
    <row r="964" spans="1:23" x14ac:dyDescent="0.3">
      <c r="A964" s="185"/>
      <c r="B964" s="186"/>
      <c r="C964" s="186"/>
      <c r="D964" s="186"/>
      <c r="V964" s="72"/>
      <c r="W964" s="72"/>
    </row>
    <row r="965" spans="1:23" x14ac:dyDescent="0.3">
      <c r="A965" s="185"/>
      <c r="B965" s="186"/>
      <c r="C965" s="186"/>
      <c r="D965" s="186"/>
      <c r="V965" s="72"/>
      <c r="W965" s="72"/>
    </row>
    <row r="966" spans="1:23" x14ac:dyDescent="0.3">
      <c r="A966" s="185"/>
      <c r="B966" s="186"/>
      <c r="C966" s="186"/>
      <c r="D966" s="186"/>
      <c r="V966" s="72"/>
      <c r="W966" s="72"/>
    </row>
    <row r="967" spans="1:23" x14ac:dyDescent="0.3">
      <c r="A967" s="185"/>
      <c r="B967" s="186"/>
      <c r="C967" s="186"/>
      <c r="D967" s="186"/>
      <c r="V967" s="72"/>
      <c r="W967" s="72"/>
    </row>
    <row r="968" spans="1:23" x14ac:dyDescent="0.3">
      <c r="A968" s="185"/>
      <c r="B968" s="186"/>
      <c r="C968" s="186"/>
      <c r="D968" s="186"/>
      <c r="V968" s="72"/>
      <c r="W968" s="72"/>
    </row>
    <row r="969" spans="1:23" x14ac:dyDescent="0.3">
      <c r="A969" s="185"/>
      <c r="B969" s="186"/>
      <c r="C969" s="186"/>
      <c r="D969" s="186"/>
      <c r="V969" s="72"/>
      <c r="W969" s="72"/>
    </row>
    <row r="970" spans="1:23" x14ac:dyDescent="0.3">
      <c r="A970" s="185"/>
      <c r="B970" s="186"/>
      <c r="C970" s="186"/>
      <c r="D970" s="186"/>
      <c r="V970" s="72"/>
      <c r="W970" s="72"/>
    </row>
    <row r="971" spans="1:23" x14ac:dyDescent="0.3">
      <c r="A971" s="185"/>
      <c r="B971" s="186"/>
      <c r="C971" s="186"/>
      <c r="D971" s="186"/>
      <c r="V971" s="72"/>
      <c r="W971" s="72"/>
    </row>
    <row r="972" spans="1:23" x14ac:dyDescent="0.3">
      <c r="A972" s="185"/>
      <c r="B972" s="186"/>
      <c r="C972" s="186"/>
      <c r="D972" s="186"/>
      <c r="V972" s="72"/>
      <c r="W972" s="72"/>
    </row>
    <row r="973" spans="1:23" x14ac:dyDescent="0.3">
      <c r="A973" s="185"/>
      <c r="B973" s="186"/>
      <c r="C973" s="186"/>
      <c r="D973" s="186"/>
      <c r="V973" s="72"/>
      <c r="W973" s="72"/>
    </row>
    <row r="974" spans="1:23" x14ac:dyDescent="0.3">
      <c r="A974" s="185"/>
      <c r="B974" s="186"/>
      <c r="C974" s="186"/>
      <c r="D974" s="186"/>
      <c r="V974" s="72"/>
      <c r="W974" s="72"/>
    </row>
    <row r="975" spans="1:23" x14ac:dyDescent="0.3">
      <c r="A975" s="185"/>
      <c r="B975" s="186"/>
      <c r="C975" s="186"/>
      <c r="D975" s="186"/>
      <c r="V975" s="72"/>
      <c r="W975" s="72"/>
    </row>
    <row r="976" spans="1:23" x14ac:dyDescent="0.3">
      <c r="A976" s="185"/>
      <c r="B976" s="186"/>
      <c r="C976" s="186"/>
      <c r="D976" s="186"/>
      <c r="V976" s="72"/>
      <c r="W976" s="72"/>
    </row>
    <row r="977" spans="1:23" x14ac:dyDescent="0.3">
      <c r="A977" s="185"/>
      <c r="B977" s="186"/>
      <c r="C977" s="186"/>
      <c r="D977" s="186"/>
      <c r="V977" s="72"/>
      <c r="W977" s="72"/>
    </row>
    <row r="978" spans="1:23" x14ac:dyDescent="0.3">
      <c r="A978" s="185"/>
      <c r="B978" s="186"/>
      <c r="C978" s="186"/>
      <c r="D978" s="186"/>
      <c r="V978" s="72"/>
      <c r="W978" s="72"/>
    </row>
    <row r="979" spans="1:23" x14ac:dyDescent="0.3">
      <c r="A979" s="185"/>
      <c r="B979" s="186"/>
      <c r="C979" s="186"/>
      <c r="D979" s="186"/>
      <c r="V979" s="72"/>
      <c r="W979" s="72"/>
    </row>
    <row r="980" spans="1:23" x14ac:dyDescent="0.3">
      <c r="A980" s="185"/>
      <c r="B980" s="186"/>
      <c r="C980" s="186"/>
      <c r="D980" s="186"/>
      <c r="V980" s="72"/>
      <c r="W980" s="72"/>
    </row>
    <row r="981" spans="1:23" x14ac:dyDescent="0.3">
      <c r="A981" s="185"/>
      <c r="B981" s="186"/>
      <c r="C981" s="186"/>
      <c r="D981" s="186"/>
      <c r="V981" s="72"/>
      <c r="W981" s="72"/>
    </row>
    <row r="982" spans="1:23" x14ac:dyDescent="0.3">
      <c r="A982" s="185"/>
      <c r="B982" s="186"/>
      <c r="C982" s="186"/>
      <c r="D982" s="186"/>
      <c r="V982" s="72"/>
      <c r="W982" s="72"/>
    </row>
    <row r="983" spans="1:23" x14ac:dyDescent="0.3">
      <c r="A983" s="185"/>
      <c r="B983" s="186"/>
      <c r="C983" s="186"/>
      <c r="D983" s="186"/>
      <c r="V983" s="72"/>
      <c r="W983" s="72"/>
    </row>
    <row r="984" spans="1:23" x14ac:dyDescent="0.3">
      <c r="A984" s="185"/>
      <c r="B984" s="186"/>
      <c r="C984" s="186"/>
      <c r="D984" s="186"/>
      <c r="V984" s="72"/>
      <c r="W984" s="72"/>
    </row>
    <row r="985" spans="1:23" x14ac:dyDescent="0.3">
      <c r="A985" s="185"/>
      <c r="B985" s="186"/>
      <c r="C985" s="186"/>
      <c r="D985" s="186"/>
      <c r="V985" s="72"/>
      <c r="W985" s="72"/>
    </row>
    <row r="986" spans="1:23" x14ac:dyDescent="0.3">
      <c r="A986" s="185"/>
      <c r="B986" s="186"/>
      <c r="C986" s="186"/>
      <c r="D986" s="186"/>
      <c r="V986" s="72"/>
      <c r="W986" s="72"/>
    </row>
    <row r="987" spans="1:23" x14ac:dyDescent="0.3">
      <c r="A987" s="185"/>
      <c r="B987" s="186"/>
      <c r="C987" s="186"/>
      <c r="D987" s="186"/>
      <c r="V987" s="72"/>
      <c r="W987" s="72"/>
    </row>
    <row r="988" spans="1:23" x14ac:dyDescent="0.3">
      <c r="A988" s="185"/>
      <c r="B988" s="186"/>
      <c r="C988" s="186"/>
      <c r="D988" s="186"/>
      <c r="V988" s="72"/>
      <c r="W988" s="72"/>
    </row>
    <row r="989" spans="1:23" x14ac:dyDescent="0.3">
      <c r="A989" s="185"/>
      <c r="B989" s="186"/>
      <c r="C989" s="186"/>
      <c r="D989" s="186"/>
      <c r="V989" s="72"/>
      <c r="W989" s="72"/>
    </row>
    <row r="990" spans="1:23" x14ac:dyDescent="0.3">
      <c r="A990" s="185"/>
      <c r="B990" s="186"/>
      <c r="C990" s="186"/>
      <c r="D990" s="186"/>
      <c r="V990" s="72"/>
      <c r="W990" s="72"/>
    </row>
    <row r="991" spans="1:23" x14ac:dyDescent="0.3">
      <c r="A991" s="185"/>
      <c r="B991" s="186"/>
      <c r="C991" s="186"/>
      <c r="D991" s="186"/>
      <c r="V991" s="72"/>
      <c r="W991" s="72"/>
    </row>
    <row r="992" spans="1:23" x14ac:dyDescent="0.3">
      <c r="A992" s="185"/>
      <c r="B992" s="186"/>
      <c r="C992" s="186"/>
      <c r="D992" s="186"/>
      <c r="V992" s="72"/>
      <c r="W992" s="72"/>
    </row>
    <row r="993" spans="1:23" x14ac:dyDescent="0.3">
      <c r="A993" s="185"/>
      <c r="B993" s="186"/>
      <c r="C993" s="186"/>
      <c r="D993" s="186"/>
      <c r="V993" s="72"/>
      <c r="W993" s="72"/>
    </row>
    <row r="994" spans="1:23" x14ac:dyDescent="0.3">
      <c r="A994" s="185"/>
      <c r="B994" s="186"/>
      <c r="C994" s="186"/>
      <c r="D994" s="186"/>
      <c r="V994" s="72"/>
      <c r="W994" s="72"/>
    </row>
    <row r="995" spans="1:23" x14ac:dyDescent="0.3">
      <c r="A995" s="185"/>
      <c r="B995" s="186"/>
      <c r="C995" s="186"/>
      <c r="D995" s="186"/>
      <c r="V995" s="72"/>
      <c r="W995" s="72"/>
    </row>
    <row r="996" spans="1:23" x14ac:dyDescent="0.3">
      <c r="A996" s="185"/>
      <c r="B996" s="186"/>
      <c r="C996" s="186"/>
      <c r="D996" s="186"/>
      <c r="V996" s="72"/>
      <c r="W996" s="72"/>
    </row>
    <row r="997" spans="1:23" x14ac:dyDescent="0.3">
      <c r="A997" s="185"/>
      <c r="B997" s="186"/>
      <c r="C997" s="186"/>
      <c r="D997" s="186"/>
      <c r="V997" s="72"/>
      <c r="W997" s="72"/>
    </row>
    <row r="998" spans="1:23" x14ac:dyDescent="0.3">
      <c r="A998" s="185"/>
      <c r="B998" s="186"/>
      <c r="C998" s="186"/>
      <c r="D998" s="186"/>
      <c r="V998" s="72"/>
      <c r="W998" s="72"/>
    </row>
    <row r="999" spans="1:23" x14ac:dyDescent="0.3">
      <c r="A999" s="185"/>
      <c r="B999" s="186"/>
      <c r="C999" s="186"/>
      <c r="D999" s="186"/>
      <c r="V999" s="72"/>
      <c r="W999" s="72"/>
    </row>
    <row r="1000" spans="1:23" x14ac:dyDescent="0.3">
      <c r="A1000" s="185"/>
      <c r="B1000" s="186"/>
      <c r="C1000" s="186"/>
      <c r="D1000" s="186"/>
      <c r="V1000" s="72"/>
      <c r="W1000" s="72"/>
    </row>
    <row r="1001" spans="1:23" x14ac:dyDescent="0.3">
      <c r="A1001" s="185"/>
      <c r="B1001" s="186"/>
      <c r="C1001" s="186"/>
      <c r="D1001" s="186"/>
      <c r="V1001" s="72"/>
      <c r="W1001" s="72"/>
    </row>
    <row r="1002" spans="1:23" x14ac:dyDescent="0.3">
      <c r="A1002" s="185"/>
      <c r="B1002" s="186"/>
      <c r="C1002" s="186"/>
      <c r="D1002" s="186"/>
      <c r="V1002" s="72"/>
      <c r="W1002" s="72"/>
    </row>
    <row r="1003" spans="1:23" x14ac:dyDescent="0.3">
      <c r="A1003" s="185"/>
      <c r="B1003" s="186"/>
      <c r="C1003" s="186"/>
      <c r="D1003" s="186"/>
      <c r="V1003" s="72"/>
      <c r="W1003" s="72"/>
    </row>
    <row r="1004" spans="1:23" x14ac:dyDescent="0.3">
      <c r="A1004" s="185"/>
      <c r="B1004" s="186"/>
      <c r="C1004" s="186"/>
      <c r="D1004" s="186"/>
      <c r="V1004" s="72"/>
      <c r="W1004" s="72"/>
    </row>
    <row r="1005" spans="1:23" x14ac:dyDescent="0.3">
      <c r="A1005" s="185"/>
      <c r="B1005" s="186"/>
      <c r="C1005" s="186"/>
      <c r="D1005" s="186"/>
      <c r="V1005" s="72"/>
      <c r="W1005" s="72"/>
    </row>
    <row r="1006" spans="1:23" x14ac:dyDescent="0.3">
      <c r="A1006" s="185"/>
      <c r="B1006" s="186"/>
      <c r="C1006" s="186"/>
      <c r="D1006" s="186"/>
      <c r="V1006" s="72"/>
      <c r="W1006" s="72"/>
    </row>
    <row r="1007" spans="1:23" x14ac:dyDescent="0.3">
      <c r="A1007" s="185"/>
      <c r="B1007" s="186"/>
      <c r="C1007" s="186"/>
      <c r="D1007" s="186"/>
      <c r="V1007" s="72"/>
      <c r="W1007" s="72"/>
    </row>
    <row r="1008" spans="1:23" x14ac:dyDescent="0.3">
      <c r="A1008" s="185"/>
      <c r="B1008" s="186"/>
      <c r="C1008" s="186"/>
      <c r="D1008" s="186"/>
      <c r="V1008" s="72"/>
      <c r="W1008" s="72"/>
    </row>
    <row r="1009" spans="1:23" x14ac:dyDescent="0.3">
      <c r="A1009" s="185"/>
      <c r="B1009" s="186"/>
      <c r="C1009" s="186"/>
      <c r="D1009" s="186"/>
      <c r="V1009" s="72"/>
      <c r="W1009" s="72"/>
    </row>
    <row r="1010" spans="1:23" x14ac:dyDescent="0.3">
      <c r="A1010" s="185"/>
      <c r="B1010" s="186"/>
      <c r="C1010" s="186"/>
      <c r="D1010" s="186"/>
      <c r="V1010" s="72"/>
      <c r="W1010" s="72"/>
    </row>
    <row r="1011" spans="1:23" x14ac:dyDescent="0.3">
      <c r="A1011" s="185"/>
      <c r="B1011" s="186"/>
      <c r="C1011" s="186"/>
      <c r="D1011" s="186"/>
      <c r="V1011" s="72"/>
      <c r="W1011" s="72"/>
    </row>
    <row r="1012" spans="1:23" x14ac:dyDescent="0.3">
      <c r="A1012" s="185"/>
      <c r="B1012" s="186"/>
      <c r="C1012" s="186"/>
      <c r="D1012" s="186"/>
      <c r="V1012" s="72"/>
      <c r="W1012" s="72"/>
    </row>
    <row r="1013" spans="1:23" x14ac:dyDescent="0.3">
      <c r="A1013" s="185"/>
      <c r="B1013" s="186"/>
      <c r="C1013" s="186"/>
      <c r="D1013" s="186"/>
      <c r="V1013" s="72"/>
      <c r="W1013" s="72"/>
    </row>
    <row r="1014" spans="1:23" x14ac:dyDescent="0.3">
      <c r="A1014" s="185"/>
      <c r="B1014" s="186"/>
      <c r="C1014" s="186"/>
      <c r="D1014" s="186"/>
      <c r="V1014" s="72"/>
      <c r="W1014" s="72"/>
    </row>
    <row r="1015" spans="1:23" x14ac:dyDescent="0.3">
      <c r="A1015" s="185"/>
      <c r="B1015" s="186"/>
      <c r="C1015" s="186"/>
      <c r="D1015" s="186"/>
      <c r="V1015" s="59"/>
      <c r="W1015" s="59"/>
    </row>
    <row r="1016" spans="1:23" x14ac:dyDescent="0.3">
      <c r="A1016" s="185"/>
      <c r="B1016" s="186"/>
      <c r="C1016" s="186"/>
      <c r="D1016" s="186"/>
    </row>
    <row r="1017" spans="1:23" x14ac:dyDescent="0.3">
      <c r="A1017" s="185"/>
      <c r="B1017" s="186"/>
      <c r="C1017" s="186"/>
      <c r="D1017" s="186"/>
    </row>
    <row r="1018" spans="1:23" x14ac:dyDescent="0.3">
      <c r="A1018" s="185"/>
      <c r="B1018" s="186"/>
      <c r="C1018" s="186"/>
      <c r="D1018" s="186"/>
    </row>
    <row r="1019" spans="1:23" x14ac:dyDescent="0.3">
      <c r="A1019" s="185"/>
      <c r="B1019" s="186"/>
      <c r="C1019" s="186"/>
      <c r="D1019" s="186"/>
    </row>
    <row r="1020" spans="1:23" x14ac:dyDescent="0.3">
      <c r="A1020" s="185"/>
      <c r="B1020" s="186"/>
      <c r="C1020" s="186"/>
      <c r="D1020" s="186"/>
    </row>
    <row r="1021" spans="1:23" x14ac:dyDescent="0.3">
      <c r="A1021" s="185"/>
      <c r="B1021" s="186"/>
      <c r="C1021" s="186"/>
      <c r="D1021" s="186"/>
    </row>
    <row r="1022" spans="1:23" x14ac:dyDescent="0.3">
      <c r="A1022" s="185"/>
      <c r="B1022" s="186"/>
      <c r="C1022" s="186"/>
      <c r="D1022" s="186"/>
    </row>
    <row r="1023" spans="1:23" x14ac:dyDescent="0.3">
      <c r="A1023" s="185"/>
      <c r="B1023" s="186"/>
      <c r="C1023" s="186"/>
      <c r="D1023" s="186"/>
    </row>
    <row r="1024" spans="1:23" x14ac:dyDescent="0.3">
      <c r="A1024" s="185"/>
      <c r="B1024" s="186"/>
      <c r="C1024" s="186"/>
      <c r="D1024" s="186"/>
    </row>
    <row r="1025" spans="1:4" x14ac:dyDescent="0.3">
      <c r="A1025" s="185"/>
      <c r="B1025" s="186"/>
      <c r="C1025" s="186"/>
      <c r="D1025" s="186"/>
    </row>
    <row r="1026" spans="1:4" x14ac:dyDescent="0.3">
      <c r="A1026" s="185"/>
      <c r="B1026" s="186"/>
      <c r="C1026" s="186"/>
      <c r="D1026" s="186"/>
    </row>
    <row r="1027" spans="1:4" x14ac:dyDescent="0.3">
      <c r="A1027" s="185"/>
      <c r="B1027" s="186"/>
      <c r="C1027" s="186"/>
      <c r="D1027" s="186"/>
    </row>
    <row r="1028" spans="1:4" x14ac:dyDescent="0.3">
      <c r="A1028" s="185"/>
      <c r="B1028" s="186"/>
      <c r="C1028" s="186"/>
      <c r="D1028" s="186"/>
    </row>
    <row r="1029" spans="1:4" x14ac:dyDescent="0.3">
      <c r="A1029" s="185"/>
      <c r="B1029" s="186"/>
      <c r="C1029" s="186"/>
      <c r="D1029" s="186"/>
    </row>
    <row r="1030" spans="1:4" x14ac:dyDescent="0.3">
      <c r="A1030" s="185"/>
      <c r="B1030" s="186"/>
      <c r="C1030" s="186"/>
      <c r="D1030" s="186"/>
    </row>
    <row r="1031" spans="1:4" x14ac:dyDescent="0.3">
      <c r="A1031" s="185"/>
      <c r="B1031" s="186"/>
      <c r="C1031" s="186"/>
      <c r="D1031" s="186"/>
    </row>
    <row r="1032" spans="1:4" x14ac:dyDescent="0.3">
      <c r="A1032" s="185"/>
      <c r="B1032" s="186"/>
      <c r="C1032" s="186"/>
      <c r="D1032" s="186"/>
    </row>
    <row r="1033" spans="1:4" x14ac:dyDescent="0.3">
      <c r="A1033" s="185"/>
      <c r="B1033" s="186"/>
      <c r="C1033" s="186"/>
      <c r="D1033" s="186"/>
    </row>
    <row r="1034" spans="1:4" x14ac:dyDescent="0.3">
      <c r="A1034" s="185"/>
      <c r="B1034" s="186"/>
      <c r="C1034" s="186"/>
      <c r="D1034" s="186"/>
    </row>
    <row r="1035" spans="1:4" x14ac:dyDescent="0.3">
      <c r="A1035" s="185"/>
      <c r="B1035" s="186"/>
      <c r="C1035" s="186"/>
      <c r="D1035" s="186"/>
    </row>
    <row r="1036" spans="1:4" x14ac:dyDescent="0.3">
      <c r="A1036" s="185"/>
      <c r="B1036" s="186"/>
      <c r="C1036" s="186"/>
      <c r="D1036" s="186"/>
    </row>
    <row r="1037" spans="1:4" x14ac:dyDescent="0.3">
      <c r="A1037" s="185"/>
      <c r="B1037" s="186"/>
      <c r="C1037" s="186"/>
      <c r="D1037" s="186"/>
    </row>
    <row r="1038" spans="1:4" x14ac:dyDescent="0.3">
      <c r="A1038" s="185"/>
      <c r="B1038" s="186"/>
      <c r="C1038" s="186"/>
      <c r="D1038" s="186"/>
    </row>
    <row r="1039" spans="1:4" x14ac:dyDescent="0.3">
      <c r="A1039" s="185"/>
      <c r="B1039" s="186"/>
      <c r="C1039" s="186"/>
      <c r="D1039" s="186"/>
    </row>
    <row r="1040" spans="1:4" x14ac:dyDescent="0.3">
      <c r="A1040" s="185"/>
      <c r="B1040" s="186"/>
      <c r="C1040" s="186"/>
      <c r="D1040" s="186"/>
    </row>
    <row r="1041" spans="1:4" x14ac:dyDescent="0.3">
      <c r="A1041" s="185"/>
      <c r="B1041" s="186"/>
      <c r="C1041" s="186"/>
      <c r="D1041" s="186"/>
    </row>
    <row r="1042" spans="1:4" x14ac:dyDescent="0.3">
      <c r="A1042" s="185"/>
      <c r="B1042" s="186"/>
      <c r="C1042" s="186"/>
      <c r="D1042" s="186"/>
    </row>
    <row r="1043" spans="1:4" x14ac:dyDescent="0.3">
      <c r="A1043" s="185"/>
      <c r="B1043" s="186"/>
      <c r="C1043" s="186"/>
      <c r="D1043" s="186"/>
    </row>
    <row r="1044" spans="1:4" x14ac:dyDescent="0.3">
      <c r="A1044" s="185"/>
      <c r="B1044" s="186"/>
      <c r="C1044" s="186"/>
      <c r="D1044" s="186"/>
    </row>
    <row r="1045" spans="1:4" x14ac:dyDescent="0.3">
      <c r="A1045" s="185"/>
      <c r="B1045" s="186"/>
      <c r="C1045" s="186"/>
      <c r="D1045" s="186"/>
    </row>
    <row r="1046" spans="1:4" x14ac:dyDescent="0.3">
      <c r="A1046" s="185"/>
      <c r="B1046" s="186"/>
      <c r="C1046" s="186"/>
      <c r="D1046" s="186"/>
    </row>
    <row r="1047" spans="1:4" x14ac:dyDescent="0.3">
      <c r="A1047" s="185"/>
      <c r="B1047" s="186"/>
      <c r="C1047" s="186"/>
      <c r="D1047" s="186"/>
    </row>
    <row r="1048" spans="1:4" x14ac:dyDescent="0.3">
      <c r="A1048" s="185"/>
      <c r="B1048" s="186"/>
      <c r="C1048" s="186"/>
      <c r="D1048" s="186"/>
    </row>
    <row r="1049" spans="1:4" x14ac:dyDescent="0.3">
      <c r="A1049" s="185"/>
      <c r="B1049" s="186"/>
      <c r="C1049" s="186"/>
      <c r="D1049" s="186"/>
    </row>
    <row r="1050" spans="1:4" x14ac:dyDescent="0.3">
      <c r="A1050" s="185"/>
      <c r="B1050" s="186"/>
      <c r="C1050" s="186"/>
      <c r="D1050" s="186"/>
    </row>
    <row r="1051" spans="1:4" x14ac:dyDescent="0.3">
      <c r="A1051" s="185"/>
      <c r="B1051" s="186"/>
      <c r="C1051" s="186"/>
      <c r="D1051" s="186"/>
    </row>
    <row r="1052" spans="1:4" x14ac:dyDescent="0.3">
      <c r="A1052" s="185"/>
      <c r="B1052" s="186"/>
      <c r="C1052" s="186"/>
      <c r="D1052" s="186"/>
    </row>
    <row r="1053" spans="1:4" x14ac:dyDescent="0.3">
      <c r="A1053" s="185"/>
      <c r="B1053" s="186"/>
      <c r="C1053" s="186"/>
      <c r="D1053" s="186"/>
    </row>
    <row r="1054" spans="1:4" x14ac:dyDescent="0.3">
      <c r="A1054" s="185"/>
      <c r="B1054" s="186"/>
      <c r="C1054" s="186"/>
      <c r="D1054" s="186"/>
    </row>
    <row r="1055" spans="1:4" x14ac:dyDescent="0.3">
      <c r="A1055" s="185"/>
      <c r="B1055" s="186"/>
      <c r="C1055" s="186"/>
      <c r="D1055" s="186"/>
    </row>
    <row r="1056" spans="1:4" x14ac:dyDescent="0.3">
      <c r="A1056" s="185"/>
      <c r="B1056" s="186"/>
      <c r="C1056" s="186"/>
      <c r="D1056" s="186"/>
    </row>
    <row r="1057" spans="1:4" x14ac:dyDescent="0.3">
      <c r="A1057" s="185"/>
      <c r="B1057" s="186"/>
      <c r="C1057" s="186"/>
      <c r="D1057" s="186"/>
    </row>
    <row r="1058" spans="1:4" x14ac:dyDescent="0.3">
      <c r="A1058" s="185"/>
      <c r="B1058" s="186"/>
      <c r="C1058" s="186"/>
      <c r="D1058" s="186"/>
    </row>
    <row r="1059" spans="1:4" x14ac:dyDescent="0.3">
      <c r="A1059" s="185"/>
      <c r="B1059" s="186"/>
      <c r="C1059" s="186"/>
      <c r="D1059" s="186"/>
    </row>
    <row r="1060" spans="1:4" x14ac:dyDescent="0.3">
      <c r="A1060" s="185"/>
      <c r="B1060" s="186"/>
      <c r="C1060" s="186"/>
      <c r="D1060" s="186"/>
    </row>
    <row r="1061" spans="1:4" x14ac:dyDescent="0.3">
      <c r="A1061" s="185"/>
      <c r="B1061" s="186"/>
      <c r="C1061" s="186"/>
      <c r="D1061" s="186"/>
    </row>
    <row r="1062" spans="1:4" x14ac:dyDescent="0.3">
      <c r="A1062" s="185"/>
      <c r="B1062" s="186"/>
      <c r="C1062" s="186"/>
      <c r="D1062" s="186"/>
    </row>
    <row r="1063" spans="1:4" x14ac:dyDescent="0.3">
      <c r="A1063" s="185"/>
      <c r="B1063" s="186"/>
      <c r="C1063" s="186"/>
      <c r="D1063" s="186"/>
    </row>
    <row r="1064" spans="1:4" x14ac:dyDescent="0.3">
      <c r="A1064" s="185"/>
      <c r="B1064" s="186"/>
      <c r="C1064" s="186"/>
      <c r="D1064" s="186"/>
    </row>
    <row r="1065" spans="1:4" x14ac:dyDescent="0.3">
      <c r="A1065" s="185"/>
      <c r="B1065" s="186"/>
      <c r="C1065" s="186"/>
      <c r="D1065" s="186"/>
    </row>
    <row r="1066" spans="1:4" x14ac:dyDescent="0.3">
      <c r="A1066" s="185"/>
      <c r="B1066" s="186"/>
      <c r="C1066" s="186"/>
      <c r="D1066" s="186"/>
    </row>
    <row r="1067" spans="1:4" x14ac:dyDescent="0.3">
      <c r="A1067" s="185"/>
      <c r="B1067" s="186"/>
      <c r="C1067" s="186"/>
      <c r="D1067" s="186"/>
    </row>
    <row r="1068" spans="1:4" x14ac:dyDescent="0.3">
      <c r="A1068" s="185"/>
      <c r="B1068" s="186"/>
      <c r="C1068" s="186"/>
      <c r="D1068" s="186"/>
    </row>
    <row r="1069" spans="1:4" x14ac:dyDescent="0.3">
      <c r="A1069" s="185"/>
      <c r="B1069" s="186"/>
      <c r="C1069" s="186"/>
      <c r="D1069" s="186"/>
    </row>
    <row r="1070" spans="1:4" x14ac:dyDescent="0.3">
      <c r="A1070" s="185"/>
      <c r="B1070" s="186"/>
      <c r="C1070" s="186"/>
      <c r="D1070" s="186"/>
    </row>
    <row r="1071" spans="1:4" x14ac:dyDescent="0.3">
      <c r="A1071" s="185"/>
      <c r="B1071" s="186"/>
      <c r="C1071" s="186"/>
      <c r="D1071" s="186"/>
    </row>
    <row r="1072" spans="1:4" x14ac:dyDescent="0.3">
      <c r="A1072" s="185"/>
      <c r="B1072" s="186"/>
      <c r="C1072" s="186"/>
      <c r="D1072" s="186"/>
    </row>
    <row r="1073" spans="1:4" x14ac:dyDescent="0.3">
      <c r="A1073" s="185"/>
      <c r="B1073" s="186"/>
      <c r="C1073" s="186"/>
      <c r="D1073" s="186"/>
    </row>
    <row r="1074" spans="1:4" x14ac:dyDescent="0.3">
      <c r="A1074" s="185"/>
      <c r="B1074" s="186"/>
      <c r="C1074" s="186"/>
      <c r="D1074" s="186"/>
    </row>
    <row r="1075" spans="1:4" x14ac:dyDescent="0.3">
      <c r="A1075" s="185"/>
      <c r="B1075" s="186"/>
      <c r="C1075" s="186"/>
      <c r="D1075" s="186"/>
    </row>
    <row r="1076" spans="1:4" x14ac:dyDescent="0.3">
      <c r="A1076" s="185"/>
      <c r="B1076" s="186"/>
      <c r="C1076" s="186"/>
      <c r="D1076" s="186"/>
    </row>
    <row r="1077" spans="1:4" x14ac:dyDescent="0.3">
      <c r="A1077" s="185"/>
      <c r="B1077" s="186"/>
      <c r="C1077" s="186"/>
      <c r="D1077" s="186"/>
    </row>
  </sheetData>
  <mergeCells count="7">
    <mergeCell ref="A87:D87"/>
    <mergeCell ref="A1:C1"/>
    <mergeCell ref="A2:C3"/>
    <mergeCell ref="A29:A33"/>
    <mergeCell ref="A44:D44"/>
    <mergeCell ref="A54:D54"/>
    <mergeCell ref="A73:B73"/>
  </mergeCells>
  <conditionalFormatting sqref="B76">
    <cfRule type="cellIs" dxfId="160" priority="47" operator="greaterThan">
      <formula>0</formula>
    </cfRule>
  </conditionalFormatting>
  <conditionalFormatting sqref="B76">
    <cfRule type="cellIs" dxfId="159" priority="48" operator="lessThan">
      <formula>0</formula>
    </cfRule>
  </conditionalFormatting>
  <conditionalFormatting sqref="A34:D34 A35:C35 A39:D39 A38:B38 A40:C40 A41:B42 A16:D16 A7:B10 A24:D24 A18:B22 A26:A27 B36:B37 D36:E38 D7:D15 D17:D23 D25:D33 D41 D42:E42 A11:A15 A23 A86:D1048576 A74:C78 A66:D67 A65:B65 D65 A68:C68 A43:D64 A69:D73 A29:A33">
    <cfRule type="containsText" dxfId="158" priority="45" operator="containsText" text="FALSE">
      <formula>NOT(ISERROR(SEARCH("FALSE",A7)))</formula>
    </cfRule>
    <cfRule type="containsText" dxfId="157" priority="46" operator="containsText" text="TRUE">
      <formula>NOT(ISERROR(SEARCH("TRUE",A7)))</formula>
    </cfRule>
  </conditionalFormatting>
  <conditionalFormatting sqref="B71">
    <cfRule type="expression" dxfId="156" priority="44">
      <formula>$B$71&gt;$A$71</formula>
    </cfRule>
  </conditionalFormatting>
  <conditionalFormatting sqref="B29:B33 A37:A38">
    <cfRule type="containsText" dxfId="155" priority="42" operator="containsText" text="TRUE">
      <formula>NOT(ISERROR(SEARCH("TRUE",A29)))</formula>
    </cfRule>
    <cfRule type="containsText" dxfId="154" priority="43" operator="containsText" text="FALSE">
      <formula>NOT(ISERROR(SEARCH("FALSE",A29)))</formula>
    </cfRule>
  </conditionalFormatting>
  <conditionalFormatting sqref="A36">
    <cfRule type="containsText" dxfId="153" priority="40" operator="containsText" text="TRUE">
      <formula>NOT(ISERROR(SEARCH("TRUE",A36)))</formula>
    </cfRule>
    <cfRule type="containsText" dxfId="152" priority="41" operator="containsText" text="FALSE">
      <formula>NOT(ISERROR(SEARCH("FALSE",A36)))</formula>
    </cfRule>
  </conditionalFormatting>
  <conditionalFormatting sqref="E41">
    <cfRule type="containsText" dxfId="151" priority="38" operator="containsText" text="FALSE">
      <formula>NOT(ISERROR(SEARCH("FALSE",E41)))</formula>
    </cfRule>
    <cfRule type="containsText" dxfId="150" priority="39" operator="containsText" text="TRUE">
      <formula>NOT(ISERROR(SEARCH("TRUE",E41)))</formula>
    </cfRule>
  </conditionalFormatting>
  <conditionalFormatting sqref="A5 C7">
    <cfRule type="beginsWith" dxfId="149" priority="36" operator="beginsWith" text="COMPLETE">
      <formula>LEFT(A5,LEN("COMPLETE"))="COMPLETE"</formula>
    </cfRule>
    <cfRule type="containsText" dxfId="148" priority="37" operator="containsText" text="INCOMPLETE">
      <formula>NOT(ISERROR(SEARCH("INCOMPLETE",A5)))</formula>
    </cfRule>
  </conditionalFormatting>
  <conditionalFormatting sqref="C9:C10">
    <cfRule type="beginsWith" dxfId="147" priority="34" operator="beginsWith" text="COMPLETE">
      <formula>LEFT(C9,LEN("COMPLETE"))="COMPLETE"</formula>
    </cfRule>
    <cfRule type="containsText" dxfId="146" priority="35" operator="containsText" text="INCOMPLETE">
      <formula>NOT(ISERROR(SEARCH("INCOMPLETE",C9)))</formula>
    </cfRule>
  </conditionalFormatting>
  <conditionalFormatting sqref="C18:C22">
    <cfRule type="beginsWith" dxfId="145" priority="32" operator="beginsWith" text="COMPLETE">
      <formula>LEFT(C18,LEN("COMPLETE"))="COMPLETE"</formula>
    </cfRule>
    <cfRule type="containsText" dxfId="144" priority="33" operator="containsText" text="INCOMPLETE">
      <formula>NOT(ISERROR(SEARCH("INCOMPLETE",C18)))</formula>
    </cfRule>
  </conditionalFormatting>
  <conditionalFormatting sqref="C29:C33">
    <cfRule type="beginsWith" dxfId="143" priority="30" operator="beginsWith" text="COMPLETE">
      <formula>LEFT(C29,LEN("COMPLETE"))="COMPLETE"</formula>
    </cfRule>
    <cfRule type="containsText" dxfId="142" priority="31" operator="containsText" text="INCOMPLETE">
      <formula>NOT(ISERROR(SEARCH("INCOMPLETE",C29)))</formula>
    </cfRule>
  </conditionalFormatting>
  <conditionalFormatting sqref="C36:C38">
    <cfRule type="beginsWith" dxfId="141" priority="28" operator="beginsWith" text="COMPLETE">
      <formula>LEFT(C36,LEN("COMPLETE"))="COMPLETE"</formula>
    </cfRule>
    <cfRule type="containsText" dxfId="140" priority="29" operator="containsText" text="INCOMPLETE">
      <formula>NOT(ISERROR(SEARCH("INCOMPLETE",C36)))</formula>
    </cfRule>
  </conditionalFormatting>
  <conditionalFormatting sqref="A1">
    <cfRule type="beginsWith" dxfId="139" priority="26" operator="beginsWith" text="COMPLETE">
      <formula>LEFT(A1,LEN("COMPLETE"))="COMPLETE"</formula>
    </cfRule>
    <cfRule type="containsText" dxfId="138" priority="27" operator="containsText" text="INCOMPLETE">
      <formula>NOT(ISERROR(SEARCH("INCOMPLETE",A1)))</formula>
    </cfRule>
  </conditionalFormatting>
  <conditionalFormatting sqref="C6">
    <cfRule type="beginsWith" dxfId="137" priority="24" operator="beginsWith" text="COMPLETE">
      <formula>LEFT(C6,LEN("COMPLETE"))="COMPLETE"</formula>
    </cfRule>
    <cfRule type="containsText" dxfId="136" priority="25" operator="containsText" text="INCOMPLETE">
      <formula>NOT(ISERROR(SEARCH("INCOMPLETE",C6)))</formula>
    </cfRule>
  </conditionalFormatting>
  <conditionalFormatting sqref="A17:C17">
    <cfRule type="beginsWith" dxfId="135" priority="22" operator="beginsWith" text="COMPLETE">
      <formula>LEFT(A17,LEN("COMPLETE"))="COMPLETE"</formula>
    </cfRule>
    <cfRule type="containsText" dxfId="134" priority="23" operator="containsText" text="INCOMPLETE">
      <formula>NOT(ISERROR(SEARCH("INCOMPLETE",A17)))</formula>
    </cfRule>
  </conditionalFormatting>
  <conditionalFormatting sqref="A25:C25">
    <cfRule type="beginsWith" dxfId="133" priority="20" operator="beginsWith" text="COMPLETE">
      <formula>LEFT(A25,LEN("COMPLETE"))="COMPLETE"</formula>
    </cfRule>
    <cfRule type="containsText" dxfId="132" priority="21" operator="containsText" text="INCOMPLETE">
      <formula>NOT(ISERROR(SEARCH("INCOMPLETE",A25)))</formula>
    </cfRule>
  </conditionalFormatting>
  <conditionalFormatting sqref="C41:C42">
    <cfRule type="beginsWith" dxfId="131" priority="18" operator="beginsWith" text="COMPLETE">
      <formula>LEFT(C41,LEN("COMPLETE"))="COMPLETE"</formula>
    </cfRule>
    <cfRule type="containsText" dxfId="130" priority="19" operator="containsText" text="INCOMPLETE">
      <formula>NOT(ISERROR(SEARCH("INCOMPLETE",C41)))</formula>
    </cfRule>
  </conditionalFormatting>
  <conditionalFormatting sqref="A2">
    <cfRule type="beginsWith" dxfId="129" priority="16" operator="beginsWith" text="COMPLETE">
      <formula>LEFT(A2,LEN("COMPLETE"))="COMPLETE"</formula>
    </cfRule>
    <cfRule type="containsText" dxfId="128" priority="17" operator="containsText" text="INCOMPLETE">
      <formula>NOT(ISERROR(SEARCH("INCOMPLETE",A2)))</formula>
    </cfRule>
  </conditionalFormatting>
  <conditionalFormatting sqref="C8">
    <cfRule type="beginsWith" dxfId="127" priority="14" operator="beginsWith" text="COMPLETE">
      <formula>LEFT(C8,LEN("COMPLETE"))="COMPLETE"</formula>
    </cfRule>
    <cfRule type="containsText" dxfId="126" priority="15" operator="containsText" text="INCOMPLETE">
      <formula>NOT(ISERROR(SEARCH("INCOMPLETE",C8)))</formula>
    </cfRule>
  </conditionalFormatting>
  <conditionalFormatting sqref="B11:C15">
    <cfRule type="beginsWith" dxfId="125" priority="12" operator="beginsWith" text="COMPLETE">
      <formula>LEFT(B11,LEN("COMPLETE"))="COMPLETE"</formula>
    </cfRule>
    <cfRule type="containsText" dxfId="124" priority="13" operator="containsText" text="INCOMPLETE">
      <formula>NOT(ISERROR(SEARCH("INCOMPLETE",B11)))</formula>
    </cfRule>
  </conditionalFormatting>
  <conditionalFormatting sqref="C4">
    <cfRule type="beginsWith" dxfId="123" priority="10" operator="beginsWith" text="COMPLETE">
      <formula>LEFT(C4,LEN("COMPLETE"))="COMPLETE"</formula>
    </cfRule>
    <cfRule type="containsText" dxfId="122" priority="11" operator="containsText" text="INCOMPLETE">
      <formula>NOT(ISERROR(SEARCH("INCOMPLETE",C4)))</formula>
    </cfRule>
  </conditionalFormatting>
  <conditionalFormatting sqref="C4">
    <cfRule type="containsText" dxfId="121" priority="9" operator="containsText" text="SHEET COMPLETE">
      <formula>NOT(ISERROR(SEARCH("SHEET COMPLETE",C4)))</formula>
    </cfRule>
  </conditionalFormatting>
  <conditionalFormatting sqref="B23:C23">
    <cfRule type="beginsWith" dxfId="120" priority="7" operator="beginsWith" text="COMPLETE">
      <formula>LEFT(B23,LEN("COMPLETE"))="COMPLETE"</formula>
    </cfRule>
    <cfRule type="containsText" dxfId="119" priority="8" operator="containsText" text="INCOMPLETE">
      <formula>NOT(ISERROR(SEARCH("INCOMPLETE",B23)))</formula>
    </cfRule>
  </conditionalFormatting>
  <conditionalFormatting sqref="B26:C28">
    <cfRule type="beginsWith" dxfId="118" priority="5" operator="beginsWith" text="COMPLETE">
      <formula>LEFT(B26,LEN("COMPLETE"))="COMPLETE"</formula>
    </cfRule>
    <cfRule type="containsText" dxfId="117" priority="6" operator="containsText" text="INCOMPLETE">
      <formula>NOT(ISERROR(SEARCH("INCOMPLETE",B26)))</formula>
    </cfRule>
  </conditionalFormatting>
  <conditionalFormatting sqref="A85:C85">
    <cfRule type="containsText" dxfId="116" priority="3" operator="containsText" text="FALSE">
      <formula>NOT(ISERROR(SEARCH("FALSE",A85)))</formula>
    </cfRule>
    <cfRule type="containsText" dxfId="115" priority="4" operator="containsText" text="TRUE">
      <formula>NOT(ISERROR(SEARCH("TRUE",A85)))</formula>
    </cfRule>
  </conditionalFormatting>
  <conditionalFormatting sqref="A28">
    <cfRule type="beginsWith" dxfId="114" priority="1" operator="beginsWith" text="COMPLETE">
      <formula>LEFT(A28,LEN("COMPLETE"))="COMPLETE"</formula>
    </cfRule>
    <cfRule type="containsText" dxfId="113" priority="2" operator="containsText" text="INCOMPLETE">
      <formula>NOT(ISERROR(SEARCH("INCOMPLETE",A28)))</formula>
    </cfRule>
  </conditionalFormatting>
  <dataValidations count="8">
    <dataValidation type="list" allowBlank="1" showInputMessage="1" showErrorMessage="1" sqref="B6" xr:uid="{4D156E96-6BD5-44AB-B00F-2DC00AA7FC1D}">
      <formula1>"Yes,No"</formula1>
    </dataValidation>
    <dataValidation type="list" allowBlank="1" showInputMessage="1" showErrorMessage="1" sqref="B20" xr:uid="{476C9544-51C7-4CD0-BA34-BD7E05D9B1E6}">
      <formula1>"Select choice here, SBME, CHBE, CIVL, CPEN, ELEC, ENVE, ENPH, GEOE, IGEN, MECH, MINE, MTRL, MANU, OTHER"</formula1>
    </dataValidation>
    <dataValidation type="list" allowBlank="1" showInputMessage="1" showErrorMessage="1" sqref="L189:L1015 L85:L87 L68:L78" xr:uid="{D8D193CF-A631-4B6E-AA68-14077774DDC0}">
      <formula1>$A$10:$A$12</formula1>
    </dataValidation>
    <dataValidation type="list" allowBlank="1" showInputMessage="1" showErrorMessage="1" sqref="B4" xr:uid="{39021A57-AF55-4BDD-8A56-C92B27E03F12}">
      <formula1>"Select choice here, Yes"</formula1>
    </dataValidation>
    <dataValidation type="list" allowBlank="1" showInputMessage="1" showErrorMessage="1" sqref="O189:O1015" xr:uid="{E9BEB8D7-B4DE-488F-B2F7-C051D0972239}">
      <formula1>$A$32:$A$36</formula1>
    </dataValidation>
    <dataValidation type="list" allowBlank="1" showInputMessage="1" showErrorMessage="1" sqref="O89:O188" xr:uid="{336F5885-50EB-4BB9-B831-FC4552C611BA}">
      <formula1>"Purchased, Not Purchased"</formula1>
    </dataValidation>
    <dataValidation type="list" allowBlank="1" showInputMessage="1" showErrorMessage="1" sqref="U85:U1014 L89:L188" xr:uid="{1F7366AE-AC60-49F2-A2D4-0CDA1D3896CA}">
      <formula1>$A$40:$A$46</formula1>
    </dataValidation>
    <dataValidation type="list" allowBlank="1" showInputMessage="1" showErrorMessage="1" sqref="U67:U78" xr:uid="{021D832E-35FD-4434-B42C-B716D34071E8}">
      <formula1>#REF!</formula1>
    </dataValidation>
  </dataValidations>
  <pageMargins left="0.7" right="0.7" top="0.75" bottom="0.75" header="0.3" footer="0.3"/>
  <pageSetup orientation="portrait" horizontalDpi="300" verticalDpi="300" r:id="rId2"/>
  <tableParts count="2">
    <tablePart r:id="rId3"/>
    <tablePart r:id="rId4"/>
  </tableParts>
  <extLst>
    <ext xmlns:x14="http://schemas.microsoft.com/office/spreadsheetml/2009/9/main" uri="{CCE6A557-97BC-4b89-ADB6-D9C93CAAB3DF}">
      <x14:dataValidations xmlns:xm="http://schemas.microsoft.com/office/excel/2006/main" count="8">
        <x14:dataValidation type="list" allowBlank="1" showInputMessage="1" showErrorMessage="1" xr:uid="{CBD9F509-772A-432A-8C99-71C2439F4AEE}">
          <x14:formula1>
            <xm:f>dataval!$A$37:$A$38</xm:f>
          </x14:formula1>
          <xm:sqref>B8</xm:sqref>
        </x14:dataValidation>
        <x14:dataValidation type="list" allowBlank="1" showInputMessage="1" showErrorMessage="1" xr:uid="{DDD4F627-59C2-483C-9E43-06A82D309027}">
          <x14:formula1>
            <xm:f>dataval!$A$28:$A$29</xm:f>
          </x14:formula1>
          <xm:sqref>P112</xm:sqref>
        </x14:dataValidation>
        <x14:dataValidation type="list" allowBlank="1" showInputMessage="1" showErrorMessage="1" xr:uid="{DB1E2364-AB07-4059-876C-9A272901CD3D}">
          <x14:formula1>
            <xm:f>dataval!$A$8:$A$10</xm:f>
          </x14:formula1>
          <xm:sqref>C89:C90</xm:sqref>
        </x14:dataValidation>
        <x14:dataValidation type="list" allowBlank="1" showInputMessage="1" showErrorMessage="1" xr:uid="{4D652052-2F61-41AC-9079-F2F07279AD03}">
          <x14:formula1>
            <xm:f>dataval!$C$2:$C$17</xm:f>
          </x14:formula1>
          <xm:sqref>B11 B23</xm:sqref>
        </x14:dataValidation>
        <x14:dataValidation type="list" allowBlank="1" showInputMessage="1" showErrorMessage="1" xr:uid="{EB23EF17-FF1C-4EB4-B93C-B15B84A68569}">
          <x14:formula1>
            <xm:f>dataval!$A$21:$A$23</xm:f>
          </x14:formula1>
          <xm:sqref>B26:B28</xm:sqref>
        </x14:dataValidation>
        <x14:dataValidation type="list" allowBlank="1" showInputMessage="1" showErrorMessage="1" xr:uid="{A27E8542-86BB-4520-B11A-EB237C3CA587}">
          <x14:formula1>
            <xm:f>dataval!$A$30:$A$33</xm:f>
          </x14:formula1>
          <xm:sqref>O67:O78 O85:O86 F89:F188</xm:sqref>
        </x14:dataValidation>
        <x14:dataValidation type="list" allowBlank="1" showErrorMessage="1" xr:uid="{DE623AC4-03EC-4334-931E-6CC1974D41F6}">
          <x14:formula1>
            <xm:f>dataval!$A$13:$A$15</xm:f>
          </x14:formula1>
          <xm:sqref>X85:X1014 X67:X78</xm:sqref>
        </x14:dataValidation>
        <x14:dataValidation type="list" allowBlank="1" showInputMessage="1" showErrorMessage="1" xr:uid="{A72E2E1D-C4F3-4DE5-9BF1-0A5BACF051B7}">
          <x14:formula1>
            <xm:f>dataval!$E$2:$E$36</xm:f>
          </x14:formula1>
          <xm:sqref>B15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B8EA9-3D7D-4274-9AA8-4975EAB7A8D4}">
  <sheetPr>
    <tabColor theme="9"/>
  </sheetPr>
  <dimension ref="A1:AB1077"/>
  <sheetViews>
    <sheetView zoomScaleNormal="100" workbookViewId="0">
      <selection sqref="A1:C1"/>
    </sheetView>
  </sheetViews>
  <sheetFormatPr defaultColWidth="10.69140625" defaultRowHeight="14" x14ac:dyDescent="0.3"/>
  <cols>
    <col min="1" max="1" width="40.69140625" style="17" customWidth="1"/>
    <col min="2" max="2" width="35.69140625" style="14" customWidth="1"/>
    <col min="3" max="3" width="22.84375" style="14" bestFit="1" customWidth="1"/>
    <col min="4" max="4" width="20.07421875" style="14" bestFit="1" customWidth="1"/>
    <col min="5" max="5" width="29.69140625" style="14" customWidth="1"/>
    <col min="6" max="6" width="16.69140625" style="14" bestFit="1" customWidth="1"/>
    <col min="7" max="7" width="31" style="14" bestFit="1" customWidth="1"/>
    <col min="8" max="8" width="14.765625" style="14" bestFit="1" customWidth="1"/>
    <col min="9" max="9" width="14.765625" style="14" customWidth="1"/>
    <col min="10" max="10" width="59.4609375" style="14" bestFit="1" customWidth="1"/>
    <col min="11" max="11" width="22.4609375" style="14" customWidth="1"/>
    <col min="12" max="12" width="15.84375" style="14" customWidth="1"/>
    <col min="13" max="13" width="25.69140625" style="14" bestFit="1" customWidth="1"/>
    <col min="14" max="14" width="19" style="14" customWidth="1"/>
    <col min="15" max="15" width="12.69140625" style="14" customWidth="1"/>
    <col min="16" max="16" width="110.84375" style="14" customWidth="1"/>
    <col min="17" max="17" width="11.07421875" style="14" customWidth="1"/>
    <col min="18" max="18" width="12.53515625" style="14" bestFit="1" customWidth="1"/>
    <col min="19" max="19" width="14.53515625" style="14" customWidth="1"/>
    <col min="20" max="20" width="18.53515625" style="14" bestFit="1" customWidth="1"/>
    <col min="21" max="21" width="13.69140625" style="14" bestFit="1" customWidth="1"/>
    <col min="22" max="22" width="10.84375" style="14" bestFit="1" customWidth="1"/>
    <col min="23" max="23" width="15.69140625" style="14" bestFit="1" customWidth="1"/>
    <col min="24" max="24" width="11.3046875" style="14" bestFit="1" customWidth="1"/>
    <col min="25" max="25" width="86.07421875" style="14" bestFit="1" customWidth="1"/>
    <col min="26" max="26" width="59.84375" style="14" bestFit="1" customWidth="1"/>
    <col min="27" max="16384" width="10.69140625" style="14"/>
  </cols>
  <sheetData>
    <row r="1" spans="1:26" ht="25" x14ac:dyDescent="0.3">
      <c r="A1" s="396" t="s">
        <v>217</v>
      </c>
      <c r="B1" s="397"/>
      <c r="C1" s="398"/>
      <c r="E1" s="34"/>
    </row>
    <row r="2" spans="1:26" ht="14.25" customHeight="1" x14ac:dyDescent="0.3">
      <c r="A2" s="421" t="s">
        <v>271</v>
      </c>
      <c r="B2" s="422"/>
      <c r="C2" s="423"/>
    </row>
    <row r="3" spans="1:26" ht="117.75" customHeight="1" x14ac:dyDescent="0.3">
      <c r="A3" s="424"/>
      <c r="B3" s="425"/>
      <c r="C3" s="426"/>
    </row>
    <row r="4" spans="1:26" ht="28" x14ac:dyDescent="0.3">
      <c r="A4" s="173" t="str">
        <f>"I confirm the current sheet "&amp;CHAR(34)&amp;A1&amp;CHAR(34)&amp;" is correctly completed"</f>
        <v>I confirm the current sheet "PD Opportunity 4" is correctly completed</v>
      </c>
      <c r="B4" s="194" t="s">
        <v>258</v>
      </c>
      <c r="C4" s="112" t="str">
        <f>IF(B4&lt;&gt;"Select choice here","COMPLETE","INCOMPLETE")</f>
        <v>INCOMPLETE</v>
      </c>
    </row>
    <row r="5" spans="1:26" ht="14.25" customHeight="1" x14ac:dyDescent="0.3">
      <c r="A5" s="195"/>
      <c r="B5" s="174"/>
      <c r="C5" s="174"/>
    </row>
    <row r="6" spans="1:26" x14ac:dyDescent="0.3">
      <c r="A6" s="181" t="s">
        <v>248</v>
      </c>
      <c r="B6" s="182"/>
      <c r="C6" s="183"/>
    </row>
    <row r="7" spans="1:26" x14ac:dyDescent="0.3">
      <c r="A7" s="199" t="s">
        <v>113</v>
      </c>
      <c r="B7" s="197"/>
      <c r="C7" s="196" t="str">
        <f>IF(B7&lt;&gt;"","COMPLETE","INCOMPLETE")</f>
        <v>INCOMPLETE</v>
      </c>
      <c r="D7" s="34"/>
      <c r="E7" s="34"/>
      <c r="F7" s="34"/>
      <c r="G7" s="34"/>
      <c r="H7" s="34"/>
      <c r="I7" s="34"/>
      <c r="J7" s="34"/>
      <c r="K7" s="34"/>
      <c r="L7" s="34"/>
      <c r="M7" s="34"/>
      <c r="N7" s="34"/>
      <c r="O7" s="34"/>
      <c r="P7" s="34"/>
      <c r="Q7" s="34"/>
      <c r="R7" s="34"/>
      <c r="S7" s="34"/>
      <c r="T7" s="34"/>
      <c r="U7" s="34"/>
      <c r="V7" s="34"/>
      <c r="W7" s="34"/>
      <c r="X7" s="34"/>
      <c r="Y7" s="34"/>
      <c r="Z7" s="34"/>
    </row>
    <row r="8" spans="1:26" x14ac:dyDescent="0.3">
      <c r="A8" s="200" t="s">
        <v>135</v>
      </c>
      <c r="B8" s="161" t="s">
        <v>258</v>
      </c>
      <c r="C8" s="112" t="str">
        <f>IF(B8&lt;&gt;"Select choice here","COMPLETE","INCOMPLETE")</f>
        <v>INCOMPLETE</v>
      </c>
      <c r="D8" s="34"/>
      <c r="E8" s="34"/>
      <c r="F8" s="34"/>
      <c r="G8" s="34"/>
      <c r="H8" s="34"/>
      <c r="I8" s="34"/>
      <c r="J8" s="34"/>
      <c r="K8" s="34"/>
      <c r="L8" s="34"/>
      <c r="M8" s="34"/>
      <c r="N8" s="34"/>
      <c r="O8" s="34"/>
      <c r="P8" s="34"/>
      <c r="Q8" s="34"/>
      <c r="R8" s="34"/>
      <c r="S8" s="34"/>
      <c r="T8" s="34"/>
      <c r="U8" s="34"/>
      <c r="V8" s="34"/>
      <c r="W8" s="34"/>
      <c r="X8" s="34"/>
      <c r="Y8" s="34"/>
      <c r="Z8" s="34"/>
    </row>
    <row r="9" spans="1:26" ht="28" x14ac:dyDescent="0.3">
      <c r="A9" s="272" t="s">
        <v>232</v>
      </c>
      <c r="B9" s="123"/>
      <c r="C9" s="135" t="str">
        <f>IF(B9&lt;&gt;"","COMPLETE","INCOMPLETE")</f>
        <v>INCOMPLETE</v>
      </c>
      <c r="D9" s="34"/>
      <c r="E9" s="49"/>
      <c r="F9" s="49"/>
      <c r="G9" s="49"/>
      <c r="H9" s="49"/>
      <c r="I9" s="49"/>
      <c r="J9" s="34"/>
      <c r="K9" s="34"/>
      <c r="L9" s="34"/>
      <c r="M9" s="34"/>
      <c r="N9" s="34"/>
      <c r="O9" s="34"/>
      <c r="P9" s="34"/>
      <c r="Q9" s="34"/>
      <c r="R9" s="34"/>
      <c r="S9" s="34"/>
      <c r="T9" s="34"/>
      <c r="U9" s="34"/>
      <c r="V9" s="34"/>
      <c r="W9" s="34"/>
      <c r="X9" s="34"/>
      <c r="Y9" s="34"/>
      <c r="Z9" s="34"/>
    </row>
    <row r="10" spans="1:26" x14ac:dyDescent="0.3">
      <c r="A10" s="272" t="s">
        <v>233</v>
      </c>
      <c r="B10" s="123"/>
      <c r="C10" s="135" t="str">
        <f>IF(B10&lt;&gt;"","COMPLETE","INCOMPLETE")</f>
        <v>INCOMPLETE</v>
      </c>
      <c r="D10" s="34"/>
      <c r="E10" s="49"/>
      <c r="F10" s="49"/>
      <c r="G10" s="49"/>
      <c r="H10" s="49"/>
      <c r="I10" s="49"/>
      <c r="J10" s="34"/>
      <c r="K10" s="34"/>
      <c r="L10" s="34"/>
      <c r="M10" s="34"/>
      <c r="N10" s="34"/>
      <c r="O10" s="34"/>
      <c r="P10" s="34"/>
      <c r="Q10" s="34"/>
      <c r="R10" s="34"/>
      <c r="S10" s="34"/>
      <c r="T10" s="34"/>
      <c r="U10" s="34"/>
      <c r="V10" s="34"/>
      <c r="W10" s="34"/>
      <c r="X10" s="34"/>
      <c r="Y10" s="34"/>
      <c r="Z10" s="34"/>
    </row>
    <row r="11" spans="1:26" x14ac:dyDescent="0.3">
      <c r="A11" s="272" t="s">
        <v>136</v>
      </c>
      <c r="B11" s="131" t="s">
        <v>258</v>
      </c>
      <c r="C11" s="112" t="str">
        <f>IF(B11&lt;&gt;"Select choice here","COMPLETE","INCOMPLETE")</f>
        <v>INCOMPLETE</v>
      </c>
      <c r="D11" s="34"/>
      <c r="E11" s="49"/>
      <c r="F11" s="49"/>
      <c r="G11" s="49"/>
      <c r="H11" s="49"/>
      <c r="I11" s="49"/>
      <c r="J11" s="34"/>
      <c r="K11" s="34"/>
      <c r="L11" s="34"/>
      <c r="M11" s="34"/>
      <c r="N11" s="34"/>
      <c r="O11" s="34"/>
      <c r="P11" s="34"/>
      <c r="Q11" s="34"/>
      <c r="R11" s="34"/>
      <c r="S11" s="34"/>
      <c r="T11" s="34"/>
      <c r="U11" s="34"/>
      <c r="V11" s="34"/>
      <c r="W11" s="34"/>
      <c r="X11" s="34"/>
      <c r="Y11" s="34"/>
      <c r="Z11" s="34"/>
    </row>
    <row r="12" spans="1:26" x14ac:dyDescent="0.3">
      <c r="A12" s="272" t="s">
        <v>234</v>
      </c>
      <c r="B12" s="131"/>
      <c r="C12" s="112" t="str">
        <f>IF(B12&lt;&gt;"","COMPLETE","INCOMPLETE")</f>
        <v>INCOMPLETE</v>
      </c>
      <c r="D12" s="34"/>
      <c r="E12" s="49"/>
      <c r="F12" s="49"/>
      <c r="G12" s="49"/>
      <c r="H12" s="49"/>
      <c r="I12" s="49"/>
      <c r="J12" s="34"/>
      <c r="K12" s="34"/>
      <c r="L12" s="34"/>
      <c r="M12" s="34"/>
      <c r="N12" s="34"/>
      <c r="O12" s="34"/>
      <c r="P12" s="34"/>
      <c r="Q12" s="34"/>
      <c r="R12" s="34"/>
      <c r="S12" s="34"/>
      <c r="T12" s="34"/>
      <c r="U12" s="34"/>
      <c r="V12" s="34"/>
      <c r="W12" s="34"/>
      <c r="X12" s="34"/>
      <c r="Y12" s="34"/>
      <c r="Z12" s="34"/>
    </row>
    <row r="13" spans="1:26" x14ac:dyDescent="0.3">
      <c r="A13" s="272" t="s">
        <v>235</v>
      </c>
      <c r="B13" s="131"/>
      <c r="C13" s="112" t="str">
        <f>IF(B13&lt;&gt;"","COMPLETE","INCOMPLETE")</f>
        <v>INCOMPLETE</v>
      </c>
      <c r="D13" s="34"/>
      <c r="E13" s="49"/>
      <c r="F13" s="49"/>
      <c r="G13" s="49"/>
      <c r="H13" s="49"/>
      <c r="I13" s="49"/>
      <c r="J13" s="34"/>
      <c r="K13" s="34"/>
      <c r="L13" s="34"/>
      <c r="M13" s="34"/>
      <c r="N13" s="34"/>
      <c r="O13" s="34"/>
      <c r="P13" s="34"/>
      <c r="Q13" s="34"/>
      <c r="R13" s="34"/>
      <c r="S13" s="34"/>
      <c r="T13" s="34"/>
      <c r="U13" s="34"/>
      <c r="V13" s="34"/>
      <c r="W13" s="34"/>
      <c r="X13" s="34"/>
      <c r="Y13" s="34"/>
      <c r="Z13" s="34"/>
    </row>
    <row r="14" spans="1:26" x14ac:dyDescent="0.3">
      <c r="A14" s="272" t="s">
        <v>236</v>
      </c>
      <c r="B14" s="131"/>
      <c r="C14" s="112" t="str">
        <f>IF(B14&lt;&gt;"","COMPLETE","INCOMPLETE")</f>
        <v>INCOMPLETE</v>
      </c>
      <c r="D14" s="34"/>
      <c r="E14" s="49"/>
      <c r="F14" s="49"/>
      <c r="G14" s="49"/>
      <c r="H14" s="49"/>
      <c r="I14" s="49"/>
      <c r="J14" s="34"/>
      <c r="K14" s="34"/>
      <c r="L14" s="34"/>
      <c r="M14" s="34"/>
      <c r="N14" s="34"/>
      <c r="O14" s="34"/>
      <c r="P14" s="34"/>
      <c r="Q14" s="34"/>
      <c r="R14" s="34"/>
      <c r="S14" s="34"/>
      <c r="T14" s="34"/>
      <c r="U14" s="34"/>
      <c r="V14" s="34"/>
      <c r="W14" s="34"/>
      <c r="X14" s="34"/>
      <c r="Y14" s="34"/>
      <c r="Z14" s="34"/>
    </row>
    <row r="15" spans="1:26" ht="42" x14ac:dyDescent="0.3">
      <c r="A15" s="272" t="s">
        <v>237</v>
      </c>
      <c r="B15" s="131" t="s">
        <v>258</v>
      </c>
      <c r="C15" s="112" t="str">
        <f>IF(B15&lt;&gt;"Select choice here","COMPLETE","INCOMPLETE")</f>
        <v>INCOMPLETE</v>
      </c>
      <c r="D15" s="34"/>
      <c r="E15" s="49"/>
      <c r="F15" s="49"/>
      <c r="G15" s="49"/>
      <c r="H15" s="49"/>
      <c r="I15" s="49"/>
      <c r="J15" s="34"/>
      <c r="K15" s="34"/>
      <c r="L15" s="34"/>
      <c r="M15" s="34"/>
      <c r="N15" s="34"/>
      <c r="O15" s="34"/>
      <c r="P15" s="34"/>
      <c r="Q15" s="34"/>
      <c r="R15" s="34"/>
      <c r="S15" s="34"/>
      <c r="T15" s="34"/>
      <c r="U15" s="34"/>
      <c r="V15" s="34"/>
      <c r="W15" s="34"/>
      <c r="X15" s="34"/>
      <c r="Y15" s="34"/>
      <c r="Z15" s="34"/>
    </row>
    <row r="16" spans="1:26" ht="15.5" x14ac:dyDescent="0.3">
      <c r="A16" s="32"/>
      <c r="B16" s="51"/>
      <c r="C16" s="31"/>
      <c r="D16" s="34"/>
      <c r="E16" s="49"/>
      <c r="F16" s="49"/>
      <c r="G16" s="49"/>
      <c r="H16" s="49"/>
      <c r="I16" s="49"/>
      <c r="J16" s="34"/>
      <c r="K16" s="34"/>
      <c r="L16" s="34"/>
      <c r="M16" s="34"/>
      <c r="N16" s="34"/>
      <c r="O16" s="34"/>
      <c r="P16" s="34"/>
      <c r="Q16" s="34"/>
      <c r="R16" s="34"/>
      <c r="S16" s="34"/>
      <c r="T16" s="34"/>
      <c r="U16" s="34"/>
      <c r="V16" s="34"/>
      <c r="W16" s="34"/>
      <c r="X16" s="34"/>
      <c r="Y16" s="34"/>
      <c r="Z16" s="34"/>
    </row>
    <row r="17" spans="1:26" ht="15.5" x14ac:dyDescent="0.3">
      <c r="A17" s="184" t="s">
        <v>249</v>
      </c>
      <c r="B17" s="176"/>
      <c r="C17" s="177"/>
      <c r="D17" s="34"/>
      <c r="E17" s="49"/>
      <c r="F17" s="49"/>
      <c r="G17" s="49"/>
      <c r="H17" s="49"/>
      <c r="I17" s="49"/>
      <c r="J17" s="34"/>
      <c r="K17" s="34"/>
      <c r="L17" s="34"/>
      <c r="M17" s="34"/>
      <c r="N17" s="34"/>
      <c r="O17" s="34"/>
      <c r="P17" s="34"/>
      <c r="Q17" s="34"/>
      <c r="R17" s="34"/>
      <c r="S17" s="34"/>
      <c r="T17" s="34"/>
      <c r="U17" s="34"/>
      <c r="V17" s="34"/>
      <c r="W17" s="34"/>
      <c r="X17" s="34"/>
      <c r="Y17" s="34"/>
      <c r="Z17" s="34"/>
    </row>
    <row r="18" spans="1:26" ht="28" x14ac:dyDescent="0.3">
      <c r="A18" s="272" t="s">
        <v>238</v>
      </c>
      <c r="B18" s="123"/>
      <c r="C18" s="135" t="str">
        <f>IF(B18&lt;&gt;"","COMPLETE","INCOMPLETE")</f>
        <v>INCOMPLETE</v>
      </c>
      <c r="D18" s="34"/>
      <c r="E18" s="49"/>
      <c r="F18" s="49"/>
      <c r="G18" s="49"/>
      <c r="H18" s="49"/>
      <c r="I18" s="49"/>
      <c r="J18" s="34"/>
      <c r="K18" s="34"/>
      <c r="L18" s="34"/>
      <c r="M18" s="34"/>
      <c r="N18" s="34"/>
      <c r="O18" s="34"/>
      <c r="P18" s="34"/>
      <c r="Q18" s="34"/>
      <c r="R18" s="34"/>
      <c r="S18" s="34"/>
      <c r="T18" s="34"/>
      <c r="U18" s="34"/>
      <c r="V18" s="34"/>
      <c r="W18" s="34"/>
      <c r="X18" s="34"/>
      <c r="Y18" s="34"/>
      <c r="Z18" s="34"/>
    </row>
    <row r="19" spans="1:26" x14ac:dyDescent="0.3">
      <c r="A19" s="272" t="s">
        <v>234</v>
      </c>
      <c r="B19" s="123"/>
      <c r="C19" s="135" t="str">
        <f>IF(B19&lt;&gt;"","COMPLETE","INCOMPLETE")</f>
        <v>INCOMPLETE</v>
      </c>
      <c r="D19" s="34"/>
      <c r="E19" s="49"/>
      <c r="F19" s="49"/>
      <c r="G19" s="49"/>
      <c r="H19" s="49"/>
      <c r="I19" s="49"/>
      <c r="J19" s="34"/>
      <c r="K19" s="34"/>
      <c r="L19" s="34"/>
      <c r="M19" s="34"/>
      <c r="N19" s="34"/>
      <c r="O19" s="34"/>
      <c r="P19" s="34"/>
      <c r="Q19" s="34"/>
      <c r="R19" s="34"/>
      <c r="S19" s="34"/>
      <c r="T19" s="34"/>
      <c r="U19" s="34"/>
      <c r="V19" s="34"/>
      <c r="W19" s="34"/>
      <c r="X19" s="34"/>
      <c r="Y19" s="34"/>
      <c r="Z19" s="34"/>
    </row>
    <row r="20" spans="1:26" x14ac:dyDescent="0.3">
      <c r="A20" s="272" t="s">
        <v>138</v>
      </c>
      <c r="B20" s="123" t="s">
        <v>258</v>
      </c>
      <c r="C20" s="135" t="str">
        <f>IF(B20&lt;&gt;"Select choice here","COMPLETE","INCOMPLETE")</f>
        <v>INCOMPLETE</v>
      </c>
      <c r="D20" s="34"/>
      <c r="E20" s="49"/>
      <c r="F20" s="49"/>
      <c r="G20" s="49"/>
      <c r="H20" s="49"/>
      <c r="I20" s="49"/>
      <c r="J20" s="34"/>
      <c r="K20" s="34"/>
      <c r="L20" s="34"/>
      <c r="M20" s="34"/>
      <c r="N20" s="34"/>
      <c r="O20" s="34"/>
      <c r="P20" s="34"/>
      <c r="Q20" s="34"/>
      <c r="R20" s="34"/>
      <c r="S20" s="34"/>
      <c r="T20" s="34"/>
      <c r="U20" s="34"/>
      <c r="V20" s="34"/>
      <c r="W20" s="34"/>
      <c r="X20" s="34"/>
      <c r="Y20" s="34"/>
      <c r="Z20" s="34"/>
    </row>
    <row r="21" spans="1:26" ht="28" x14ac:dyDescent="0.3">
      <c r="A21" s="272" t="s">
        <v>240</v>
      </c>
      <c r="B21" s="123"/>
      <c r="C21" s="135" t="str">
        <f>IF(B21&lt;&gt;"","COMPLETE","INCOMPLETE")</f>
        <v>INCOMPLETE</v>
      </c>
      <c r="D21" s="34"/>
      <c r="E21" s="49"/>
      <c r="F21" s="49"/>
      <c r="G21" s="49"/>
      <c r="H21" s="49"/>
      <c r="I21" s="49"/>
      <c r="J21" s="34"/>
      <c r="K21" s="34"/>
      <c r="L21" s="34"/>
      <c r="M21" s="34"/>
      <c r="N21" s="34"/>
      <c r="O21" s="34"/>
      <c r="P21" s="34"/>
      <c r="Q21" s="34"/>
      <c r="R21" s="34"/>
      <c r="S21" s="34"/>
      <c r="T21" s="34"/>
      <c r="U21" s="34"/>
      <c r="V21" s="34"/>
      <c r="W21" s="34"/>
      <c r="X21" s="34"/>
      <c r="Y21" s="34"/>
      <c r="Z21" s="34"/>
    </row>
    <row r="22" spans="1:26" x14ac:dyDescent="0.3">
      <c r="A22" s="272" t="s">
        <v>234</v>
      </c>
      <c r="B22" s="123"/>
      <c r="C22" s="135" t="str">
        <f>IF(B22&lt;&gt;"","COMPLETE","INCOMPLETE")</f>
        <v>INCOMPLETE</v>
      </c>
      <c r="D22" s="34"/>
      <c r="E22" s="49"/>
      <c r="F22" s="49"/>
      <c r="G22" s="49"/>
      <c r="H22" s="49"/>
      <c r="I22" s="49"/>
      <c r="J22" s="34"/>
      <c r="K22" s="34"/>
      <c r="L22" s="34"/>
      <c r="M22" s="34"/>
      <c r="N22" s="34"/>
      <c r="O22" s="34"/>
      <c r="P22" s="34"/>
      <c r="Q22" s="34"/>
      <c r="R22" s="34"/>
      <c r="S22" s="34"/>
      <c r="T22" s="34"/>
      <c r="U22" s="34"/>
      <c r="V22" s="34"/>
      <c r="W22" s="34"/>
      <c r="X22" s="34"/>
      <c r="Y22" s="34"/>
      <c r="Z22" s="34"/>
    </row>
    <row r="23" spans="1:26" x14ac:dyDescent="0.3">
      <c r="A23" s="272" t="s">
        <v>138</v>
      </c>
      <c r="B23" s="123" t="s">
        <v>258</v>
      </c>
      <c r="C23" s="112" t="str">
        <f>IF(B23&lt;&gt;"Select choice here","COMPLETE","INCOMPLETE")</f>
        <v>INCOMPLETE</v>
      </c>
      <c r="D23" s="34"/>
      <c r="E23" s="49"/>
      <c r="F23" s="49"/>
      <c r="G23" s="49"/>
      <c r="H23" s="49"/>
      <c r="I23" s="49"/>
      <c r="J23" s="34"/>
      <c r="K23" s="34"/>
      <c r="L23" s="34"/>
      <c r="M23" s="34"/>
      <c r="N23" s="34"/>
      <c r="O23" s="34"/>
      <c r="P23" s="34"/>
      <c r="Q23" s="34"/>
      <c r="R23" s="34"/>
      <c r="S23" s="34"/>
      <c r="T23" s="34"/>
      <c r="U23" s="34"/>
      <c r="V23" s="34"/>
      <c r="W23" s="34"/>
      <c r="X23" s="34"/>
      <c r="Y23" s="34"/>
      <c r="Z23" s="34"/>
    </row>
    <row r="24" spans="1:26" ht="15.5" x14ac:dyDescent="0.3">
      <c r="A24" s="32"/>
      <c r="B24" s="51"/>
      <c r="C24" s="31"/>
      <c r="D24" s="34"/>
      <c r="E24" s="49"/>
      <c r="F24" s="49"/>
      <c r="G24" s="49"/>
      <c r="H24" s="49"/>
      <c r="I24" s="49"/>
      <c r="J24" s="34"/>
      <c r="K24" s="34"/>
      <c r="L24" s="34"/>
      <c r="M24" s="34"/>
      <c r="N24" s="34"/>
      <c r="O24" s="34"/>
      <c r="P24" s="34"/>
      <c r="Q24" s="34"/>
      <c r="R24" s="34"/>
      <c r="S24" s="34"/>
      <c r="T24" s="34"/>
      <c r="U24" s="34"/>
      <c r="V24" s="34"/>
      <c r="W24" s="34"/>
      <c r="X24" s="34"/>
      <c r="Y24" s="34"/>
      <c r="Z24" s="34"/>
    </row>
    <row r="25" spans="1:26" ht="15.5" x14ac:dyDescent="0.35">
      <c r="A25" s="180" t="s">
        <v>250</v>
      </c>
      <c r="B25" s="178"/>
      <c r="C25" s="179"/>
      <c r="D25" s="34"/>
      <c r="E25" s="49"/>
      <c r="F25" s="49"/>
      <c r="G25" s="49"/>
      <c r="H25" s="49"/>
      <c r="I25" s="49"/>
      <c r="J25" s="34"/>
      <c r="K25" s="34"/>
      <c r="L25" s="34"/>
      <c r="M25" s="34"/>
      <c r="N25" s="34"/>
      <c r="O25" s="34"/>
      <c r="P25" s="34"/>
      <c r="Q25" s="34"/>
      <c r="R25" s="34"/>
      <c r="S25" s="34"/>
      <c r="T25" s="34"/>
      <c r="U25" s="34"/>
      <c r="V25" s="34"/>
      <c r="W25" s="34"/>
      <c r="X25" s="34"/>
      <c r="Y25" s="34"/>
      <c r="Z25" s="34"/>
    </row>
    <row r="26" spans="1:26" x14ac:dyDescent="0.3">
      <c r="A26" s="272" t="s">
        <v>114</v>
      </c>
      <c r="B26" s="303" t="s">
        <v>258</v>
      </c>
      <c r="C26" s="112" t="str">
        <f>IF(B26&lt;&gt;"Select choice here","COMPLETE","INCOMPLETE")</f>
        <v>INCOMPLETE</v>
      </c>
      <c r="D26" s="34"/>
      <c r="E26" s="49"/>
      <c r="F26" s="49"/>
      <c r="G26" s="49"/>
      <c r="H26" s="49"/>
      <c r="I26" s="49"/>
      <c r="J26" s="34"/>
      <c r="K26" s="34"/>
      <c r="L26" s="34"/>
      <c r="M26" s="34"/>
      <c r="N26" s="34"/>
      <c r="O26" s="34"/>
      <c r="P26" s="34"/>
      <c r="Q26" s="34"/>
      <c r="R26" s="34"/>
      <c r="S26" s="34"/>
      <c r="T26" s="34"/>
      <c r="U26" s="34"/>
      <c r="V26" s="34"/>
      <c r="W26" s="34"/>
      <c r="X26" s="34"/>
      <c r="Y26" s="34"/>
      <c r="Z26" s="34"/>
    </row>
    <row r="27" spans="1:26" ht="28" x14ac:dyDescent="0.3">
      <c r="A27" s="272" t="s">
        <v>115</v>
      </c>
      <c r="B27" s="303" t="s">
        <v>258</v>
      </c>
      <c r="C27" s="112" t="str">
        <f>IF(B27&lt;&gt;"Select choice here","COMPLETE","INCOMPLETE")</f>
        <v>INCOMPLETE</v>
      </c>
      <c r="D27" s="34"/>
      <c r="E27" s="49"/>
      <c r="F27" s="49"/>
      <c r="G27" s="49"/>
      <c r="H27" s="49"/>
      <c r="I27" s="49"/>
      <c r="J27" s="34"/>
      <c r="K27" s="34"/>
      <c r="L27" s="34"/>
      <c r="M27" s="34"/>
      <c r="N27" s="34"/>
      <c r="O27" s="34"/>
      <c r="P27" s="34"/>
      <c r="Q27" s="34"/>
      <c r="R27" s="34"/>
      <c r="S27" s="34"/>
      <c r="T27" s="34"/>
      <c r="U27" s="34"/>
      <c r="V27" s="34"/>
      <c r="W27" s="34"/>
      <c r="X27" s="34"/>
      <c r="Y27" s="34"/>
      <c r="Z27" s="34"/>
    </row>
    <row r="28" spans="1:26" ht="28" x14ac:dyDescent="0.3">
      <c r="A28" s="270" t="s">
        <v>275</v>
      </c>
      <c r="B28" s="303" t="s">
        <v>258</v>
      </c>
      <c r="C28" s="112" t="str">
        <f>IF(B28&lt;&gt;"Select choice here","COMPLETE","INCOMPLETE")</f>
        <v>INCOMPLETE</v>
      </c>
      <c r="D28" s="34"/>
      <c r="E28" s="49"/>
      <c r="F28" s="49"/>
      <c r="G28" s="49"/>
      <c r="H28" s="49"/>
      <c r="I28" s="49"/>
      <c r="J28" s="34"/>
      <c r="K28" s="34"/>
      <c r="L28" s="34"/>
      <c r="M28" s="34"/>
      <c r="N28" s="34"/>
      <c r="O28" s="34"/>
      <c r="P28" s="34"/>
      <c r="Q28" s="34"/>
      <c r="R28" s="34"/>
      <c r="S28" s="34"/>
      <c r="T28" s="34"/>
      <c r="U28" s="34"/>
      <c r="V28" s="34"/>
      <c r="W28" s="34"/>
      <c r="X28" s="34"/>
      <c r="Y28" s="34"/>
      <c r="Z28" s="34"/>
    </row>
    <row r="29" spans="1:26" x14ac:dyDescent="0.3">
      <c r="A29" s="416" t="s">
        <v>137</v>
      </c>
      <c r="B29" s="304" t="s">
        <v>231</v>
      </c>
      <c r="C29" s="135" t="str">
        <f>IF(B29&lt;&gt;"","COMPLETE","INCOMPLETE")</f>
        <v>COMPLETE</v>
      </c>
      <c r="D29" s="34"/>
      <c r="E29" s="49"/>
      <c r="F29" s="49"/>
      <c r="G29" s="49"/>
      <c r="H29" s="49"/>
      <c r="I29" s="49"/>
      <c r="J29" s="34"/>
      <c r="K29" s="34"/>
      <c r="L29" s="34"/>
      <c r="M29" s="34"/>
      <c r="N29" s="34"/>
      <c r="O29" s="34"/>
      <c r="P29" s="34"/>
      <c r="Q29" s="34"/>
      <c r="R29" s="34"/>
      <c r="S29" s="34"/>
      <c r="T29" s="34"/>
      <c r="U29" s="34"/>
      <c r="V29" s="34"/>
      <c r="W29" s="34"/>
      <c r="X29" s="34"/>
      <c r="Y29" s="34"/>
      <c r="Z29" s="34"/>
    </row>
    <row r="30" spans="1:26" x14ac:dyDescent="0.3">
      <c r="A30" s="416"/>
      <c r="B30" s="304" t="s">
        <v>231</v>
      </c>
      <c r="C30" s="135" t="str">
        <f>IF(B30&lt;&gt;"","COMPLETE","INCOMPLETE")</f>
        <v>COMPLETE</v>
      </c>
      <c r="D30" s="34"/>
      <c r="E30" s="49"/>
      <c r="F30" s="49"/>
      <c r="G30" s="49"/>
      <c r="H30" s="49"/>
      <c r="I30" s="49"/>
      <c r="J30" s="34"/>
      <c r="K30" s="34"/>
      <c r="L30" s="34"/>
      <c r="M30" s="34"/>
      <c r="N30" s="34"/>
      <c r="O30" s="34"/>
      <c r="P30" s="34"/>
      <c r="Q30" s="34"/>
      <c r="R30" s="34"/>
      <c r="S30" s="34"/>
      <c r="T30" s="34"/>
      <c r="U30" s="34"/>
      <c r="V30" s="34"/>
      <c r="W30" s="34"/>
      <c r="X30" s="34"/>
      <c r="Y30" s="34"/>
      <c r="Z30" s="34"/>
    </row>
    <row r="31" spans="1:26" x14ac:dyDescent="0.3">
      <c r="A31" s="416"/>
      <c r="B31" s="304" t="s">
        <v>231</v>
      </c>
      <c r="C31" s="135" t="str">
        <f>IF(B31&lt;&gt;"","COMPLETE","INCOMPLETE")</f>
        <v>COMPLETE</v>
      </c>
      <c r="D31" s="34"/>
      <c r="E31" s="49"/>
      <c r="F31" s="49"/>
      <c r="G31" s="49"/>
      <c r="H31" s="49"/>
      <c r="I31" s="49"/>
      <c r="J31" s="34"/>
      <c r="K31" s="34"/>
      <c r="L31" s="34"/>
      <c r="M31" s="34"/>
      <c r="N31" s="34"/>
      <c r="O31" s="34"/>
      <c r="P31" s="34"/>
      <c r="Q31" s="34"/>
      <c r="R31" s="34"/>
      <c r="S31" s="34"/>
      <c r="T31" s="34"/>
      <c r="U31" s="34"/>
      <c r="V31" s="34"/>
      <c r="W31" s="34"/>
      <c r="X31" s="34"/>
      <c r="Y31" s="34"/>
      <c r="Z31" s="34"/>
    </row>
    <row r="32" spans="1:26" x14ac:dyDescent="0.3">
      <c r="A32" s="416"/>
      <c r="B32" s="304" t="s">
        <v>231</v>
      </c>
      <c r="C32" s="135" t="str">
        <f>IF(B32&lt;&gt;"","COMPLETE","INCOMPLETE")</f>
        <v>COMPLETE</v>
      </c>
      <c r="D32" s="34"/>
      <c r="E32" s="49"/>
      <c r="F32" s="49"/>
      <c r="G32" s="49"/>
      <c r="H32" s="49"/>
      <c r="I32" s="49"/>
      <c r="J32" s="34"/>
      <c r="K32" s="34"/>
      <c r="L32" s="34"/>
      <c r="M32" s="34"/>
      <c r="N32" s="34"/>
      <c r="O32" s="34"/>
      <c r="P32" s="34"/>
      <c r="Q32" s="34"/>
      <c r="R32" s="34"/>
      <c r="S32" s="34"/>
      <c r="T32" s="34"/>
      <c r="U32" s="34"/>
      <c r="V32" s="34"/>
      <c r="W32" s="34"/>
      <c r="X32" s="34"/>
      <c r="Y32" s="34"/>
      <c r="Z32" s="34"/>
    </row>
    <row r="33" spans="1:26" x14ac:dyDescent="0.3">
      <c r="A33" s="416"/>
      <c r="B33" s="304" t="s">
        <v>231</v>
      </c>
      <c r="C33" s="135" t="str">
        <f>IF(B33&lt;&gt;"","COMPLETE","INCOMPLETE")</f>
        <v>COMPLETE</v>
      </c>
      <c r="D33" s="34"/>
      <c r="E33" s="49"/>
      <c r="F33" s="49"/>
      <c r="G33" s="49"/>
      <c r="H33" s="49"/>
      <c r="I33" s="49"/>
      <c r="J33" s="34"/>
      <c r="K33" s="34"/>
      <c r="L33" s="34"/>
      <c r="M33" s="34"/>
      <c r="N33" s="34"/>
      <c r="O33" s="34"/>
      <c r="P33" s="34"/>
      <c r="Q33" s="34"/>
      <c r="R33" s="34"/>
      <c r="S33" s="34"/>
      <c r="T33" s="34"/>
      <c r="U33" s="34"/>
      <c r="V33" s="34"/>
      <c r="W33" s="34"/>
      <c r="X33" s="34"/>
      <c r="Y33" s="34"/>
      <c r="Z33" s="34"/>
    </row>
    <row r="34" spans="1:26" ht="15.5" x14ac:dyDescent="0.35">
      <c r="A34" s="33"/>
      <c r="B34" s="34"/>
      <c r="C34" s="34"/>
      <c r="D34" s="34"/>
      <c r="E34" s="49"/>
      <c r="F34" s="49"/>
      <c r="G34" s="49"/>
      <c r="H34" s="49"/>
      <c r="I34" s="49"/>
      <c r="J34" s="34"/>
      <c r="K34" s="34"/>
      <c r="L34" s="34"/>
      <c r="M34" s="34"/>
      <c r="N34" s="34"/>
      <c r="O34" s="34"/>
      <c r="P34" s="34"/>
      <c r="Q34" s="34"/>
      <c r="R34" s="34"/>
      <c r="S34" s="34"/>
      <c r="T34" s="34"/>
      <c r="U34" s="34"/>
      <c r="V34" s="34"/>
      <c r="W34" s="34"/>
      <c r="X34" s="34"/>
      <c r="Y34" s="34"/>
      <c r="Z34" s="34"/>
    </row>
    <row r="35" spans="1:26" ht="15.5" x14ac:dyDescent="0.35">
      <c r="A35" s="156" t="s">
        <v>215</v>
      </c>
      <c r="B35" s="80"/>
      <c r="C35" s="80"/>
      <c r="D35" s="81" t="s">
        <v>242</v>
      </c>
      <c r="E35" s="82" t="s">
        <v>116</v>
      </c>
      <c r="F35" s="50"/>
      <c r="G35" s="50"/>
      <c r="H35" s="50"/>
      <c r="I35" s="50"/>
      <c r="J35" s="34"/>
      <c r="K35" s="34"/>
      <c r="L35" s="34"/>
      <c r="M35" s="34"/>
      <c r="N35" s="34"/>
      <c r="O35" s="34"/>
      <c r="P35" s="34"/>
      <c r="Q35" s="34"/>
      <c r="R35" s="34"/>
      <c r="S35" s="34"/>
      <c r="T35" s="34"/>
      <c r="U35" s="34"/>
      <c r="V35" s="34"/>
      <c r="W35" s="34"/>
      <c r="X35" s="34"/>
      <c r="Y35" s="34"/>
      <c r="Z35" s="34"/>
    </row>
    <row r="36" spans="1:26" ht="98" x14ac:dyDescent="0.3">
      <c r="A36" s="157" t="s">
        <v>244</v>
      </c>
      <c r="B36" s="162"/>
      <c r="C36" s="135" t="str">
        <f>IF(B36&lt;&gt;"","COMPLETE","INCOMPLETE")</f>
        <v>INCOMPLETE</v>
      </c>
      <c r="D36" s="201">
        <f>IF(LEN(TRIM(B36))=0,0,LEN(TRIM(B36))-LEN(SUBSTITUTE(B36," ",""))+1)</f>
        <v>0</v>
      </c>
      <c r="E36" s="201">
        <v>300</v>
      </c>
      <c r="F36" s="49"/>
      <c r="G36" s="49"/>
      <c r="H36" s="49"/>
      <c r="I36" s="49"/>
      <c r="J36" s="34"/>
      <c r="K36" s="34"/>
      <c r="L36" s="34"/>
      <c r="M36" s="34"/>
      <c r="N36" s="34"/>
      <c r="O36" s="34"/>
      <c r="P36" s="34"/>
      <c r="Q36" s="34"/>
      <c r="R36" s="34"/>
      <c r="S36" s="34"/>
      <c r="T36" s="34"/>
      <c r="U36" s="34"/>
      <c r="V36" s="34"/>
      <c r="W36" s="34"/>
      <c r="X36" s="34"/>
      <c r="Y36" s="34"/>
      <c r="Z36" s="34"/>
    </row>
    <row r="37" spans="1:26" ht="98" x14ac:dyDescent="0.3">
      <c r="A37" s="272" t="s">
        <v>247</v>
      </c>
      <c r="B37" s="162"/>
      <c r="C37" s="135" t="str">
        <f>IF(B37&lt;&gt;"","COMPLETE","INCOMPLETE")</f>
        <v>INCOMPLETE</v>
      </c>
      <c r="D37" s="201">
        <f>IF(LEN(TRIM(B37))=0,0,LEN(TRIM(B37))-LEN(SUBSTITUTE(B37," ",""))+1)</f>
        <v>0</v>
      </c>
      <c r="E37" s="201">
        <v>300</v>
      </c>
      <c r="F37" s="49"/>
      <c r="G37" s="49"/>
      <c r="H37" s="49"/>
      <c r="I37" s="49"/>
      <c r="J37" s="34"/>
      <c r="K37" s="34"/>
      <c r="L37" s="34"/>
      <c r="M37" s="34"/>
      <c r="N37" s="34"/>
      <c r="O37" s="34"/>
      <c r="P37" s="34"/>
      <c r="Q37" s="34"/>
      <c r="R37" s="34"/>
      <c r="S37" s="34"/>
      <c r="T37" s="34"/>
      <c r="U37" s="34"/>
      <c r="V37" s="34"/>
      <c r="W37" s="34"/>
      <c r="X37" s="34"/>
      <c r="Y37" s="34"/>
      <c r="Z37" s="34"/>
    </row>
    <row r="38" spans="1:26" ht="84" x14ac:dyDescent="0.3">
      <c r="A38" s="272" t="s">
        <v>245</v>
      </c>
      <c r="B38" s="162"/>
      <c r="C38" s="135" t="str">
        <f>IF(B38&lt;&gt;"","COMPLETE","INCOMPLETE")</f>
        <v>INCOMPLETE</v>
      </c>
      <c r="D38" s="201">
        <f>IF(LEN(TRIM(B38))=0,0,LEN(TRIM(B38))-LEN(SUBSTITUTE(B38," ",""))+1)</f>
        <v>0</v>
      </c>
      <c r="E38" s="201">
        <v>300</v>
      </c>
      <c r="F38" s="49"/>
      <c r="G38" s="49"/>
      <c r="H38" s="49"/>
      <c r="I38" s="49"/>
      <c r="J38" s="34"/>
      <c r="K38" s="34"/>
      <c r="L38" s="34"/>
      <c r="M38" s="34"/>
      <c r="N38" s="34"/>
      <c r="O38" s="34"/>
      <c r="P38" s="34"/>
      <c r="Q38" s="34"/>
      <c r="R38" s="34"/>
      <c r="S38" s="34"/>
      <c r="T38" s="34"/>
      <c r="U38" s="34"/>
      <c r="V38" s="34"/>
      <c r="W38" s="34"/>
      <c r="X38" s="34"/>
      <c r="Y38" s="34"/>
      <c r="Z38" s="34"/>
    </row>
    <row r="39" spans="1:26" x14ac:dyDescent="0.3">
      <c r="A39" s="43"/>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7.25" customHeight="1" x14ac:dyDescent="0.3">
      <c r="A40" s="158" t="s">
        <v>212</v>
      </c>
      <c r="B40" s="92"/>
      <c r="C40" s="204"/>
      <c r="D40" s="109" t="s">
        <v>242</v>
      </c>
      <c r="E40" s="109" t="s">
        <v>116</v>
      </c>
      <c r="F40" s="49"/>
      <c r="G40" s="49"/>
      <c r="H40" s="49"/>
      <c r="I40" s="49"/>
      <c r="J40" s="34"/>
      <c r="K40" s="34"/>
      <c r="L40" s="34"/>
      <c r="M40" s="34"/>
      <c r="N40" s="34"/>
      <c r="O40" s="34"/>
      <c r="P40" s="34"/>
      <c r="Q40" s="34"/>
      <c r="R40" s="34"/>
      <c r="S40" s="34"/>
      <c r="T40" s="34"/>
      <c r="U40" s="34"/>
      <c r="V40" s="34"/>
      <c r="W40" s="34"/>
      <c r="X40" s="34"/>
      <c r="Y40" s="34"/>
      <c r="Z40" s="34"/>
    </row>
    <row r="41" spans="1:26" x14ac:dyDescent="0.3">
      <c r="A41" s="159" t="s">
        <v>211</v>
      </c>
      <c r="B41" s="305"/>
      <c r="C41" s="135" t="str">
        <f>IF(B41&lt;&gt;"","COMPLETE","INCOMPLETE")</f>
        <v>INCOMPLETE</v>
      </c>
      <c r="D41" s="202"/>
      <c r="E41" s="202"/>
      <c r="F41" s="49"/>
      <c r="G41" s="49"/>
      <c r="H41" s="49"/>
      <c r="I41" s="49"/>
      <c r="J41" s="34"/>
      <c r="K41" s="34"/>
      <c r="L41" s="34"/>
      <c r="M41" s="34"/>
      <c r="N41" s="34"/>
      <c r="O41" s="34"/>
      <c r="P41" s="34"/>
      <c r="Q41" s="34"/>
      <c r="R41" s="34"/>
      <c r="S41" s="34"/>
      <c r="T41" s="34"/>
      <c r="U41" s="34"/>
      <c r="V41" s="34"/>
      <c r="W41" s="34"/>
      <c r="X41" s="34"/>
      <c r="Y41" s="34"/>
      <c r="Z41" s="34"/>
    </row>
    <row r="42" spans="1:26" ht="56" x14ac:dyDescent="0.3">
      <c r="A42" s="160" t="s">
        <v>213</v>
      </c>
      <c r="B42" s="306"/>
      <c r="C42" s="135" t="str">
        <f>IF(B42&lt;&gt;"","COMPLETE","INCOMPLETE")</f>
        <v>INCOMPLETE</v>
      </c>
      <c r="D42" s="203">
        <f>IF(LEN(TRIM(B42))=0,0,LEN(TRIM(B42))-LEN(SUBSTITUTE(B42," ",""))+1)</f>
        <v>0</v>
      </c>
      <c r="E42" s="110">
        <v>300</v>
      </c>
      <c r="F42" s="49"/>
      <c r="G42" s="49"/>
      <c r="H42" s="49"/>
      <c r="I42" s="49"/>
      <c r="J42" s="34"/>
      <c r="K42" s="34"/>
      <c r="L42" s="34"/>
      <c r="M42" s="34"/>
      <c r="N42" s="34"/>
      <c r="O42" s="34"/>
      <c r="P42" s="34"/>
      <c r="Q42" s="34"/>
      <c r="R42" s="34"/>
      <c r="S42" s="34"/>
      <c r="T42" s="34"/>
      <c r="U42" s="34"/>
      <c r="V42" s="34"/>
      <c r="W42" s="34"/>
      <c r="X42" s="34"/>
      <c r="Y42" s="34"/>
      <c r="Z42" s="34"/>
    </row>
    <row r="43" spans="1:26" ht="15.5" x14ac:dyDescent="0.35">
      <c r="A43" s="33"/>
      <c r="B43" s="62"/>
      <c r="C43" s="31"/>
      <c r="D43" s="31"/>
      <c r="E43" s="34"/>
      <c r="F43" s="34"/>
      <c r="G43" s="34"/>
      <c r="H43" s="34"/>
      <c r="I43" s="34"/>
      <c r="J43" s="34"/>
      <c r="K43" s="34"/>
      <c r="L43" s="34"/>
      <c r="M43" s="34"/>
      <c r="N43" s="34"/>
      <c r="O43" s="34"/>
      <c r="P43" s="34"/>
      <c r="Q43" s="34"/>
      <c r="R43" s="34"/>
      <c r="S43" s="34"/>
      <c r="T43" s="34"/>
      <c r="U43" s="34"/>
      <c r="V43" s="34"/>
      <c r="W43" s="34"/>
      <c r="X43" s="34"/>
      <c r="Y43" s="34"/>
      <c r="Z43" s="34"/>
    </row>
    <row r="44" spans="1:26" ht="18" customHeight="1" x14ac:dyDescent="0.3">
      <c r="A44" s="419" t="s">
        <v>251</v>
      </c>
      <c r="B44" s="420"/>
      <c r="C44" s="420"/>
      <c r="D44" s="420"/>
      <c r="E44" s="34"/>
      <c r="F44" s="34"/>
      <c r="G44" s="34"/>
      <c r="H44" s="34"/>
      <c r="I44" s="34"/>
      <c r="J44" s="34"/>
      <c r="K44" s="34"/>
      <c r="L44" s="34"/>
      <c r="M44" s="34"/>
      <c r="N44" s="34"/>
      <c r="O44" s="34"/>
      <c r="P44" s="34"/>
      <c r="Q44" s="34"/>
      <c r="R44" s="34"/>
      <c r="S44" s="34"/>
      <c r="T44" s="34"/>
      <c r="U44" s="34"/>
      <c r="V44" s="34"/>
      <c r="W44" s="34"/>
      <c r="X44" s="34"/>
      <c r="Y44" s="34"/>
      <c r="Z44" s="34"/>
    </row>
    <row r="45" spans="1:26" x14ac:dyDescent="0.3">
      <c r="A45" s="65" t="s">
        <v>16</v>
      </c>
      <c r="B45" s="163" t="s">
        <v>6</v>
      </c>
      <c r="C45" s="163" t="s">
        <v>8</v>
      </c>
      <c r="D45" s="65" t="s">
        <v>12</v>
      </c>
      <c r="E45" s="34"/>
      <c r="F45" s="34"/>
      <c r="G45" s="34"/>
      <c r="H45" s="34"/>
      <c r="I45" s="34"/>
      <c r="J45" s="34"/>
      <c r="K45" s="34"/>
      <c r="L45" s="34"/>
      <c r="M45" s="34"/>
      <c r="N45" s="34"/>
      <c r="O45" s="34"/>
      <c r="P45" s="34"/>
      <c r="Q45" s="34"/>
      <c r="R45" s="34"/>
      <c r="S45" s="34"/>
      <c r="T45" s="34"/>
      <c r="U45" s="34"/>
      <c r="V45" s="34"/>
      <c r="W45" s="34"/>
      <c r="X45" s="34"/>
      <c r="Y45" s="34"/>
      <c r="Z45" s="34"/>
    </row>
    <row r="46" spans="1:26" x14ac:dyDescent="0.3">
      <c r="A46" s="64" t="s">
        <v>27</v>
      </c>
      <c r="B46" s="307"/>
      <c r="C46" s="307"/>
      <c r="D46" s="64">
        <f>SUM(C46:C52)</f>
        <v>0</v>
      </c>
      <c r="E46" s="34"/>
      <c r="F46" s="34"/>
      <c r="G46" s="34"/>
      <c r="H46" s="34"/>
      <c r="I46" s="34"/>
      <c r="J46" s="34"/>
      <c r="K46" s="34"/>
      <c r="L46" s="34"/>
      <c r="M46" s="34"/>
      <c r="N46" s="34"/>
      <c r="O46" s="34"/>
      <c r="P46" s="34"/>
      <c r="Q46" s="34"/>
      <c r="R46" s="34"/>
      <c r="S46" s="34"/>
      <c r="T46" s="34"/>
      <c r="U46" s="34"/>
      <c r="V46" s="34"/>
      <c r="W46" s="34"/>
      <c r="X46" s="34"/>
      <c r="Y46" s="34"/>
      <c r="Z46" s="34"/>
    </row>
    <row r="47" spans="1:26" x14ac:dyDescent="0.3">
      <c r="A47" s="64" t="s">
        <v>28</v>
      </c>
      <c r="B47" s="307"/>
      <c r="C47" s="308"/>
      <c r="D47" s="34"/>
      <c r="E47" s="34"/>
      <c r="F47" s="34"/>
      <c r="G47" s="34"/>
      <c r="H47" s="34"/>
      <c r="I47" s="34"/>
      <c r="J47" s="34"/>
      <c r="K47" s="34"/>
      <c r="L47" s="34"/>
      <c r="M47" s="34"/>
      <c r="N47" s="34"/>
      <c r="O47" s="34"/>
      <c r="P47" s="34"/>
      <c r="Q47" s="34"/>
      <c r="R47" s="34"/>
      <c r="S47" s="34"/>
      <c r="T47" s="34"/>
      <c r="U47" s="34"/>
      <c r="V47" s="34"/>
      <c r="W47" s="34"/>
      <c r="X47" s="34"/>
      <c r="Y47" s="34"/>
      <c r="Z47" s="34"/>
    </row>
    <row r="48" spans="1:26" x14ac:dyDescent="0.3">
      <c r="A48" s="64" t="s">
        <v>33</v>
      </c>
      <c r="B48" s="307"/>
      <c r="C48" s="308"/>
      <c r="D48" s="34"/>
      <c r="E48" s="34"/>
      <c r="F48" s="34"/>
      <c r="G48" s="34"/>
      <c r="H48" s="34"/>
      <c r="I48" s="34"/>
      <c r="J48" s="34"/>
      <c r="K48" s="34"/>
      <c r="L48" s="34"/>
      <c r="M48" s="34"/>
      <c r="N48" s="34"/>
      <c r="O48" s="34"/>
      <c r="P48" s="34"/>
      <c r="Q48" s="34"/>
      <c r="R48" s="34"/>
      <c r="S48" s="34"/>
      <c r="T48" s="34"/>
      <c r="U48" s="34"/>
      <c r="V48" s="34"/>
      <c r="W48" s="34"/>
      <c r="X48" s="34"/>
      <c r="Y48" s="34"/>
      <c r="Z48" s="34"/>
    </row>
    <row r="49" spans="1:27" x14ac:dyDescent="0.3">
      <c r="A49" s="64" t="s">
        <v>38</v>
      </c>
      <c r="B49" s="307"/>
      <c r="C49" s="308"/>
      <c r="D49" s="34"/>
      <c r="E49" s="34"/>
      <c r="F49" s="34"/>
      <c r="G49" s="34"/>
      <c r="H49" s="34"/>
      <c r="I49" s="34"/>
      <c r="J49" s="34"/>
      <c r="K49" s="34"/>
      <c r="L49" s="34"/>
      <c r="M49" s="34"/>
      <c r="N49" s="34"/>
      <c r="O49" s="34"/>
      <c r="P49" s="34"/>
      <c r="Q49" s="34"/>
      <c r="R49" s="34"/>
      <c r="S49" s="34"/>
      <c r="T49" s="34"/>
      <c r="U49" s="34"/>
      <c r="V49" s="34"/>
      <c r="W49" s="34"/>
      <c r="X49" s="34"/>
      <c r="Y49" s="34"/>
      <c r="Z49" s="34"/>
    </row>
    <row r="50" spans="1:27" x14ac:dyDescent="0.3">
      <c r="A50" s="64" t="s">
        <v>43</v>
      </c>
      <c r="B50" s="307"/>
      <c r="C50" s="308"/>
      <c r="D50" s="34"/>
      <c r="E50" s="34"/>
      <c r="F50" s="34"/>
      <c r="G50" s="34"/>
      <c r="H50" s="34"/>
      <c r="I50" s="34"/>
      <c r="J50" s="34"/>
      <c r="K50" s="34"/>
      <c r="L50" s="34"/>
      <c r="M50" s="34"/>
      <c r="N50" s="34"/>
      <c r="O50" s="34"/>
      <c r="P50" s="34"/>
      <c r="Q50" s="34"/>
      <c r="R50" s="34"/>
      <c r="S50" s="34"/>
      <c r="T50" s="34"/>
      <c r="U50" s="34"/>
      <c r="V50" s="34"/>
      <c r="W50" s="34"/>
      <c r="X50" s="34"/>
      <c r="Y50" s="34"/>
      <c r="Z50" s="34"/>
    </row>
    <row r="51" spans="1:27" x14ac:dyDescent="0.3">
      <c r="A51" s="64" t="s">
        <v>44</v>
      </c>
      <c r="B51" s="307"/>
      <c r="C51" s="308"/>
      <c r="D51" s="34"/>
      <c r="E51" s="34"/>
      <c r="F51" s="34"/>
      <c r="G51" s="34"/>
      <c r="H51" s="34"/>
      <c r="I51" s="34"/>
      <c r="J51" s="34"/>
      <c r="K51" s="34"/>
      <c r="L51" s="34"/>
      <c r="M51" s="34"/>
      <c r="N51" s="34"/>
      <c r="O51" s="34"/>
      <c r="P51" s="34"/>
      <c r="Q51" s="34"/>
      <c r="R51" s="34"/>
      <c r="S51" s="34"/>
      <c r="T51" s="34"/>
      <c r="U51" s="34"/>
      <c r="V51" s="34"/>
      <c r="W51" s="34"/>
      <c r="X51" s="34"/>
      <c r="Y51" s="34"/>
      <c r="Z51" s="34"/>
    </row>
    <row r="52" spans="1:27" x14ac:dyDescent="0.3">
      <c r="A52" s="64" t="s">
        <v>47</v>
      </c>
      <c r="B52" s="307"/>
      <c r="C52" s="308"/>
      <c r="D52" s="34"/>
      <c r="E52" s="34"/>
      <c r="F52" s="34"/>
      <c r="G52" s="34"/>
      <c r="H52" s="34"/>
      <c r="I52" s="34"/>
      <c r="J52" s="34"/>
      <c r="K52" s="34"/>
      <c r="L52" s="34"/>
      <c r="M52" s="34"/>
      <c r="N52" s="34"/>
      <c r="O52" s="34"/>
      <c r="P52" s="34"/>
      <c r="Q52" s="34"/>
      <c r="R52" s="34"/>
      <c r="S52" s="34"/>
      <c r="T52" s="34"/>
      <c r="U52" s="34"/>
      <c r="V52" s="34"/>
      <c r="W52" s="34"/>
      <c r="X52" s="34"/>
      <c r="Y52" s="34"/>
      <c r="Z52" s="34"/>
    </row>
    <row r="53" spans="1:27" x14ac:dyDescent="0.3">
      <c r="A53" s="34"/>
      <c r="D53" s="34"/>
      <c r="E53" s="34"/>
      <c r="F53" s="34"/>
      <c r="G53" s="34"/>
      <c r="H53" s="34"/>
      <c r="I53" s="34"/>
      <c r="J53" s="34"/>
      <c r="K53" s="34"/>
      <c r="L53" s="34"/>
      <c r="M53" s="34"/>
      <c r="N53" s="34"/>
      <c r="O53" s="34"/>
      <c r="P53" s="34"/>
      <c r="Q53" s="34"/>
      <c r="R53" s="34"/>
      <c r="S53" s="34"/>
      <c r="T53" s="34"/>
      <c r="U53" s="34"/>
      <c r="V53" s="34"/>
      <c r="W53" s="34"/>
      <c r="X53" s="34"/>
      <c r="Y53" s="34"/>
      <c r="Z53" s="34"/>
    </row>
    <row r="54" spans="1:27" ht="14.15" customHeight="1" x14ac:dyDescent="0.3">
      <c r="A54" s="419" t="s">
        <v>252</v>
      </c>
      <c r="B54" s="420"/>
      <c r="C54" s="420"/>
      <c r="D54" s="420"/>
      <c r="E54" s="34"/>
      <c r="F54" s="34"/>
      <c r="G54" s="34"/>
      <c r="H54" s="34"/>
      <c r="I54" s="34"/>
      <c r="J54" s="34"/>
      <c r="K54" s="34"/>
      <c r="L54" s="34"/>
      <c r="M54" s="34"/>
      <c r="N54" s="34"/>
      <c r="O54" s="34"/>
      <c r="P54" s="34"/>
      <c r="Q54" s="34"/>
      <c r="R54" s="34"/>
      <c r="S54" s="34"/>
      <c r="T54" s="34"/>
      <c r="U54" s="34"/>
      <c r="V54" s="34"/>
      <c r="W54" s="34"/>
      <c r="X54" s="34"/>
      <c r="Y54" s="34"/>
      <c r="Z54" s="34"/>
    </row>
    <row r="55" spans="1:27" x14ac:dyDescent="0.3">
      <c r="A55" s="205" t="s">
        <v>16</v>
      </c>
      <c r="B55" s="163" t="s">
        <v>6</v>
      </c>
      <c r="C55" s="163" t="s">
        <v>8</v>
      </c>
      <c r="D55" s="65" t="s">
        <v>12</v>
      </c>
      <c r="E55" s="34"/>
      <c r="F55" s="34"/>
      <c r="G55" s="34"/>
      <c r="H55" s="34"/>
      <c r="I55" s="34"/>
      <c r="J55" s="34"/>
      <c r="K55" s="34"/>
      <c r="L55" s="34"/>
      <c r="M55" s="34"/>
      <c r="N55" s="34"/>
      <c r="O55" s="34"/>
      <c r="P55" s="34"/>
      <c r="Q55" s="34"/>
      <c r="R55" s="34"/>
      <c r="S55" s="34"/>
      <c r="T55" s="34"/>
      <c r="U55" s="34"/>
      <c r="V55" s="34"/>
      <c r="W55" s="34"/>
      <c r="X55" s="34"/>
      <c r="Y55" s="34"/>
      <c r="Z55" s="34"/>
    </row>
    <row r="56" spans="1:27" x14ac:dyDescent="0.3">
      <c r="A56" s="64" t="s">
        <v>27</v>
      </c>
      <c r="B56" s="307"/>
      <c r="C56" s="307"/>
      <c r="D56" s="64">
        <f>SUM(C56:C62)</f>
        <v>0</v>
      </c>
      <c r="E56" s="34"/>
      <c r="F56" s="34"/>
      <c r="G56" s="34"/>
      <c r="H56" s="34"/>
      <c r="I56" s="34"/>
      <c r="J56" s="34"/>
      <c r="K56" s="34"/>
      <c r="L56" s="34"/>
      <c r="M56" s="34"/>
      <c r="N56" s="34"/>
      <c r="O56" s="34"/>
      <c r="P56" s="34"/>
      <c r="Q56" s="34"/>
      <c r="R56" s="34"/>
      <c r="S56" s="34"/>
      <c r="T56" s="34"/>
      <c r="U56" s="34"/>
      <c r="V56" s="34"/>
      <c r="W56" s="34"/>
      <c r="X56" s="34"/>
      <c r="Y56" s="34"/>
      <c r="Z56" s="34"/>
    </row>
    <row r="57" spans="1:27" x14ac:dyDescent="0.3">
      <c r="A57" s="64" t="s">
        <v>28</v>
      </c>
      <c r="B57" s="307"/>
      <c r="C57" s="307"/>
      <c r="D57" s="34"/>
      <c r="E57" s="34"/>
      <c r="F57" s="34"/>
      <c r="G57" s="34"/>
      <c r="H57" s="34"/>
      <c r="I57" s="34"/>
      <c r="J57" s="34"/>
      <c r="K57" s="34"/>
      <c r="L57" s="34"/>
      <c r="M57" s="34"/>
      <c r="N57" s="34"/>
      <c r="O57" s="34"/>
      <c r="P57" s="34"/>
      <c r="Q57" s="34"/>
      <c r="R57" s="34"/>
      <c r="S57" s="34"/>
      <c r="T57" s="34"/>
      <c r="U57" s="34"/>
      <c r="V57" s="34"/>
      <c r="W57" s="34"/>
      <c r="X57" s="34"/>
      <c r="Y57" s="34"/>
      <c r="Z57" s="34"/>
    </row>
    <row r="58" spans="1:27" x14ac:dyDescent="0.3">
      <c r="A58" s="64" t="s">
        <v>33</v>
      </c>
      <c r="B58" s="307"/>
      <c r="C58" s="307"/>
      <c r="D58" s="34"/>
      <c r="E58" s="34"/>
      <c r="F58" s="34"/>
      <c r="G58" s="34"/>
      <c r="H58" s="34"/>
      <c r="I58" s="34"/>
      <c r="J58" s="34"/>
      <c r="K58" s="34"/>
      <c r="L58" s="34"/>
      <c r="M58" s="34"/>
      <c r="N58" s="34"/>
      <c r="O58" s="34"/>
      <c r="P58" s="34"/>
      <c r="Q58" s="34"/>
      <c r="R58" s="34"/>
      <c r="S58" s="34"/>
      <c r="T58" s="34"/>
      <c r="U58" s="34"/>
      <c r="V58" s="34"/>
      <c r="W58" s="34"/>
      <c r="X58" s="34"/>
      <c r="Y58" s="34"/>
      <c r="Z58" s="34"/>
    </row>
    <row r="59" spans="1:27" x14ac:dyDescent="0.3">
      <c r="A59" s="64" t="s">
        <v>38</v>
      </c>
      <c r="B59" s="307"/>
      <c r="C59" s="307"/>
      <c r="D59" s="34"/>
      <c r="E59" s="34"/>
      <c r="F59" s="34"/>
      <c r="G59" s="34"/>
      <c r="H59" s="34"/>
      <c r="I59" s="34"/>
      <c r="J59" s="34"/>
      <c r="K59" s="34"/>
      <c r="L59" s="34"/>
      <c r="M59" s="34"/>
      <c r="N59" s="34"/>
      <c r="O59" s="34"/>
      <c r="P59" s="34"/>
      <c r="Q59" s="34"/>
      <c r="R59" s="34"/>
      <c r="S59" s="34"/>
      <c r="T59" s="34"/>
      <c r="U59" s="34"/>
      <c r="V59" s="34"/>
      <c r="W59" s="34"/>
      <c r="X59" s="34"/>
      <c r="Y59" s="34"/>
      <c r="Z59" s="34"/>
    </row>
    <row r="60" spans="1:27" x14ac:dyDescent="0.3">
      <c r="A60" s="64" t="s">
        <v>43</v>
      </c>
      <c r="B60" s="307"/>
      <c r="C60" s="307"/>
      <c r="D60" s="34"/>
      <c r="E60" s="34"/>
      <c r="F60" s="34"/>
      <c r="G60" s="34"/>
      <c r="H60" s="34"/>
      <c r="I60" s="34"/>
      <c r="J60" s="34"/>
      <c r="K60" s="34"/>
      <c r="L60" s="34"/>
      <c r="M60" s="34"/>
      <c r="N60" s="34"/>
      <c r="O60" s="34"/>
      <c r="P60" s="34"/>
      <c r="Q60" s="34"/>
      <c r="R60" s="34"/>
      <c r="S60" s="34"/>
      <c r="T60" s="34"/>
      <c r="U60" s="34"/>
      <c r="V60" s="34"/>
      <c r="W60" s="34"/>
      <c r="X60" s="34"/>
      <c r="Y60" s="34"/>
      <c r="Z60" s="34"/>
    </row>
    <row r="61" spans="1:27" x14ac:dyDescent="0.3">
      <c r="A61" s="64" t="s">
        <v>44</v>
      </c>
      <c r="B61" s="307"/>
      <c r="C61" s="307"/>
      <c r="D61" s="34"/>
      <c r="E61" s="34"/>
      <c r="F61" s="34"/>
      <c r="G61" s="34"/>
      <c r="H61" s="34"/>
      <c r="I61" s="34"/>
      <c r="J61" s="34"/>
      <c r="K61" s="34"/>
      <c r="L61" s="34"/>
      <c r="M61" s="34"/>
      <c r="N61" s="34"/>
      <c r="O61" s="34"/>
      <c r="P61" s="34"/>
      <c r="Q61" s="34"/>
      <c r="R61" s="34"/>
      <c r="S61" s="34"/>
      <c r="T61" s="34"/>
      <c r="U61" s="34"/>
      <c r="V61" s="34"/>
      <c r="W61" s="34"/>
      <c r="X61" s="34"/>
      <c r="Y61" s="34"/>
      <c r="Z61" s="34"/>
    </row>
    <row r="62" spans="1:27" x14ac:dyDescent="0.3">
      <c r="A62" s="64" t="s">
        <v>47</v>
      </c>
      <c r="B62" s="307"/>
      <c r="C62" s="307"/>
      <c r="D62" s="34"/>
      <c r="E62" s="34"/>
      <c r="F62" s="34"/>
      <c r="G62" s="34"/>
      <c r="H62" s="34"/>
      <c r="I62" s="34"/>
      <c r="J62" s="34"/>
      <c r="K62" s="34"/>
      <c r="L62" s="34"/>
      <c r="M62" s="34"/>
      <c r="N62" s="34"/>
      <c r="O62" s="34"/>
      <c r="P62" s="34"/>
      <c r="Q62" s="34"/>
      <c r="R62" s="34"/>
      <c r="S62" s="34"/>
      <c r="T62" s="34"/>
      <c r="U62" s="34"/>
      <c r="V62" s="34"/>
      <c r="W62" s="34"/>
      <c r="X62" s="34"/>
      <c r="Y62" s="34"/>
      <c r="Z62" s="34"/>
    </row>
    <row r="63" spans="1:27" ht="45" customHeight="1" x14ac:dyDescent="0.35">
      <c r="A63" s="33"/>
      <c r="B63" s="33"/>
      <c r="C63" s="33"/>
      <c r="D63" s="34"/>
      <c r="E63" s="34"/>
      <c r="F63" s="34"/>
      <c r="G63" s="34"/>
      <c r="H63" s="34"/>
      <c r="I63" s="34"/>
      <c r="J63" s="34"/>
      <c r="K63" s="34"/>
      <c r="L63" s="34"/>
      <c r="M63" s="34"/>
      <c r="N63" s="34"/>
      <c r="O63" s="34"/>
      <c r="P63" s="34"/>
      <c r="Q63" s="34"/>
      <c r="R63" s="34"/>
      <c r="S63" s="34"/>
      <c r="T63" s="34"/>
      <c r="U63" s="34"/>
      <c r="V63" s="34"/>
      <c r="W63" s="34"/>
      <c r="X63" s="34"/>
      <c r="Y63" s="34"/>
      <c r="Z63" s="34"/>
    </row>
    <row r="64" spans="1:27" s="57" customFormat="1" ht="15.5" x14ac:dyDescent="0.35">
      <c r="A64" s="35" t="s">
        <v>210</v>
      </c>
      <c r="B64" s="207" t="s">
        <v>2</v>
      </c>
      <c r="C64" s="38"/>
      <c r="D64" s="62"/>
      <c r="I64" s="62"/>
      <c r="N64" s="62"/>
      <c r="AA64" s="56"/>
    </row>
    <row r="65" spans="1:28" ht="52.5" x14ac:dyDescent="0.35">
      <c r="A65" s="166">
        <f>IFERROR(B75-GETPIVOTDATA("TOTAL IN CAD",$C$73,"Category","Alcohol"),B75)</f>
        <v>0</v>
      </c>
      <c r="B65" s="167">
        <f>D46</f>
        <v>0</v>
      </c>
      <c r="C65" s="230" t="s">
        <v>262</v>
      </c>
      <c r="D65" s="34"/>
      <c r="I65" s="86"/>
      <c r="J65"/>
      <c r="K65"/>
      <c r="L65"/>
      <c r="M65"/>
      <c r="N65" s="86"/>
      <c r="AA65" s="89"/>
      <c r="AB65" s="73"/>
    </row>
    <row r="66" spans="1:28" ht="15.5" x14ac:dyDescent="0.35">
      <c r="A66" s="164"/>
      <c r="B66" s="164"/>
      <c r="C66" s="37"/>
      <c r="AA66" s="21"/>
    </row>
    <row r="67" spans="1:28" ht="15.5" x14ac:dyDescent="0.35">
      <c r="A67" s="66" t="s">
        <v>34</v>
      </c>
      <c r="B67" s="67" t="s">
        <v>35</v>
      </c>
      <c r="C67" s="36" t="s">
        <v>36</v>
      </c>
      <c r="Q67" s="18"/>
      <c r="R67" s="18"/>
      <c r="S67" s="59"/>
      <c r="T67" s="20"/>
      <c r="U67" s="18"/>
      <c r="V67" s="72"/>
      <c r="W67" s="72"/>
      <c r="X67" s="18"/>
      <c r="Y67" s="22"/>
      <c r="AA67" s="15"/>
    </row>
    <row r="68" spans="1:28" ht="65.5" x14ac:dyDescent="0.35">
      <c r="A68" s="165">
        <f>7*B65</f>
        <v>0</v>
      </c>
      <c r="B68" s="165">
        <f>IFERROR(MIN(500,GETPIVOTDATA("TOTAL IN CAD",$C$73,"Category","Venue")*0.7),0)</f>
        <v>0</v>
      </c>
      <c r="C68" s="165">
        <f>IFERROR(MIN(150,IF(GETPIVOTDATA("TOTAL IN CAD",$C$73,"Category","Gifts")&gt;(B41*25),B41*25,GETPIVOTDATA("TOTAL IN CAD",$C$73,"Category","Gifts"))),0)</f>
        <v>0</v>
      </c>
      <c r="D68" s="230" t="s">
        <v>262</v>
      </c>
      <c r="K68" s="16"/>
      <c r="M68" s="55"/>
      <c r="Q68" s="18"/>
      <c r="R68" s="18"/>
      <c r="S68" s="59"/>
      <c r="T68" s="20"/>
      <c r="U68" s="18"/>
      <c r="V68" s="72"/>
      <c r="W68" s="72"/>
      <c r="X68" s="18"/>
      <c r="Y68" s="18"/>
      <c r="AA68" s="15"/>
    </row>
    <row r="69" spans="1:28" ht="15.5" x14ac:dyDescent="0.35">
      <c r="A69" s="37"/>
      <c r="B69" s="37"/>
      <c r="C69" s="37"/>
      <c r="K69" s="16"/>
      <c r="M69" s="58"/>
      <c r="N69" s="23"/>
      <c r="Q69" s="18"/>
      <c r="R69" s="18"/>
      <c r="S69" s="59"/>
      <c r="T69" s="20"/>
      <c r="U69" s="18"/>
      <c r="V69" s="72"/>
      <c r="W69" s="72"/>
      <c r="X69" s="18"/>
      <c r="Y69" s="18"/>
      <c r="AA69" s="15"/>
    </row>
    <row r="70" spans="1:28" ht="15.5" x14ac:dyDescent="0.35">
      <c r="A70" s="68" t="s">
        <v>45</v>
      </c>
      <c r="B70" s="69" t="s">
        <v>46</v>
      </c>
      <c r="C70" s="38"/>
      <c r="G70" s="24"/>
      <c r="H70" s="24"/>
      <c r="K70" s="16"/>
      <c r="M70" s="58"/>
      <c r="N70" s="23"/>
      <c r="Q70" s="18"/>
      <c r="R70" s="18"/>
      <c r="S70" s="59"/>
      <c r="T70" s="20"/>
      <c r="U70" s="18"/>
      <c r="V70" s="72"/>
      <c r="W70" s="72"/>
      <c r="X70" s="18"/>
      <c r="Y70" s="18"/>
      <c r="AA70" s="15"/>
    </row>
    <row r="71" spans="1:28" ht="15.5" x14ac:dyDescent="0.35">
      <c r="A71" s="168">
        <f>MIN(0.7*A65,SUM(A68:C68))</f>
        <v>0</v>
      </c>
      <c r="B71" s="307"/>
      <c r="C71" s="227" t="s">
        <v>264</v>
      </c>
      <c r="G71" s="24"/>
      <c r="H71" s="24"/>
      <c r="K71" s="16"/>
      <c r="M71" s="58"/>
      <c r="N71" s="23"/>
      <c r="Q71" s="18"/>
      <c r="R71" s="18"/>
      <c r="S71" s="59"/>
      <c r="T71" s="20"/>
      <c r="U71" s="18"/>
      <c r="V71" s="72"/>
      <c r="W71" s="72"/>
      <c r="X71" s="18"/>
      <c r="Y71" s="18"/>
      <c r="AA71" s="15"/>
    </row>
    <row r="72" spans="1:28" ht="16" customHeight="1" x14ac:dyDescent="0.35">
      <c r="A72" s="56"/>
      <c r="B72" s="56"/>
      <c r="C72" s="56"/>
      <c r="G72" s="24"/>
      <c r="H72" s="24"/>
      <c r="K72" s="16"/>
      <c r="M72" s="58"/>
      <c r="N72" s="23"/>
      <c r="Q72" s="18"/>
      <c r="R72" s="18"/>
      <c r="S72" s="59"/>
      <c r="T72" s="20"/>
      <c r="U72" s="18"/>
      <c r="V72" s="72"/>
      <c r="W72" s="72"/>
      <c r="X72" s="18"/>
      <c r="Y72" s="25"/>
      <c r="AA72" s="15"/>
    </row>
    <row r="73" spans="1:28" ht="78" x14ac:dyDescent="0.35">
      <c r="A73" s="417" t="s">
        <v>181</v>
      </c>
      <c r="B73" s="418"/>
      <c r="C73" s="326" t="s">
        <v>182</v>
      </c>
      <c r="D73" s="326" t="s">
        <v>260</v>
      </c>
      <c r="E73" s="229" t="s">
        <v>267</v>
      </c>
      <c r="G73" s="24"/>
      <c r="H73" s="24"/>
      <c r="K73" s="16"/>
      <c r="M73" s="58"/>
      <c r="N73" s="23"/>
      <c r="Q73" s="18"/>
      <c r="R73" s="18"/>
      <c r="S73" s="59"/>
      <c r="T73" s="20"/>
      <c r="U73" s="18"/>
      <c r="V73" s="72"/>
      <c r="W73" s="72"/>
      <c r="X73" s="18"/>
      <c r="Y73" s="25"/>
      <c r="AA73" s="15"/>
    </row>
    <row r="74" spans="1:28" ht="15.5" x14ac:dyDescent="0.35">
      <c r="A74" s="39" t="s">
        <v>149</v>
      </c>
      <c r="B74" s="63">
        <f>SUM(Income_PD1232527[AMOUNT])</f>
        <v>0</v>
      </c>
      <c r="C74" s="328" t="s">
        <v>180</v>
      </c>
      <c r="D74" s="327"/>
      <c r="G74" s="24"/>
      <c r="H74" s="24"/>
      <c r="K74" s="16"/>
      <c r="M74" s="58"/>
      <c r="N74" s="23"/>
      <c r="Q74" s="18"/>
      <c r="R74" s="18"/>
      <c r="S74" s="59"/>
      <c r="T74" s="20"/>
      <c r="U74" s="18"/>
      <c r="V74" s="72"/>
      <c r="W74" s="72"/>
      <c r="X74" s="18"/>
      <c r="Y74" s="25"/>
      <c r="AA74" s="15"/>
    </row>
    <row r="75" spans="1:28" ht="15.5" x14ac:dyDescent="0.35">
      <c r="A75" s="39" t="s">
        <v>183</v>
      </c>
      <c r="B75" s="70">
        <f>SUM(Detailed_Expense_PD1242628[TOTAL IN CAD])</f>
        <v>0</v>
      </c>
      <c r="C75"/>
      <c r="D75"/>
      <c r="G75" s="24"/>
      <c r="H75" s="24"/>
      <c r="K75" s="16"/>
      <c r="M75" s="58"/>
      <c r="N75" s="23"/>
      <c r="Q75" s="18"/>
      <c r="R75" s="18"/>
      <c r="S75" s="59"/>
      <c r="T75" s="20"/>
      <c r="U75" s="18"/>
      <c r="V75" s="72"/>
      <c r="W75" s="72"/>
      <c r="X75" s="18"/>
      <c r="Y75" s="25"/>
      <c r="AA75" s="15"/>
    </row>
    <row r="76" spans="1:28" ht="15.5" x14ac:dyDescent="0.35">
      <c r="A76" s="41" t="s">
        <v>66</v>
      </c>
      <c r="B76" s="71">
        <f>B74-B75</f>
        <v>0</v>
      </c>
      <c r="C76"/>
      <c r="D76"/>
      <c r="G76" s="24"/>
      <c r="H76" s="24"/>
      <c r="K76" s="16"/>
      <c r="M76" s="58"/>
      <c r="N76" s="23"/>
      <c r="Q76" s="18"/>
      <c r="R76" s="18"/>
      <c r="S76" s="59"/>
      <c r="T76" s="20"/>
      <c r="U76" s="18"/>
      <c r="V76" s="72"/>
      <c r="W76" s="72"/>
      <c r="X76" s="18"/>
      <c r="Y76" s="25"/>
      <c r="AA76" s="15"/>
    </row>
    <row r="77" spans="1:28" ht="15.5" x14ac:dyDescent="0.35">
      <c r="A77" s="42" t="s">
        <v>148</v>
      </c>
      <c r="B77" s="34"/>
      <c r="C77"/>
      <c r="D77"/>
      <c r="G77" s="24"/>
      <c r="H77" s="24"/>
      <c r="K77" s="16"/>
      <c r="M77" s="58"/>
      <c r="N77" s="23"/>
      <c r="Q77" s="18"/>
      <c r="R77" s="18"/>
      <c r="S77" s="59"/>
      <c r="T77" s="20"/>
      <c r="U77" s="18"/>
      <c r="V77" s="72"/>
      <c r="W77" s="72"/>
      <c r="X77" s="18"/>
      <c r="Y77" s="25"/>
      <c r="AA77" s="15"/>
    </row>
    <row r="78" spans="1:28" ht="15.5" x14ac:dyDescent="0.35">
      <c r="A78" s="34"/>
      <c r="B78" s="34"/>
      <c r="C78"/>
      <c r="D78"/>
      <c r="G78" s="24"/>
      <c r="H78" s="24"/>
      <c r="K78" s="16"/>
      <c r="M78" s="58"/>
      <c r="N78" s="23"/>
      <c r="Q78" s="18"/>
      <c r="R78" s="18"/>
      <c r="S78" s="59"/>
      <c r="T78" s="20"/>
      <c r="U78" s="18"/>
      <c r="V78" s="72"/>
      <c r="W78" s="72"/>
      <c r="X78" s="18"/>
      <c r="Y78" s="25"/>
      <c r="AA78" s="15"/>
    </row>
    <row r="79" spans="1:28" ht="15.5" x14ac:dyDescent="0.35">
      <c r="C79"/>
      <c r="D79"/>
    </row>
    <row r="80" spans="1:28" ht="15.5" x14ac:dyDescent="0.35">
      <c r="C80"/>
      <c r="D80"/>
    </row>
    <row r="85" spans="1:27" ht="15.5" x14ac:dyDescent="0.35">
      <c r="A85" s="15"/>
      <c r="B85" s="15"/>
      <c r="C85"/>
      <c r="D85"/>
      <c r="F85" s="225" t="s">
        <v>273</v>
      </c>
      <c r="G85" s="24"/>
      <c r="H85" s="24"/>
      <c r="K85" s="16"/>
      <c r="M85" s="58"/>
      <c r="N85" s="23"/>
      <c r="Q85" s="18"/>
      <c r="R85" s="18"/>
      <c r="S85" s="59"/>
      <c r="T85" s="20"/>
      <c r="U85" s="18"/>
      <c r="V85" s="72"/>
      <c r="W85" s="72"/>
      <c r="X85" s="18"/>
      <c r="Y85" s="18"/>
      <c r="AA85" s="15"/>
    </row>
    <row r="86" spans="1:27" ht="31" x14ac:dyDescent="0.35">
      <c r="A86" s="240" t="s">
        <v>272</v>
      </c>
      <c r="B86" s="15"/>
      <c r="C86" s="15"/>
      <c r="F86" s="225" t="s">
        <v>265</v>
      </c>
      <c r="G86" s="24"/>
      <c r="H86" s="24"/>
      <c r="K86" s="16"/>
      <c r="M86" s="58"/>
      <c r="N86" s="23"/>
      <c r="Q86" s="18"/>
      <c r="R86" s="18"/>
      <c r="S86" s="59"/>
      <c r="T86" s="20"/>
      <c r="U86" s="18"/>
      <c r="V86" s="72"/>
      <c r="W86" s="72"/>
      <c r="X86" s="18"/>
      <c r="Y86" s="18"/>
      <c r="AA86" s="15"/>
    </row>
    <row r="87" spans="1:27" ht="27" customHeight="1" x14ac:dyDescent="0.35">
      <c r="A87" s="388" t="s">
        <v>0</v>
      </c>
      <c r="B87" s="389"/>
      <c r="C87" s="389"/>
      <c r="D87" s="389"/>
      <c r="F87" s="206" t="s">
        <v>1</v>
      </c>
      <c r="G87" s="207"/>
      <c r="H87" s="207"/>
      <c r="I87" s="207"/>
      <c r="J87" s="207"/>
      <c r="K87" s="207"/>
      <c r="L87" s="207"/>
      <c r="M87" s="207"/>
      <c r="N87" s="207"/>
      <c r="O87" s="207"/>
      <c r="P87" s="207"/>
      <c r="Q87" s="207"/>
      <c r="R87" s="18"/>
      <c r="S87" s="59"/>
      <c r="T87" s="20"/>
      <c r="U87" s="18"/>
      <c r="V87" s="72"/>
      <c r="W87" s="72"/>
      <c r="X87" s="18"/>
      <c r="Y87" s="26"/>
      <c r="AA87" s="15"/>
    </row>
    <row r="88" spans="1:27" ht="15.5" x14ac:dyDescent="0.35">
      <c r="A88" s="85" t="s">
        <v>3</v>
      </c>
      <c r="B88" s="88" t="s">
        <v>4</v>
      </c>
      <c r="C88" s="88" t="s">
        <v>5</v>
      </c>
      <c r="D88" s="88" t="s">
        <v>6</v>
      </c>
      <c r="F88" s="84" t="s">
        <v>140</v>
      </c>
      <c r="G88" s="83" t="s">
        <v>139</v>
      </c>
      <c r="H88" s="83" t="s">
        <v>7</v>
      </c>
      <c r="I88" s="83" t="s">
        <v>8</v>
      </c>
      <c r="J88" s="91" t="s">
        <v>9</v>
      </c>
      <c r="K88" s="224" t="s">
        <v>10</v>
      </c>
      <c r="L88" s="83" t="s">
        <v>11</v>
      </c>
      <c r="M88" s="91" t="s">
        <v>12</v>
      </c>
      <c r="N88" s="91" t="s">
        <v>13</v>
      </c>
      <c r="O88" s="83" t="s">
        <v>5</v>
      </c>
      <c r="P88" s="88" t="s">
        <v>147</v>
      </c>
      <c r="Q88" s="87" t="s">
        <v>6</v>
      </c>
      <c r="R88" s="18"/>
      <c r="S88" s="59"/>
      <c r="T88" s="20"/>
      <c r="U88" s="18"/>
      <c r="V88" s="72"/>
      <c r="W88" s="72"/>
      <c r="X88" s="18"/>
      <c r="Y88" s="18"/>
      <c r="AA88" s="15"/>
    </row>
    <row r="89" spans="1:27" ht="15.5" x14ac:dyDescent="0.35">
      <c r="A89" s="309"/>
      <c r="B89" s="310"/>
      <c r="C89" s="309"/>
      <c r="D89" s="309"/>
      <c r="F89" s="293"/>
      <c r="G89" s="316"/>
      <c r="H89" s="316"/>
      <c r="I89" s="309"/>
      <c r="J89" s="317"/>
      <c r="K89" s="317"/>
      <c r="L89" s="309"/>
      <c r="M89" s="233" t="str">
        <f>IF(I89*J89+K89&gt;0,I89*J89+K89,"")</f>
        <v/>
      </c>
      <c r="N89" s="233" t="str">
        <f>IF(Detailed_Expense_PD1242628[[#This Row],[TOTAL]]&lt;&gt;"",Detailed_Expense_PD1242628[[#This Row],[TOTAL]]*VLOOKUP(Detailed_Expense_PD1242628[[#This Row],[CURRENCY]],#REF!,2,0),"")</f>
        <v/>
      </c>
      <c r="O89" s="309"/>
      <c r="P89" s="316"/>
      <c r="Q89" s="316"/>
      <c r="R89" s="18"/>
      <c r="S89" s="59"/>
      <c r="T89" s="20"/>
      <c r="U89" s="18"/>
      <c r="V89" s="72"/>
      <c r="W89" s="72"/>
      <c r="X89" s="18"/>
      <c r="Y89" s="25"/>
      <c r="AA89" s="15"/>
    </row>
    <row r="90" spans="1:27" ht="15.5" x14ac:dyDescent="0.35">
      <c r="A90" s="311"/>
      <c r="B90" s="312"/>
      <c r="C90" s="311"/>
      <c r="D90" s="309"/>
      <c r="F90" s="293"/>
      <c r="G90" s="316"/>
      <c r="H90" s="309"/>
      <c r="I90" s="311"/>
      <c r="J90" s="312"/>
      <c r="K90" s="312"/>
      <c r="L90" s="309"/>
      <c r="M90" s="233" t="str">
        <f>IF(I90*J90+K90&gt;0,I90*J90+K90,"")</f>
        <v/>
      </c>
      <c r="N90" s="233" t="str">
        <f>IF(Detailed_Expense_PD1242628[[#This Row],[TOTAL]]&lt;&gt;"",Detailed_Expense_PD1242628[[#This Row],[TOTAL]]*VLOOKUP(Detailed_Expense_PD1242628[[#This Row],[CURRENCY]],#REF!,2,0),"")</f>
        <v/>
      </c>
      <c r="O90" s="309"/>
      <c r="P90" s="311"/>
      <c r="Q90" s="320"/>
      <c r="R90" s="18"/>
      <c r="S90" s="59"/>
      <c r="T90" s="20"/>
      <c r="U90" s="18"/>
      <c r="V90" s="72"/>
      <c r="W90" s="72"/>
      <c r="X90" s="18"/>
      <c r="Y90" s="26"/>
      <c r="AA90" s="15"/>
    </row>
    <row r="91" spans="1:27" ht="15.5" x14ac:dyDescent="0.35">
      <c r="A91" s="313"/>
      <c r="B91" s="313"/>
      <c r="C91" s="313"/>
      <c r="D91" s="311"/>
      <c r="F91" s="293"/>
      <c r="G91" s="316"/>
      <c r="H91" s="318"/>
      <c r="I91" s="311"/>
      <c r="J91" s="312"/>
      <c r="K91" s="312"/>
      <c r="L91" s="309"/>
      <c r="M91" s="233" t="str">
        <f t="shared" ref="M91:M154" si="0">IF(I91*J91+K91&gt;0,I91*J91+K91,"")</f>
        <v/>
      </c>
      <c r="N91" s="233" t="str">
        <f>IF(Detailed_Expense_PD1242628[[#This Row],[TOTAL]]&lt;&gt;"",Detailed_Expense_PD1242628[[#This Row],[TOTAL]]*VLOOKUP(Detailed_Expense_PD1242628[[#This Row],[CURRENCY]],#REF!,2,0),"")</f>
        <v/>
      </c>
      <c r="O91" s="311"/>
      <c r="P91" s="311"/>
      <c r="Q91" s="320"/>
      <c r="R91" s="18"/>
      <c r="S91" s="59"/>
      <c r="T91" s="20"/>
      <c r="U91" s="18"/>
      <c r="V91" s="72"/>
      <c r="W91" s="72"/>
      <c r="X91" s="18"/>
      <c r="Y91" s="22"/>
      <c r="AA91" s="15"/>
    </row>
    <row r="92" spans="1:27" ht="15.5" x14ac:dyDescent="0.35">
      <c r="A92" s="314"/>
      <c r="B92" s="311"/>
      <c r="C92" s="315"/>
      <c r="D92" s="311"/>
      <c r="F92" s="293"/>
      <c r="G92" s="316"/>
      <c r="H92" s="316"/>
      <c r="I92" s="309"/>
      <c r="J92" s="317"/>
      <c r="K92" s="317"/>
      <c r="L92" s="309"/>
      <c r="M92" s="233" t="str">
        <f t="shared" si="0"/>
        <v/>
      </c>
      <c r="N92" s="233" t="str">
        <f>IF(Detailed_Expense_PD1242628[[#This Row],[TOTAL]]&lt;&gt;"",Detailed_Expense_PD1242628[[#This Row],[TOTAL]]*VLOOKUP(Detailed_Expense_PD1242628[[#This Row],[CURRENCY]],#REF!,2,0),"")</f>
        <v/>
      </c>
      <c r="O92" s="311"/>
      <c r="P92" s="311"/>
      <c r="Q92" s="320"/>
      <c r="R92" s="18"/>
      <c r="S92" s="59"/>
      <c r="T92" s="20"/>
      <c r="U92" s="18"/>
      <c r="V92" s="72"/>
      <c r="W92" s="72"/>
      <c r="X92" s="18"/>
      <c r="Y92" s="18"/>
      <c r="AA92" s="15"/>
    </row>
    <row r="93" spans="1:27" ht="15.5" x14ac:dyDescent="0.35">
      <c r="A93" s="314"/>
      <c r="B93" s="311"/>
      <c r="C93" s="315"/>
      <c r="D93" s="311"/>
      <c r="F93" s="293"/>
      <c r="G93" s="313"/>
      <c r="H93" s="313"/>
      <c r="I93" s="311"/>
      <c r="J93" s="312"/>
      <c r="K93" s="312"/>
      <c r="L93" s="309"/>
      <c r="M93" s="233" t="str">
        <f t="shared" si="0"/>
        <v/>
      </c>
      <c r="N93" s="233" t="str">
        <f>IF(Detailed_Expense_PD1242628[[#This Row],[TOTAL]]&lt;&gt;"",Detailed_Expense_PD1242628[[#This Row],[TOTAL]]*VLOOKUP(Detailed_Expense_PD1242628[[#This Row],[CURRENCY]],#REF!,2,0),"")</f>
        <v/>
      </c>
      <c r="O93" s="311"/>
      <c r="P93" s="311"/>
      <c r="Q93" s="320"/>
      <c r="R93" s="18"/>
      <c r="S93" s="59"/>
      <c r="T93" s="20"/>
      <c r="U93" s="18"/>
      <c r="V93" s="72"/>
      <c r="W93" s="72"/>
      <c r="X93" s="18"/>
      <c r="Y93" s="18"/>
      <c r="AA93" s="15"/>
    </row>
    <row r="94" spans="1:27" ht="15.5" x14ac:dyDescent="0.35">
      <c r="A94" s="314"/>
      <c r="B94" s="311"/>
      <c r="C94" s="315"/>
      <c r="D94" s="311"/>
      <c r="F94" s="293"/>
      <c r="G94" s="313"/>
      <c r="H94" s="313"/>
      <c r="I94" s="311"/>
      <c r="J94" s="312"/>
      <c r="K94" s="312"/>
      <c r="L94" s="309"/>
      <c r="M94" s="233" t="str">
        <f t="shared" si="0"/>
        <v/>
      </c>
      <c r="N94" s="233" t="str">
        <f>IF(Detailed_Expense_PD1242628[[#This Row],[TOTAL]]&lt;&gt;"",Detailed_Expense_PD1242628[[#This Row],[TOTAL]]*VLOOKUP(Detailed_Expense_PD1242628[[#This Row],[CURRENCY]],#REF!,2,0),"")</f>
        <v/>
      </c>
      <c r="O94" s="311"/>
      <c r="P94" s="311"/>
      <c r="Q94" s="320"/>
      <c r="R94" s="18"/>
      <c r="S94" s="59"/>
      <c r="T94" s="20"/>
      <c r="U94" s="18"/>
      <c r="V94" s="72"/>
      <c r="W94" s="72"/>
      <c r="X94" s="18"/>
      <c r="Y94" s="18"/>
      <c r="AA94" s="15"/>
    </row>
    <row r="95" spans="1:27" ht="15.5" x14ac:dyDescent="0.35">
      <c r="A95" s="314"/>
      <c r="B95" s="311"/>
      <c r="C95" s="311"/>
      <c r="D95" s="311"/>
      <c r="F95" s="293"/>
      <c r="G95" s="313"/>
      <c r="H95" s="313"/>
      <c r="I95" s="311"/>
      <c r="J95" s="319"/>
      <c r="K95" s="319"/>
      <c r="L95" s="309"/>
      <c r="M95" s="233" t="str">
        <f t="shared" si="0"/>
        <v/>
      </c>
      <c r="N95" s="233" t="str">
        <f>IF(Detailed_Expense_PD1242628[[#This Row],[TOTAL]]&lt;&gt;"",Detailed_Expense_PD1242628[[#This Row],[TOTAL]]*VLOOKUP(Detailed_Expense_PD1242628[[#This Row],[CURRENCY]],#REF!,2,0),"")</f>
        <v/>
      </c>
      <c r="O95" s="311"/>
      <c r="P95" s="311"/>
      <c r="Q95" s="320"/>
      <c r="R95" s="18"/>
      <c r="S95" s="59"/>
      <c r="T95" s="20"/>
      <c r="U95" s="18"/>
      <c r="V95" s="72"/>
      <c r="W95" s="72"/>
      <c r="X95" s="18"/>
      <c r="Y95" s="22"/>
      <c r="AA95" s="15"/>
    </row>
    <row r="96" spans="1:27" ht="15.5" x14ac:dyDescent="0.35">
      <c r="A96" s="314"/>
      <c r="B96" s="311"/>
      <c r="C96" s="311"/>
      <c r="D96" s="311"/>
      <c r="F96" s="293"/>
      <c r="G96" s="313"/>
      <c r="H96" s="313"/>
      <c r="I96" s="311"/>
      <c r="J96" s="319"/>
      <c r="K96" s="319"/>
      <c r="L96" s="309"/>
      <c r="M96" s="233" t="str">
        <f t="shared" si="0"/>
        <v/>
      </c>
      <c r="N96" s="233" t="str">
        <f>IF(Detailed_Expense_PD1242628[[#This Row],[TOTAL]]&lt;&gt;"",Detailed_Expense_PD1242628[[#This Row],[TOTAL]]*VLOOKUP(Detailed_Expense_PD1242628[[#This Row],[CURRENCY]],#REF!,2,0),"")</f>
        <v/>
      </c>
      <c r="O96" s="311"/>
      <c r="P96" s="311"/>
      <c r="Q96" s="320"/>
      <c r="R96" s="18"/>
      <c r="S96" s="59"/>
      <c r="T96" s="20"/>
      <c r="U96" s="18"/>
      <c r="V96" s="72"/>
      <c r="W96" s="72"/>
      <c r="X96" s="18"/>
      <c r="Y96" s="18"/>
      <c r="AA96" s="15"/>
    </row>
    <row r="97" spans="1:27" ht="15.5" x14ac:dyDescent="0.35">
      <c r="A97" s="314"/>
      <c r="B97" s="311"/>
      <c r="C97" s="311"/>
      <c r="D97" s="313"/>
      <c r="E97" s="15"/>
      <c r="F97" s="293"/>
      <c r="G97" s="313"/>
      <c r="H97" s="313"/>
      <c r="I97" s="313"/>
      <c r="J97" s="319"/>
      <c r="K97" s="319"/>
      <c r="L97" s="309"/>
      <c r="M97" s="233" t="str">
        <f t="shared" si="0"/>
        <v/>
      </c>
      <c r="N97" s="233" t="str">
        <f>IF(Detailed_Expense_PD1242628[[#This Row],[TOTAL]]&lt;&gt;"",Detailed_Expense_PD1242628[[#This Row],[TOTAL]]*VLOOKUP(Detailed_Expense_PD1242628[[#This Row],[CURRENCY]],#REF!,2,0),"")</f>
        <v/>
      </c>
      <c r="O97" s="311"/>
      <c r="P97" s="311"/>
      <c r="Q97" s="320"/>
      <c r="R97" s="18"/>
      <c r="S97" s="59"/>
      <c r="T97" s="20"/>
      <c r="U97" s="18"/>
      <c r="V97" s="72"/>
      <c r="W97" s="72"/>
      <c r="X97" s="18"/>
      <c r="Y97" s="25"/>
      <c r="AA97" s="15"/>
    </row>
    <row r="98" spans="1:27" ht="15.5" x14ac:dyDescent="0.35">
      <c r="A98" s="314"/>
      <c r="B98" s="311"/>
      <c r="C98" s="311"/>
      <c r="D98" s="313"/>
      <c r="E98" s="15"/>
      <c r="F98" s="293"/>
      <c r="G98" s="313"/>
      <c r="H98" s="313"/>
      <c r="I98" s="313"/>
      <c r="J98" s="319"/>
      <c r="K98" s="319"/>
      <c r="L98" s="309"/>
      <c r="M98" s="233" t="str">
        <f t="shared" si="0"/>
        <v/>
      </c>
      <c r="N98" s="233" t="str">
        <f>IF(Detailed_Expense_PD1242628[[#This Row],[TOTAL]]&lt;&gt;"",Detailed_Expense_PD1242628[[#This Row],[TOTAL]]*VLOOKUP(Detailed_Expense_PD1242628[[#This Row],[CURRENCY]],#REF!,2,0),"")</f>
        <v/>
      </c>
      <c r="O98" s="311"/>
      <c r="P98" s="311"/>
      <c r="Q98" s="320"/>
      <c r="R98" s="18"/>
      <c r="S98" s="59"/>
      <c r="T98" s="20"/>
      <c r="U98" s="18"/>
      <c r="V98" s="72"/>
      <c r="W98" s="72"/>
      <c r="X98" s="18"/>
      <c r="Y98" s="18"/>
      <c r="AA98" s="15"/>
    </row>
    <row r="99" spans="1:27" ht="15.5" x14ac:dyDescent="0.35">
      <c r="A99" s="314"/>
      <c r="B99" s="311"/>
      <c r="C99" s="311"/>
      <c r="D99" s="313"/>
      <c r="E99" s="15"/>
      <c r="F99" s="293"/>
      <c r="G99" s="311"/>
      <c r="H99" s="313"/>
      <c r="I99" s="313"/>
      <c r="J99" s="319"/>
      <c r="K99" s="319"/>
      <c r="L99" s="309"/>
      <c r="M99" s="233" t="str">
        <f t="shared" si="0"/>
        <v/>
      </c>
      <c r="N99" s="233" t="str">
        <f>IF(Detailed_Expense_PD1242628[[#This Row],[TOTAL]]&lt;&gt;"",Detailed_Expense_PD1242628[[#This Row],[TOTAL]]*VLOOKUP(Detailed_Expense_PD1242628[[#This Row],[CURRENCY]],#REF!,2,0),"")</f>
        <v/>
      </c>
      <c r="O99" s="311"/>
      <c r="P99" s="311"/>
      <c r="Q99" s="320"/>
      <c r="R99" s="18"/>
      <c r="S99" s="59"/>
      <c r="T99" s="20"/>
      <c r="U99" s="18"/>
      <c r="V99" s="72"/>
      <c r="W99" s="72"/>
      <c r="X99" s="18"/>
      <c r="Y99" s="18"/>
      <c r="AA99" s="15"/>
    </row>
    <row r="100" spans="1:27" ht="15.5" x14ac:dyDescent="0.35">
      <c r="A100" s="314"/>
      <c r="B100" s="311"/>
      <c r="C100" s="311"/>
      <c r="D100" s="313"/>
      <c r="E100" s="15"/>
      <c r="F100" s="293"/>
      <c r="G100" s="313"/>
      <c r="H100" s="313"/>
      <c r="I100" s="313"/>
      <c r="J100" s="319"/>
      <c r="K100" s="319"/>
      <c r="L100" s="309"/>
      <c r="M100" s="233" t="str">
        <f t="shared" si="0"/>
        <v/>
      </c>
      <c r="N100" s="233" t="str">
        <f>IF(Detailed_Expense_PD1242628[[#This Row],[TOTAL]]&lt;&gt;"",Detailed_Expense_PD1242628[[#This Row],[TOTAL]]*VLOOKUP(Detailed_Expense_PD1242628[[#This Row],[CURRENCY]],#REF!,2,0),"")</f>
        <v/>
      </c>
      <c r="O100" s="311"/>
      <c r="P100" s="311"/>
      <c r="Q100" s="320"/>
      <c r="R100" s="18"/>
      <c r="S100" s="59"/>
      <c r="T100" s="20"/>
      <c r="U100" s="18"/>
      <c r="V100" s="72"/>
      <c r="W100" s="72"/>
      <c r="X100" s="18"/>
      <c r="Y100" s="18"/>
      <c r="AA100" s="15"/>
    </row>
    <row r="101" spans="1:27" ht="15.5" x14ac:dyDescent="0.35">
      <c r="A101" s="314"/>
      <c r="B101" s="311"/>
      <c r="C101" s="311"/>
      <c r="D101" s="313"/>
      <c r="E101" s="15"/>
      <c r="F101" s="293"/>
      <c r="G101" s="313"/>
      <c r="H101" s="313"/>
      <c r="I101" s="313"/>
      <c r="J101" s="319"/>
      <c r="K101" s="319"/>
      <c r="L101" s="309"/>
      <c r="M101" s="233" t="str">
        <f t="shared" si="0"/>
        <v/>
      </c>
      <c r="N101" s="233" t="str">
        <f>IF(Detailed_Expense_PD1242628[[#This Row],[TOTAL]]&lt;&gt;"",Detailed_Expense_PD1242628[[#This Row],[TOTAL]]*VLOOKUP(Detailed_Expense_PD1242628[[#This Row],[CURRENCY]],#REF!,2,0),"")</f>
        <v/>
      </c>
      <c r="O101" s="311"/>
      <c r="P101" s="311"/>
      <c r="Q101" s="320"/>
      <c r="R101" s="18"/>
      <c r="S101" s="59"/>
      <c r="T101" s="20"/>
      <c r="U101" s="18"/>
      <c r="V101" s="72"/>
      <c r="W101" s="72"/>
      <c r="X101" s="18"/>
      <c r="Y101" s="18"/>
      <c r="AA101" s="15"/>
    </row>
    <row r="102" spans="1:27" ht="15.5" x14ac:dyDescent="0.35">
      <c r="A102" s="314"/>
      <c r="B102" s="311"/>
      <c r="C102" s="311"/>
      <c r="D102" s="313"/>
      <c r="E102" s="15"/>
      <c r="F102" s="293"/>
      <c r="G102" s="313"/>
      <c r="H102" s="313"/>
      <c r="I102" s="313"/>
      <c r="J102" s="312"/>
      <c r="K102" s="312"/>
      <c r="L102" s="309"/>
      <c r="M102" s="233" t="str">
        <f t="shared" si="0"/>
        <v/>
      </c>
      <c r="N102" s="233" t="str">
        <f>IF(Detailed_Expense_PD1242628[[#This Row],[TOTAL]]&lt;&gt;"",Detailed_Expense_PD1242628[[#This Row],[TOTAL]]*VLOOKUP(Detailed_Expense_PD1242628[[#This Row],[CURRENCY]],#REF!,2,0),"")</f>
        <v/>
      </c>
      <c r="O102" s="311"/>
      <c r="P102" s="311"/>
      <c r="Q102" s="320"/>
      <c r="R102" s="18"/>
      <c r="S102" s="59"/>
      <c r="T102" s="20"/>
      <c r="U102" s="18"/>
      <c r="V102" s="72"/>
      <c r="W102" s="72"/>
      <c r="X102" s="18"/>
      <c r="Y102" s="25"/>
      <c r="AA102" s="15"/>
    </row>
    <row r="103" spans="1:27" ht="15.5" x14ac:dyDescent="0.35">
      <c r="A103" s="314"/>
      <c r="B103" s="311"/>
      <c r="C103" s="311"/>
      <c r="D103" s="313"/>
      <c r="E103" s="15"/>
      <c r="F103" s="293"/>
      <c r="G103" s="313"/>
      <c r="H103" s="313"/>
      <c r="I103" s="313"/>
      <c r="J103" s="312"/>
      <c r="K103" s="312"/>
      <c r="L103" s="309"/>
      <c r="M103" s="233" t="str">
        <f t="shared" si="0"/>
        <v/>
      </c>
      <c r="N103" s="233" t="str">
        <f>IF(Detailed_Expense_PD1242628[[#This Row],[TOTAL]]&lt;&gt;"",Detailed_Expense_PD1242628[[#This Row],[TOTAL]]*VLOOKUP(Detailed_Expense_PD1242628[[#This Row],[CURRENCY]],#REF!,2,0),"")</f>
        <v/>
      </c>
      <c r="O103" s="311"/>
      <c r="P103" s="311"/>
      <c r="Q103" s="321"/>
      <c r="R103" s="18"/>
      <c r="S103" s="54"/>
      <c r="T103" s="20"/>
      <c r="U103" s="18"/>
      <c r="V103" s="72"/>
      <c r="W103" s="72"/>
      <c r="X103" s="27"/>
      <c r="Y103" s="25"/>
      <c r="AA103" s="15"/>
    </row>
    <row r="104" spans="1:27" ht="15.5" x14ac:dyDescent="0.35">
      <c r="A104" s="315"/>
      <c r="B104" s="315"/>
      <c r="C104" s="315"/>
      <c r="D104" s="313"/>
      <c r="E104" s="15"/>
      <c r="F104" s="293"/>
      <c r="G104" s="313"/>
      <c r="H104" s="313"/>
      <c r="I104" s="313"/>
      <c r="J104" s="312"/>
      <c r="K104" s="312"/>
      <c r="L104" s="309"/>
      <c r="M104" s="233" t="str">
        <f t="shared" si="0"/>
        <v/>
      </c>
      <c r="N104" s="233" t="str">
        <f>IF(Detailed_Expense_PD1242628[[#This Row],[TOTAL]]&lt;&gt;"",Detailed_Expense_PD1242628[[#This Row],[TOTAL]]*VLOOKUP(Detailed_Expense_PD1242628[[#This Row],[CURRENCY]],#REF!,2,0),"")</f>
        <v/>
      </c>
      <c r="O104" s="311"/>
      <c r="P104" s="311"/>
      <c r="Q104" s="320"/>
      <c r="R104" s="18"/>
      <c r="S104" s="54"/>
      <c r="T104" s="20"/>
      <c r="U104" s="18"/>
      <c r="V104" s="72"/>
      <c r="W104" s="72"/>
      <c r="X104" s="27"/>
      <c r="Y104" s="25"/>
      <c r="AA104" s="15"/>
    </row>
    <row r="105" spans="1:27" ht="15.5" x14ac:dyDescent="0.35">
      <c r="A105" s="313"/>
      <c r="B105" s="313"/>
      <c r="C105" s="313"/>
      <c r="D105" s="313"/>
      <c r="E105" s="15"/>
      <c r="F105" s="293"/>
      <c r="G105" s="313"/>
      <c r="H105" s="313"/>
      <c r="I105" s="313"/>
      <c r="J105" s="312"/>
      <c r="K105" s="312"/>
      <c r="L105" s="309"/>
      <c r="M105" s="233" t="str">
        <f t="shared" si="0"/>
        <v/>
      </c>
      <c r="N105" s="233" t="str">
        <f>IF(Detailed_Expense_PD1242628[[#This Row],[TOTAL]]&lt;&gt;"",Detailed_Expense_PD1242628[[#This Row],[TOTAL]]*VLOOKUP(Detailed_Expense_PD1242628[[#This Row],[CURRENCY]],#REF!,2,0),"")</f>
        <v/>
      </c>
      <c r="O105" s="311"/>
      <c r="P105" s="311"/>
      <c r="Q105" s="320"/>
      <c r="R105" s="18"/>
      <c r="S105" s="54"/>
      <c r="T105" s="20"/>
      <c r="U105" s="18"/>
      <c r="V105" s="72"/>
      <c r="W105" s="72"/>
      <c r="X105" s="27"/>
      <c r="Y105" s="25"/>
      <c r="AA105" s="15"/>
    </row>
    <row r="106" spans="1:27" ht="15.5" x14ac:dyDescent="0.35">
      <c r="A106" s="313"/>
      <c r="B106" s="313"/>
      <c r="C106" s="313"/>
      <c r="D106" s="313"/>
      <c r="E106" s="15"/>
      <c r="F106" s="293"/>
      <c r="G106" s="313"/>
      <c r="H106" s="313"/>
      <c r="I106" s="313"/>
      <c r="J106" s="312"/>
      <c r="K106" s="312"/>
      <c r="L106" s="309"/>
      <c r="M106" s="233" t="str">
        <f t="shared" si="0"/>
        <v/>
      </c>
      <c r="N106" s="233" t="str">
        <f>IF(Detailed_Expense_PD1242628[[#This Row],[TOTAL]]&lt;&gt;"",Detailed_Expense_PD1242628[[#This Row],[TOTAL]]*VLOOKUP(Detailed_Expense_PD1242628[[#This Row],[CURRENCY]],#REF!,2,0),"")</f>
        <v/>
      </c>
      <c r="O106" s="311"/>
      <c r="P106" s="311"/>
      <c r="Q106" s="320"/>
      <c r="R106" s="18"/>
      <c r="S106" s="54"/>
      <c r="T106" s="20"/>
      <c r="U106" s="18"/>
      <c r="V106" s="72"/>
      <c r="W106" s="72"/>
      <c r="X106" s="27"/>
      <c r="Y106" s="25"/>
      <c r="AA106" s="15"/>
    </row>
    <row r="107" spans="1:27" ht="15.5" x14ac:dyDescent="0.35">
      <c r="A107" s="313"/>
      <c r="B107" s="313"/>
      <c r="C107" s="313"/>
      <c r="D107" s="313"/>
      <c r="E107" s="15"/>
      <c r="F107" s="293"/>
      <c r="G107" s="313"/>
      <c r="H107" s="313"/>
      <c r="I107" s="313"/>
      <c r="J107" s="312"/>
      <c r="K107" s="312"/>
      <c r="L107" s="309"/>
      <c r="M107" s="233" t="str">
        <f t="shared" si="0"/>
        <v/>
      </c>
      <c r="N107" s="233" t="str">
        <f>IF(Detailed_Expense_PD1242628[[#This Row],[TOTAL]]&lt;&gt;"",Detailed_Expense_PD1242628[[#This Row],[TOTAL]]*VLOOKUP(Detailed_Expense_PD1242628[[#This Row],[CURRENCY]],#REF!,2,0),"")</f>
        <v/>
      </c>
      <c r="O107" s="311"/>
      <c r="P107" s="311"/>
      <c r="Q107" s="320"/>
      <c r="R107" s="18"/>
      <c r="S107" s="54"/>
      <c r="T107" s="20"/>
      <c r="U107" s="18"/>
      <c r="V107" s="72"/>
      <c r="W107" s="72"/>
      <c r="X107" s="27"/>
      <c r="Y107" s="25"/>
      <c r="AA107" s="15"/>
    </row>
    <row r="108" spans="1:27" ht="15.5" x14ac:dyDescent="0.35">
      <c r="A108" s="313"/>
      <c r="B108" s="313"/>
      <c r="C108" s="313"/>
      <c r="D108" s="313"/>
      <c r="E108" s="15"/>
      <c r="F108" s="293"/>
      <c r="G108" s="313"/>
      <c r="H108" s="313"/>
      <c r="I108" s="313"/>
      <c r="J108" s="312"/>
      <c r="K108" s="312"/>
      <c r="L108" s="309"/>
      <c r="M108" s="233" t="str">
        <f t="shared" si="0"/>
        <v/>
      </c>
      <c r="N108" s="233" t="str">
        <f>IF(Detailed_Expense_PD1242628[[#This Row],[TOTAL]]&lt;&gt;"",Detailed_Expense_PD1242628[[#This Row],[TOTAL]]*VLOOKUP(Detailed_Expense_PD1242628[[#This Row],[CURRENCY]],#REF!,2,0),"")</f>
        <v/>
      </c>
      <c r="O108" s="311"/>
      <c r="P108" s="311"/>
      <c r="Q108" s="320"/>
      <c r="R108" s="18"/>
      <c r="S108" s="54"/>
      <c r="T108" s="20"/>
      <c r="U108" s="18"/>
      <c r="V108" s="72"/>
      <c r="W108" s="72"/>
      <c r="X108" s="27"/>
      <c r="Y108" s="25"/>
      <c r="AA108" s="15"/>
    </row>
    <row r="109" spans="1:27" ht="15.5" x14ac:dyDescent="0.35">
      <c r="A109" s="313"/>
      <c r="B109" s="313"/>
      <c r="C109" s="313"/>
      <c r="D109" s="313"/>
      <c r="E109" s="15"/>
      <c r="F109" s="293"/>
      <c r="G109" s="313"/>
      <c r="H109" s="313"/>
      <c r="I109" s="313"/>
      <c r="J109" s="312"/>
      <c r="K109" s="312"/>
      <c r="L109" s="309"/>
      <c r="M109" s="233" t="str">
        <f t="shared" si="0"/>
        <v/>
      </c>
      <c r="N109" s="233" t="str">
        <f>IF(Detailed_Expense_PD1242628[[#This Row],[TOTAL]]&lt;&gt;"",Detailed_Expense_PD1242628[[#This Row],[TOTAL]]*VLOOKUP(Detailed_Expense_PD1242628[[#This Row],[CURRENCY]],#REF!,2,0),"")</f>
        <v/>
      </c>
      <c r="O109" s="311"/>
      <c r="P109" s="311"/>
      <c r="Q109" s="320"/>
      <c r="R109" s="18"/>
      <c r="S109" s="54"/>
      <c r="T109" s="20"/>
      <c r="U109" s="18"/>
      <c r="V109" s="72"/>
      <c r="W109" s="72"/>
      <c r="X109" s="27"/>
      <c r="Y109" s="18"/>
      <c r="AA109" s="15"/>
    </row>
    <row r="110" spans="1:27" ht="15.5" x14ac:dyDescent="0.35">
      <c r="A110" s="313"/>
      <c r="B110" s="313"/>
      <c r="C110" s="313"/>
      <c r="D110" s="313"/>
      <c r="E110" s="15"/>
      <c r="F110" s="293"/>
      <c r="G110" s="313"/>
      <c r="H110" s="313"/>
      <c r="I110" s="313"/>
      <c r="J110" s="312"/>
      <c r="K110" s="312"/>
      <c r="L110" s="309"/>
      <c r="M110" s="233" t="str">
        <f t="shared" si="0"/>
        <v/>
      </c>
      <c r="N110" s="233" t="str">
        <f>IF(Detailed_Expense_PD1242628[[#This Row],[TOTAL]]&lt;&gt;"",Detailed_Expense_PD1242628[[#This Row],[TOTAL]]*VLOOKUP(Detailed_Expense_PD1242628[[#This Row],[CURRENCY]],#REF!,2,0),"")</f>
        <v/>
      </c>
      <c r="O110" s="311"/>
      <c r="P110" s="311"/>
      <c r="Q110" s="320"/>
      <c r="R110" s="18"/>
      <c r="S110" s="54"/>
      <c r="T110" s="20"/>
      <c r="U110" s="18"/>
      <c r="V110" s="72"/>
      <c r="W110" s="72"/>
      <c r="X110" s="27"/>
      <c r="Y110" s="18"/>
      <c r="AA110" s="15"/>
    </row>
    <row r="111" spans="1:27" ht="15.5" x14ac:dyDescent="0.35">
      <c r="A111" s="313"/>
      <c r="B111" s="313"/>
      <c r="C111" s="313"/>
      <c r="D111" s="313"/>
      <c r="E111" s="15"/>
      <c r="F111" s="293"/>
      <c r="G111" s="313"/>
      <c r="H111" s="313"/>
      <c r="I111" s="313"/>
      <c r="J111" s="312"/>
      <c r="K111" s="312"/>
      <c r="L111" s="309"/>
      <c r="M111" s="233" t="str">
        <f t="shared" si="0"/>
        <v/>
      </c>
      <c r="N111" s="233" t="str">
        <f>IF(Detailed_Expense_PD1242628[[#This Row],[TOTAL]]&lt;&gt;"",Detailed_Expense_PD1242628[[#This Row],[TOTAL]]*VLOOKUP(Detailed_Expense_PD1242628[[#This Row],[CURRENCY]],#REF!,2,0),"")</f>
        <v/>
      </c>
      <c r="O111" s="311"/>
      <c r="P111" s="311"/>
      <c r="Q111" s="320"/>
      <c r="R111" s="18"/>
      <c r="S111" s="54"/>
      <c r="T111" s="20"/>
      <c r="U111" s="18"/>
      <c r="V111" s="72"/>
      <c r="W111" s="72"/>
      <c r="X111" s="27"/>
      <c r="Y111" s="18"/>
      <c r="AA111" s="15"/>
    </row>
    <row r="112" spans="1:27" ht="15.5" x14ac:dyDescent="0.35">
      <c r="A112" s="313"/>
      <c r="B112" s="313"/>
      <c r="C112" s="313"/>
      <c r="D112" s="313"/>
      <c r="E112" s="15"/>
      <c r="F112" s="293"/>
      <c r="G112" s="313"/>
      <c r="H112" s="313"/>
      <c r="I112" s="313"/>
      <c r="J112" s="312"/>
      <c r="K112" s="312"/>
      <c r="L112" s="309"/>
      <c r="M112" s="233" t="str">
        <f t="shared" si="0"/>
        <v/>
      </c>
      <c r="N112" s="233" t="str">
        <f>IF(Detailed_Expense_PD1242628[[#This Row],[TOTAL]]&lt;&gt;"",Detailed_Expense_PD1242628[[#This Row],[TOTAL]]*VLOOKUP(Detailed_Expense_PD1242628[[#This Row],[CURRENCY]],#REF!,2,0),"")</f>
        <v/>
      </c>
      <c r="O112" s="311"/>
      <c r="P112" s="311"/>
      <c r="Q112" s="320"/>
      <c r="R112" s="18"/>
      <c r="S112" s="54"/>
      <c r="T112" s="20"/>
      <c r="U112" s="18"/>
      <c r="V112" s="72"/>
      <c r="W112" s="72"/>
      <c r="X112" s="27"/>
      <c r="Y112" s="25"/>
      <c r="AA112" s="15"/>
    </row>
    <row r="113" spans="1:27" ht="15.5" x14ac:dyDescent="0.35">
      <c r="A113" s="313"/>
      <c r="B113" s="313"/>
      <c r="C113" s="313"/>
      <c r="D113" s="313"/>
      <c r="E113" s="15"/>
      <c r="F113" s="293"/>
      <c r="G113" s="313"/>
      <c r="H113" s="313"/>
      <c r="I113" s="313"/>
      <c r="J113" s="312"/>
      <c r="K113" s="312"/>
      <c r="L113" s="309"/>
      <c r="M113" s="233" t="str">
        <f t="shared" si="0"/>
        <v/>
      </c>
      <c r="N113" s="233" t="str">
        <f>IF(Detailed_Expense_PD1242628[[#This Row],[TOTAL]]&lt;&gt;"",Detailed_Expense_PD1242628[[#This Row],[TOTAL]]*VLOOKUP(Detailed_Expense_PD1242628[[#This Row],[CURRENCY]],#REF!,2,0),"")</f>
        <v/>
      </c>
      <c r="O113" s="311"/>
      <c r="P113" s="311"/>
      <c r="Q113" s="320"/>
      <c r="R113" s="18"/>
      <c r="S113" s="54"/>
      <c r="T113" s="20"/>
      <c r="U113" s="18"/>
      <c r="V113" s="72"/>
      <c r="W113" s="72"/>
      <c r="X113" s="27"/>
      <c r="Y113" s="25"/>
      <c r="AA113" s="15"/>
    </row>
    <row r="114" spans="1:27" ht="15.5" x14ac:dyDescent="0.35">
      <c r="A114" s="313"/>
      <c r="B114" s="313"/>
      <c r="C114" s="313"/>
      <c r="D114" s="313"/>
      <c r="E114" s="15"/>
      <c r="F114" s="293"/>
      <c r="G114" s="313"/>
      <c r="H114" s="313"/>
      <c r="I114" s="313"/>
      <c r="J114" s="312"/>
      <c r="K114" s="312"/>
      <c r="L114" s="309"/>
      <c r="M114" s="233" t="str">
        <f t="shared" si="0"/>
        <v/>
      </c>
      <c r="N114" s="233" t="str">
        <f>IF(Detailed_Expense_PD1242628[[#This Row],[TOTAL]]&lt;&gt;"",Detailed_Expense_PD1242628[[#This Row],[TOTAL]]*VLOOKUP(Detailed_Expense_PD1242628[[#This Row],[CURRENCY]],#REF!,2,0),"")</f>
        <v/>
      </c>
      <c r="O114" s="311"/>
      <c r="P114" s="311"/>
      <c r="Q114" s="320"/>
      <c r="R114" s="18"/>
      <c r="S114" s="54"/>
      <c r="T114" s="20"/>
      <c r="U114" s="18"/>
      <c r="V114" s="72"/>
      <c r="W114" s="72"/>
      <c r="X114" s="27"/>
      <c r="Y114" s="18"/>
      <c r="AA114" s="15"/>
    </row>
    <row r="115" spans="1:27" ht="15.5" x14ac:dyDescent="0.35">
      <c r="A115" s="313"/>
      <c r="B115" s="313"/>
      <c r="C115" s="313"/>
      <c r="D115" s="313"/>
      <c r="E115" s="15"/>
      <c r="F115" s="293"/>
      <c r="G115" s="313"/>
      <c r="H115" s="313"/>
      <c r="I115" s="313"/>
      <c r="J115" s="312"/>
      <c r="K115" s="312"/>
      <c r="L115" s="309"/>
      <c r="M115" s="233" t="str">
        <f t="shared" si="0"/>
        <v/>
      </c>
      <c r="N115" s="233" t="str">
        <f>IF(Detailed_Expense_PD1242628[[#This Row],[TOTAL]]&lt;&gt;"",Detailed_Expense_PD1242628[[#This Row],[TOTAL]]*VLOOKUP(Detailed_Expense_PD1242628[[#This Row],[CURRENCY]],#REF!,2,0),"")</f>
        <v/>
      </c>
      <c r="O115" s="311"/>
      <c r="P115" s="311"/>
      <c r="Q115" s="320"/>
      <c r="R115" s="18"/>
      <c r="S115" s="54"/>
      <c r="T115" s="20"/>
      <c r="U115" s="18"/>
      <c r="V115" s="72"/>
      <c r="W115" s="72"/>
      <c r="X115" s="27"/>
      <c r="Y115" s="18"/>
      <c r="AA115" s="15"/>
    </row>
    <row r="116" spans="1:27" ht="15.5" x14ac:dyDescent="0.35">
      <c r="A116" s="313"/>
      <c r="B116" s="313"/>
      <c r="C116" s="313"/>
      <c r="D116" s="313"/>
      <c r="E116" s="15"/>
      <c r="F116" s="293"/>
      <c r="G116" s="313"/>
      <c r="H116" s="313"/>
      <c r="I116" s="313"/>
      <c r="J116" s="312"/>
      <c r="K116" s="312"/>
      <c r="L116" s="309"/>
      <c r="M116" s="233" t="str">
        <f t="shared" si="0"/>
        <v/>
      </c>
      <c r="N116" s="233" t="str">
        <f>IF(Detailed_Expense_PD1242628[[#This Row],[TOTAL]]&lt;&gt;"",Detailed_Expense_PD1242628[[#This Row],[TOTAL]]*VLOOKUP(Detailed_Expense_PD1242628[[#This Row],[CURRENCY]],#REF!,2,0),"")</f>
        <v/>
      </c>
      <c r="O116" s="311"/>
      <c r="P116" s="311"/>
      <c r="Q116" s="320"/>
      <c r="R116" s="18"/>
      <c r="S116" s="54"/>
      <c r="T116" s="20"/>
      <c r="U116" s="18"/>
      <c r="V116" s="72"/>
      <c r="W116" s="72"/>
      <c r="X116" s="27"/>
      <c r="Y116" s="26"/>
      <c r="AA116" s="15"/>
    </row>
    <row r="117" spans="1:27" ht="15.5" x14ac:dyDescent="0.35">
      <c r="A117" s="313"/>
      <c r="B117" s="313"/>
      <c r="C117" s="313"/>
      <c r="D117" s="313"/>
      <c r="E117" s="15"/>
      <c r="F117" s="293"/>
      <c r="G117" s="313"/>
      <c r="H117" s="313"/>
      <c r="I117" s="313"/>
      <c r="J117" s="312"/>
      <c r="K117" s="312"/>
      <c r="L117" s="309"/>
      <c r="M117" s="233" t="str">
        <f t="shared" si="0"/>
        <v/>
      </c>
      <c r="N117" s="233" t="str">
        <f>IF(Detailed_Expense_PD1242628[[#This Row],[TOTAL]]&lt;&gt;"",Detailed_Expense_PD1242628[[#This Row],[TOTAL]]*VLOOKUP(Detailed_Expense_PD1242628[[#This Row],[CURRENCY]],#REF!,2,0),"")</f>
        <v/>
      </c>
      <c r="O117" s="311"/>
      <c r="P117" s="311"/>
      <c r="Q117" s="320"/>
      <c r="R117" s="18"/>
      <c r="S117" s="54"/>
      <c r="T117" s="20"/>
      <c r="U117" s="18"/>
      <c r="V117" s="72"/>
      <c r="W117" s="72"/>
      <c r="X117" s="27"/>
      <c r="Y117" s="26"/>
      <c r="AA117" s="15"/>
    </row>
    <row r="118" spans="1:27" ht="15.5" x14ac:dyDescent="0.35">
      <c r="A118" s="313"/>
      <c r="B118" s="313"/>
      <c r="C118" s="313"/>
      <c r="D118" s="313"/>
      <c r="E118" s="15"/>
      <c r="F118" s="293"/>
      <c r="G118" s="313"/>
      <c r="H118" s="313"/>
      <c r="I118" s="313"/>
      <c r="J118" s="312"/>
      <c r="K118" s="312"/>
      <c r="L118" s="309"/>
      <c r="M118" s="233" t="str">
        <f t="shared" si="0"/>
        <v/>
      </c>
      <c r="N118" s="233" t="str">
        <f>IF(Detailed_Expense_PD1242628[[#This Row],[TOTAL]]&lt;&gt;"",Detailed_Expense_PD1242628[[#This Row],[TOTAL]]*VLOOKUP(Detailed_Expense_PD1242628[[#This Row],[CURRENCY]],#REF!,2,0),"")</f>
        <v/>
      </c>
      <c r="O118" s="311"/>
      <c r="P118" s="311"/>
      <c r="Q118" s="320"/>
      <c r="R118" s="18"/>
      <c r="S118" s="54"/>
      <c r="T118" s="20"/>
      <c r="U118" s="18"/>
      <c r="V118" s="72"/>
      <c r="W118" s="72"/>
      <c r="X118" s="27"/>
      <c r="Y118" s="25"/>
      <c r="AA118" s="15"/>
    </row>
    <row r="119" spans="1:27" ht="15.5" x14ac:dyDescent="0.35">
      <c r="A119" s="314"/>
      <c r="B119" s="311"/>
      <c r="C119" s="311"/>
      <c r="D119" s="311"/>
      <c r="F119" s="293"/>
      <c r="G119" s="311"/>
      <c r="H119" s="311"/>
      <c r="I119" s="311"/>
      <c r="J119" s="312"/>
      <c r="K119" s="312"/>
      <c r="L119" s="309"/>
      <c r="M119" s="233" t="str">
        <f t="shared" si="0"/>
        <v/>
      </c>
      <c r="N119" s="233" t="str">
        <f>IF(Detailed_Expense_PD1242628[[#This Row],[TOTAL]]&lt;&gt;"",Detailed_Expense_PD1242628[[#This Row],[TOTAL]]*VLOOKUP(Detailed_Expense_PD1242628[[#This Row],[CURRENCY]],#REF!,2,0),"")</f>
        <v/>
      </c>
      <c r="O119" s="311"/>
      <c r="P119" s="311"/>
      <c r="Q119" s="320"/>
      <c r="R119" s="18"/>
      <c r="S119" s="54"/>
      <c r="T119" s="20"/>
      <c r="U119" s="18"/>
      <c r="V119" s="72"/>
      <c r="W119" s="72"/>
      <c r="X119" s="27"/>
      <c r="Y119" s="25"/>
      <c r="AA119" s="15"/>
    </row>
    <row r="120" spans="1:27" ht="15.5" x14ac:dyDescent="0.35">
      <c r="A120" s="314"/>
      <c r="B120" s="311"/>
      <c r="C120" s="311"/>
      <c r="D120" s="311"/>
      <c r="F120" s="293"/>
      <c r="G120" s="311"/>
      <c r="H120" s="311"/>
      <c r="I120" s="311"/>
      <c r="J120" s="312"/>
      <c r="K120" s="312"/>
      <c r="L120" s="309"/>
      <c r="M120" s="233" t="str">
        <f t="shared" si="0"/>
        <v/>
      </c>
      <c r="N120" s="233" t="str">
        <f>IF(Detailed_Expense_PD1242628[[#This Row],[TOTAL]]&lt;&gt;"",Detailed_Expense_PD1242628[[#This Row],[TOTAL]]*VLOOKUP(Detailed_Expense_PD1242628[[#This Row],[CURRENCY]],#REF!,2,0),"")</f>
        <v/>
      </c>
      <c r="O120" s="311"/>
      <c r="P120" s="311"/>
      <c r="Q120" s="320"/>
      <c r="R120" s="18"/>
      <c r="S120" s="54"/>
      <c r="T120" s="20"/>
      <c r="U120" s="18"/>
      <c r="V120" s="72"/>
      <c r="W120" s="72"/>
      <c r="X120" s="27"/>
      <c r="Y120" s="25"/>
      <c r="Z120" s="27"/>
      <c r="AA120" s="15"/>
    </row>
    <row r="121" spans="1:27" ht="15.5" x14ac:dyDescent="0.35">
      <c r="A121" s="314"/>
      <c r="B121" s="311"/>
      <c r="C121" s="311"/>
      <c r="D121" s="311"/>
      <c r="F121" s="293"/>
      <c r="G121" s="311"/>
      <c r="H121" s="311"/>
      <c r="I121" s="311"/>
      <c r="J121" s="312"/>
      <c r="K121" s="312"/>
      <c r="L121" s="309"/>
      <c r="M121" s="233" t="str">
        <f t="shared" si="0"/>
        <v/>
      </c>
      <c r="N121" s="233" t="str">
        <f>IF(Detailed_Expense_PD1242628[[#This Row],[TOTAL]]&lt;&gt;"",Detailed_Expense_PD1242628[[#This Row],[TOTAL]]*VLOOKUP(Detailed_Expense_PD1242628[[#This Row],[CURRENCY]],#REF!,2,0),"")</f>
        <v/>
      </c>
      <c r="O121" s="311"/>
      <c r="P121" s="311"/>
      <c r="Q121" s="320"/>
      <c r="R121" s="18"/>
      <c r="S121" s="54"/>
      <c r="T121" s="20"/>
      <c r="U121" s="18"/>
      <c r="V121" s="72"/>
      <c r="W121" s="72"/>
      <c r="X121" s="27"/>
      <c r="Y121" s="18"/>
      <c r="AA121" s="15"/>
    </row>
    <row r="122" spans="1:27" ht="15.5" x14ac:dyDescent="0.35">
      <c r="A122" s="314"/>
      <c r="B122" s="311"/>
      <c r="C122" s="311"/>
      <c r="D122" s="311"/>
      <c r="F122" s="293"/>
      <c r="G122" s="311"/>
      <c r="H122" s="311"/>
      <c r="I122" s="311"/>
      <c r="J122" s="312"/>
      <c r="K122" s="312"/>
      <c r="L122" s="309"/>
      <c r="M122" s="233" t="str">
        <f t="shared" si="0"/>
        <v/>
      </c>
      <c r="N122" s="233" t="str">
        <f>IF(Detailed_Expense_PD1242628[[#This Row],[TOTAL]]&lt;&gt;"",Detailed_Expense_PD1242628[[#This Row],[TOTAL]]*VLOOKUP(Detailed_Expense_PD1242628[[#This Row],[CURRENCY]],#REF!,2,0),"")</f>
        <v/>
      </c>
      <c r="O122" s="311"/>
      <c r="P122" s="311"/>
      <c r="Q122" s="320"/>
      <c r="R122" s="18"/>
      <c r="S122" s="54"/>
      <c r="T122" s="20"/>
      <c r="U122" s="18"/>
      <c r="V122" s="72"/>
      <c r="W122" s="72"/>
      <c r="X122" s="27"/>
      <c r="Y122" s="25"/>
      <c r="AA122" s="15"/>
    </row>
    <row r="123" spans="1:27" ht="15.5" x14ac:dyDescent="0.35">
      <c r="A123" s="314"/>
      <c r="B123" s="311"/>
      <c r="C123" s="311"/>
      <c r="D123" s="311"/>
      <c r="F123" s="293"/>
      <c r="G123" s="311"/>
      <c r="H123" s="311"/>
      <c r="I123" s="311"/>
      <c r="J123" s="312"/>
      <c r="K123" s="312"/>
      <c r="L123" s="309"/>
      <c r="M123" s="233" t="str">
        <f t="shared" si="0"/>
        <v/>
      </c>
      <c r="N123" s="233" t="str">
        <f>IF(Detailed_Expense_PD1242628[[#This Row],[TOTAL]]&lt;&gt;"",Detailed_Expense_PD1242628[[#This Row],[TOTAL]]*VLOOKUP(Detailed_Expense_PD1242628[[#This Row],[CURRENCY]],#REF!,2,0),"")</f>
        <v/>
      </c>
      <c r="O123" s="311"/>
      <c r="P123" s="311"/>
      <c r="Q123" s="311"/>
      <c r="R123" s="27"/>
      <c r="S123" s="54"/>
      <c r="T123" s="20"/>
      <c r="U123" s="18"/>
      <c r="V123" s="72"/>
      <c r="W123" s="72"/>
      <c r="X123" s="27"/>
      <c r="Y123" s="18"/>
      <c r="AA123" s="15"/>
    </row>
    <row r="124" spans="1:27" ht="15.5" x14ac:dyDescent="0.35">
      <c r="A124" s="314"/>
      <c r="B124" s="311"/>
      <c r="C124" s="311"/>
      <c r="D124" s="311"/>
      <c r="F124" s="293"/>
      <c r="G124" s="311"/>
      <c r="H124" s="311"/>
      <c r="I124" s="311"/>
      <c r="J124" s="312"/>
      <c r="K124" s="312"/>
      <c r="L124" s="309"/>
      <c r="M124" s="233" t="str">
        <f t="shared" si="0"/>
        <v/>
      </c>
      <c r="N124" s="233" t="str">
        <f>IF(Detailed_Expense_PD1242628[[#This Row],[TOTAL]]&lt;&gt;"",Detailed_Expense_PD1242628[[#This Row],[TOTAL]]*VLOOKUP(Detailed_Expense_PD1242628[[#This Row],[CURRENCY]],#REF!,2,0),"")</f>
        <v/>
      </c>
      <c r="O124" s="311"/>
      <c r="P124" s="311"/>
      <c r="Q124" s="311"/>
      <c r="S124" s="54"/>
      <c r="T124" s="20"/>
      <c r="U124" s="18"/>
      <c r="V124" s="72"/>
      <c r="W124" s="72"/>
      <c r="X124" s="27"/>
      <c r="Y124" s="29"/>
      <c r="AA124" s="15"/>
    </row>
    <row r="125" spans="1:27" ht="15.5" x14ac:dyDescent="0.35">
      <c r="A125" s="314"/>
      <c r="B125" s="311"/>
      <c r="C125" s="311"/>
      <c r="D125" s="311"/>
      <c r="F125" s="293"/>
      <c r="G125" s="311"/>
      <c r="H125" s="311"/>
      <c r="I125" s="311"/>
      <c r="J125" s="319"/>
      <c r="K125" s="312"/>
      <c r="L125" s="309"/>
      <c r="M125" s="233" t="str">
        <f t="shared" si="0"/>
        <v/>
      </c>
      <c r="N125" s="233" t="str">
        <f>IF(Detailed_Expense_PD1242628[[#This Row],[TOTAL]]&lt;&gt;"",Detailed_Expense_PD1242628[[#This Row],[TOTAL]]*VLOOKUP(Detailed_Expense_PD1242628[[#This Row],[CURRENCY]],#REF!,2,0),"")</f>
        <v/>
      </c>
      <c r="O125" s="311"/>
      <c r="P125" s="311"/>
      <c r="Q125" s="311"/>
      <c r="S125" s="54"/>
      <c r="T125" s="20"/>
      <c r="U125" s="18"/>
      <c r="V125" s="72"/>
      <c r="W125" s="72"/>
      <c r="X125" s="27"/>
      <c r="Y125" s="29"/>
      <c r="AA125" s="15"/>
    </row>
    <row r="126" spans="1:27" ht="15.5" x14ac:dyDescent="0.35">
      <c r="A126" s="314"/>
      <c r="B126" s="311"/>
      <c r="C126" s="311"/>
      <c r="D126" s="311"/>
      <c r="F126" s="293"/>
      <c r="G126" s="311"/>
      <c r="H126" s="311"/>
      <c r="I126" s="311"/>
      <c r="J126" s="312"/>
      <c r="K126" s="312"/>
      <c r="L126" s="309"/>
      <c r="M126" s="233" t="str">
        <f t="shared" si="0"/>
        <v/>
      </c>
      <c r="N126" s="233" t="str">
        <f>IF(Detailed_Expense_PD1242628[[#This Row],[TOTAL]]&lt;&gt;"",Detailed_Expense_PD1242628[[#This Row],[TOTAL]]*VLOOKUP(Detailed_Expense_PD1242628[[#This Row],[CURRENCY]],#REF!,2,0),"")</f>
        <v/>
      </c>
      <c r="O126" s="311"/>
      <c r="P126" s="311"/>
      <c r="Q126" s="311"/>
      <c r="S126" s="54"/>
      <c r="T126" s="20"/>
      <c r="U126" s="18"/>
      <c r="V126" s="72"/>
      <c r="W126" s="72"/>
      <c r="X126" s="27"/>
      <c r="Y126" s="26"/>
      <c r="AA126" s="15"/>
    </row>
    <row r="127" spans="1:27" ht="15.5" x14ac:dyDescent="0.35">
      <c r="A127" s="314"/>
      <c r="B127" s="311"/>
      <c r="C127" s="311"/>
      <c r="D127" s="311"/>
      <c r="F127" s="293"/>
      <c r="G127" s="311"/>
      <c r="H127" s="311"/>
      <c r="I127" s="311"/>
      <c r="J127" s="312"/>
      <c r="K127" s="312"/>
      <c r="L127" s="309"/>
      <c r="M127" s="233" t="str">
        <f t="shared" si="0"/>
        <v/>
      </c>
      <c r="N127" s="233" t="str">
        <f>IF(Detailed_Expense_PD1242628[[#This Row],[TOTAL]]&lt;&gt;"",Detailed_Expense_PD1242628[[#This Row],[TOTAL]]*VLOOKUP(Detailed_Expense_PD1242628[[#This Row],[CURRENCY]],#REF!,2,0),"")</f>
        <v/>
      </c>
      <c r="O127" s="311"/>
      <c r="P127" s="311"/>
      <c r="Q127" s="311"/>
      <c r="S127" s="54"/>
      <c r="T127" s="20"/>
      <c r="U127" s="18"/>
      <c r="V127" s="72"/>
      <c r="W127" s="72"/>
      <c r="X127" s="27"/>
      <c r="AA127" s="15"/>
    </row>
    <row r="128" spans="1:27" ht="15.5" x14ac:dyDescent="0.35">
      <c r="A128" s="314"/>
      <c r="B128" s="311"/>
      <c r="C128" s="311"/>
      <c r="D128" s="311"/>
      <c r="F128" s="293"/>
      <c r="G128" s="311"/>
      <c r="H128" s="311"/>
      <c r="I128" s="311"/>
      <c r="J128" s="312"/>
      <c r="K128" s="312"/>
      <c r="L128" s="309"/>
      <c r="M128" s="233" t="str">
        <f t="shared" si="0"/>
        <v/>
      </c>
      <c r="N128" s="233" t="str">
        <f>IF(Detailed_Expense_PD1242628[[#This Row],[TOTAL]]&lt;&gt;"",Detailed_Expense_PD1242628[[#This Row],[TOTAL]]*VLOOKUP(Detailed_Expense_PD1242628[[#This Row],[CURRENCY]],#REF!,2,0),"")</f>
        <v/>
      </c>
      <c r="O128" s="311"/>
      <c r="P128" s="311"/>
      <c r="Q128" s="311"/>
      <c r="S128" s="54"/>
      <c r="T128" s="20"/>
      <c r="U128" s="18"/>
      <c r="V128" s="72"/>
      <c r="W128" s="72"/>
      <c r="X128" s="27"/>
      <c r="Y128" s="25"/>
      <c r="AA128" s="15"/>
    </row>
    <row r="129" spans="1:27" ht="15.5" x14ac:dyDescent="0.35">
      <c r="A129" s="314"/>
      <c r="B129" s="311"/>
      <c r="C129" s="311"/>
      <c r="D129" s="311"/>
      <c r="F129" s="293"/>
      <c r="G129" s="311"/>
      <c r="H129" s="311"/>
      <c r="I129" s="311"/>
      <c r="J129" s="312"/>
      <c r="K129" s="312"/>
      <c r="L129" s="309"/>
      <c r="M129" s="233" t="str">
        <f t="shared" si="0"/>
        <v/>
      </c>
      <c r="N129" s="233" t="str">
        <f>IF(Detailed_Expense_PD1242628[[#This Row],[TOTAL]]&lt;&gt;"",Detailed_Expense_PD1242628[[#This Row],[TOTAL]]*VLOOKUP(Detailed_Expense_PD1242628[[#This Row],[CURRENCY]],#REF!,2,0),"")</f>
        <v/>
      </c>
      <c r="O129" s="311"/>
      <c r="P129" s="311"/>
      <c r="Q129" s="311"/>
      <c r="S129" s="54"/>
      <c r="T129" s="20"/>
      <c r="U129" s="18"/>
      <c r="V129" s="72"/>
      <c r="W129" s="72"/>
      <c r="X129" s="27"/>
      <c r="Y129" s="25"/>
      <c r="AA129" s="15"/>
    </row>
    <row r="130" spans="1:27" ht="15.5" x14ac:dyDescent="0.35">
      <c r="A130" s="314"/>
      <c r="B130" s="311"/>
      <c r="C130" s="311"/>
      <c r="D130" s="311"/>
      <c r="F130" s="293"/>
      <c r="G130" s="311"/>
      <c r="H130" s="311"/>
      <c r="I130" s="311"/>
      <c r="J130" s="312"/>
      <c r="K130" s="312"/>
      <c r="L130" s="309"/>
      <c r="M130" s="233" t="str">
        <f t="shared" si="0"/>
        <v/>
      </c>
      <c r="N130" s="233" t="str">
        <f>IF(Detailed_Expense_PD1242628[[#This Row],[TOTAL]]&lt;&gt;"",Detailed_Expense_PD1242628[[#This Row],[TOTAL]]*VLOOKUP(Detailed_Expense_PD1242628[[#This Row],[CURRENCY]],#REF!,2,0),"")</f>
        <v/>
      </c>
      <c r="O130" s="311"/>
      <c r="P130" s="311"/>
      <c r="Q130" s="311"/>
      <c r="S130" s="54"/>
      <c r="T130" s="20"/>
      <c r="U130" s="18"/>
      <c r="V130" s="72"/>
      <c r="W130" s="72"/>
      <c r="X130" s="27"/>
      <c r="Y130" s="26"/>
      <c r="AA130" s="15"/>
    </row>
    <row r="131" spans="1:27" ht="15.5" x14ac:dyDescent="0.35">
      <c r="A131" s="314"/>
      <c r="B131" s="311"/>
      <c r="C131" s="311"/>
      <c r="D131" s="311"/>
      <c r="F131" s="293"/>
      <c r="G131" s="311"/>
      <c r="H131" s="311"/>
      <c r="I131" s="311"/>
      <c r="J131" s="312"/>
      <c r="K131" s="312"/>
      <c r="L131" s="309"/>
      <c r="M131" s="233" t="str">
        <f t="shared" si="0"/>
        <v/>
      </c>
      <c r="N131" s="233" t="str">
        <f>IF(Detailed_Expense_PD1242628[[#This Row],[TOTAL]]&lt;&gt;"",Detailed_Expense_PD1242628[[#This Row],[TOTAL]]*VLOOKUP(Detailed_Expense_PD1242628[[#This Row],[CURRENCY]],#REF!,2,0),"")</f>
        <v/>
      </c>
      <c r="O131" s="311"/>
      <c r="P131" s="311"/>
      <c r="Q131" s="311"/>
      <c r="S131" s="18"/>
      <c r="T131" s="20"/>
      <c r="U131" s="18"/>
      <c r="V131" s="72"/>
      <c r="W131" s="72"/>
      <c r="X131" s="27"/>
      <c r="Y131" s="29"/>
      <c r="AA131" s="15"/>
    </row>
    <row r="132" spans="1:27" ht="15.5" x14ac:dyDescent="0.35">
      <c r="A132" s="314"/>
      <c r="B132" s="311"/>
      <c r="C132" s="311"/>
      <c r="D132" s="311"/>
      <c r="F132" s="293"/>
      <c r="G132" s="311"/>
      <c r="H132" s="311"/>
      <c r="I132" s="311"/>
      <c r="J132" s="312"/>
      <c r="K132" s="312"/>
      <c r="L132" s="309"/>
      <c r="M132" s="233" t="str">
        <f t="shared" si="0"/>
        <v/>
      </c>
      <c r="N132" s="233" t="str">
        <f>IF(Detailed_Expense_PD1242628[[#This Row],[TOTAL]]&lt;&gt;"",Detailed_Expense_PD1242628[[#This Row],[TOTAL]]*VLOOKUP(Detailed_Expense_PD1242628[[#This Row],[CURRENCY]],#REF!,2,0),"")</f>
        <v/>
      </c>
      <c r="O132" s="311"/>
      <c r="P132" s="311"/>
      <c r="Q132" s="311"/>
      <c r="S132" s="54"/>
      <c r="T132" s="20"/>
      <c r="U132" s="18"/>
      <c r="V132" s="72"/>
      <c r="W132" s="72"/>
      <c r="X132" s="27"/>
      <c r="Y132" s="29"/>
      <c r="AA132" s="15"/>
    </row>
    <row r="133" spans="1:27" ht="15.5" x14ac:dyDescent="0.35">
      <c r="A133" s="314"/>
      <c r="B133" s="311"/>
      <c r="C133" s="311"/>
      <c r="D133" s="311"/>
      <c r="F133" s="293"/>
      <c r="G133" s="311"/>
      <c r="H133" s="311"/>
      <c r="I133" s="311"/>
      <c r="J133" s="312"/>
      <c r="K133" s="312"/>
      <c r="L133" s="309"/>
      <c r="M133" s="233" t="str">
        <f t="shared" si="0"/>
        <v/>
      </c>
      <c r="N133" s="233" t="str">
        <f>IF(Detailed_Expense_PD1242628[[#This Row],[TOTAL]]&lt;&gt;"",Detailed_Expense_PD1242628[[#This Row],[TOTAL]]*VLOOKUP(Detailed_Expense_PD1242628[[#This Row],[CURRENCY]],#REF!,2,0),"")</f>
        <v/>
      </c>
      <c r="O133" s="311"/>
      <c r="P133" s="311"/>
      <c r="Q133" s="311"/>
      <c r="S133" s="54"/>
      <c r="T133" s="20"/>
      <c r="U133" s="18"/>
      <c r="V133" s="72"/>
      <c r="W133" s="72"/>
      <c r="X133" s="27"/>
      <c r="Y133" s="29"/>
      <c r="AA133" s="15"/>
    </row>
    <row r="134" spans="1:27" ht="15.5" x14ac:dyDescent="0.35">
      <c r="A134" s="314"/>
      <c r="B134" s="311"/>
      <c r="C134" s="311"/>
      <c r="D134" s="311"/>
      <c r="F134" s="293"/>
      <c r="G134" s="311"/>
      <c r="H134" s="311"/>
      <c r="I134" s="311"/>
      <c r="J134" s="312"/>
      <c r="K134" s="312"/>
      <c r="L134" s="309"/>
      <c r="M134" s="233" t="str">
        <f t="shared" si="0"/>
        <v/>
      </c>
      <c r="N134" s="233" t="str">
        <f>IF(Detailed_Expense_PD1242628[[#This Row],[TOTAL]]&lt;&gt;"",Detailed_Expense_PD1242628[[#This Row],[TOTAL]]*VLOOKUP(Detailed_Expense_PD1242628[[#This Row],[CURRENCY]],#REF!,2,0),"")</f>
        <v/>
      </c>
      <c r="O134" s="311"/>
      <c r="P134" s="311"/>
      <c r="Q134" s="311"/>
      <c r="R134" s="27"/>
      <c r="S134" s="54"/>
      <c r="T134" s="20"/>
      <c r="U134" s="18"/>
      <c r="V134" s="72"/>
      <c r="W134" s="72"/>
      <c r="X134" s="27"/>
      <c r="Y134" s="25"/>
      <c r="Z134" s="27"/>
      <c r="AA134" s="15"/>
    </row>
    <row r="135" spans="1:27" ht="15.5" x14ac:dyDescent="0.35">
      <c r="A135" s="314"/>
      <c r="B135" s="311"/>
      <c r="C135" s="311"/>
      <c r="D135" s="311"/>
      <c r="F135" s="293"/>
      <c r="G135" s="311"/>
      <c r="H135" s="311"/>
      <c r="I135" s="311"/>
      <c r="J135" s="312"/>
      <c r="K135" s="312"/>
      <c r="L135" s="309"/>
      <c r="M135" s="233" t="str">
        <f t="shared" si="0"/>
        <v/>
      </c>
      <c r="N135" s="233" t="str">
        <f>IF(Detailed_Expense_PD1242628[[#This Row],[TOTAL]]&lt;&gt;"",Detailed_Expense_PD1242628[[#This Row],[TOTAL]]*VLOOKUP(Detailed_Expense_PD1242628[[#This Row],[CURRENCY]],#REF!,2,0),"")</f>
        <v/>
      </c>
      <c r="O135" s="311"/>
      <c r="P135" s="311"/>
      <c r="Q135" s="311"/>
      <c r="R135" s="27"/>
      <c r="S135" s="54"/>
      <c r="T135" s="20"/>
      <c r="U135" s="18"/>
      <c r="V135" s="72"/>
      <c r="W135" s="72"/>
      <c r="X135" s="27"/>
      <c r="Y135" s="25"/>
      <c r="AA135" s="15"/>
    </row>
    <row r="136" spans="1:27" ht="15.5" x14ac:dyDescent="0.35">
      <c r="A136" s="314"/>
      <c r="B136" s="311"/>
      <c r="C136" s="311"/>
      <c r="D136" s="311"/>
      <c r="F136" s="293"/>
      <c r="G136" s="311"/>
      <c r="H136" s="311"/>
      <c r="I136" s="311"/>
      <c r="J136" s="312"/>
      <c r="K136" s="312"/>
      <c r="L136" s="309"/>
      <c r="M136" s="233" t="str">
        <f t="shared" si="0"/>
        <v/>
      </c>
      <c r="N136" s="233" t="str">
        <f>IF(Detailed_Expense_PD1242628[[#This Row],[TOTAL]]&lt;&gt;"",Detailed_Expense_PD1242628[[#This Row],[TOTAL]]*VLOOKUP(Detailed_Expense_PD1242628[[#This Row],[CURRENCY]],#REF!,2,0),"")</f>
        <v/>
      </c>
      <c r="O136" s="311"/>
      <c r="P136" s="311"/>
      <c r="Q136" s="311"/>
      <c r="R136" s="27"/>
      <c r="S136" s="54"/>
      <c r="T136" s="20"/>
      <c r="U136" s="18"/>
      <c r="V136" s="72"/>
      <c r="W136" s="72"/>
      <c r="X136" s="27"/>
      <c r="Y136" s="25"/>
      <c r="AA136" s="15"/>
    </row>
    <row r="137" spans="1:27" ht="15.5" x14ac:dyDescent="0.35">
      <c r="A137" s="314"/>
      <c r="B137" s="311"/>
      <c r="C137" s="311"/>
      <c r="D137" s="311"/>
      <c r="F137" s="293"/>
      <c r="G137" s="311"/>
      <c r="H137" s="311"/>
      <c r="I137" s="311"/>
      <c r="J137" s="312"/>
      <c r="K137" s="312"/>
      <c r="L137" s="309"/>
      <c r="M137" s="233" t="str">
        <f t="shared" si="0"/>
        <v/>
      </c>
      <c r="N137" s="233" t="str">
        <f>IF(Detailed_Expense_PD1242628[[#This Row],[TOTAL]]&lt;&gt;"",Detailed_Expense_PD1242628[[#This Row],[TOTAL]]*VLOOKUP(Detailed_Expense_PD1242628[[#This Row],[CURRENCY]],#REF!,2,0),"")</f>
        <v/>
      </c>
      <c r="O137" s="311"/>
      <c r="P137" s="311"/>
      <c r="Q137" s="311"/>
      <c r="R137" s="27"/>
      <c r="S137" s="54"/>
      <c r="T137" s="20"/>
      <c r="U137" s="18"/>
      <c r="V137" s="72"/>
      <c r="W137" s="72"/>
      <c r="X137" s="27"/>
      <c r="Y137" s="18"/>
      <c r="AA137" s="15"/>
    </row>
    <row r="138" spans="1:27" ht="15.5" x14ac:dyDescent="0.35">
      <c r="A138" s="314"/>
      <c r="B138" s="311"/>
      <c r="C138" s="311"/>
      <c r="D138" s="311"/>
      <c r="F138" s="293"/>
      <c r="G138" s="311"/>
      <c r="H138" s="311"/>
      <c r="I138" s="311"/>
      <c r="J138" s="312"/>
      <c r="K138" s="312"/>
      <c r="L138" s="309"/>
      <c r="M138" s="233" t="str">
        <f t="shared" si="0"/>
        <v/>
      </c>
      <c r="N138" s="233" t="str">
        <f>IF(Detailed_Expense_PD1242628[[#This Row],[TOTAL]]&lt;&gt;"",Detailed_Expense_PD1242628[[#This Row],[TOTAL]]*VLOOKUP(Detailed_Expense_PD1242628[[#This Row],[CURRENCY]],#REF!,2,0),"")</f>
        <v/>
      </c>
      <c r="O138" s="311"/>
      <c r="P138" s="311"/>
      <c r="Q138" s="311"/>
      <c r="R138" s="27"/>
      <c r="S138" s="54"/>
      <c r="T138" s="20"/>
      <c r="U138" s="18"/>
      <c r="V138" s="72"/>
      <c r="W138" s="72"/>
      <c r="X138" s="27"/>
      <c r="Y138" s="18"/>
      <c r="AA138" s="15"/>
    </row>
    <row r="139" spans="1:27" ht="15.5" x14ac:dyDescent="0.35">
      <c r="A139" s="314"/>
      <c r="B139" s="311"/>
      <c r="C139" s="311"/>
      <c r="D139" s="311"/>
      <c r="F139" s="293"/>
      <c r="G139" s="311"/>
      <c r="H139" s="311"/>
      <c r="I139" s="311"/>
      <c r="J139" s="312"/>
      <c r="K139" s="312"/>
      <c r="L139" s="309"/>
      <c r="M139" s="233" t="str">
        <f t="shared" si="0"/>
        <v/>
      </c>
      <c r="N139" s="233" t="str">
        <f>IF(Detailed_Expense_PD1242628[[#This Row],[TOTAL]]&lt;&gt;"",Detailed_Expense_PD1242628[[#This Row],[TOTAL]]*VLOOKUP(Detailed_Expense_PD1242628[[#This Row],[CURRENCY]],#REF!,2,0),"")</f>
        <v/>
      </c>
      <c r="O139" s="311"/>
      <c r="P139" s="311"/>
      <c r="Q139" s="311"/>
      <c r="R139" s="27"/>
      <c r="S139" s="54"/>
      <c r="T139" s="20"/>
      <c r="U139" s="18"/>
      <c r="V139" s="72"/>
      <c r="W139" s="72"/>
      <c r="X139" s="27"/>
      <c r="Y139" s="18"/>
      <c r="AA139" s="15"/>
    </row>
    <row r="140" spans="1:27" ht="15.5" x14ac:dyDescent="0.35">
      <c r="A140" s="314"/>
      <c r="B140" s="311"/>
      <c r="C140" s="311"/>
      <c r="D140" s="311"/>
      <c r="F140" s="293"/>
      <c r="G140" s="311"/>
      <c r="H140" s="311"/>
      <c r="I140" s="311"/>
      <c r="J140" s="312"/>
      <c r="K140" s="312"/>
      <c r="L140" s="309"/>
      <c r="M140" s="233" t="str">
        <f t="shared" si="0"/>
        <v/>
      </c>
      <c r="N140" s="233" t="str">
        <f>IF(Detailed_Expense_PD1242628[[#This Row],[TOTAL]]&lt;&gt;"",Detailed_Expense_PD1242628[[#This Row],[TOTAL]]*VLOOKUP(Detailed_Expense_PD1242628[[#This Row],[CURRENCY]],#REF!,2,0),"")</f>
        <v/>
      </c>
      <c r="O140" s="311"/>
      <c r="P140" s="311"/>
      <c r="Q140" s="311"/>
      <c r="R140" s="27"/>
      <c r="S140" s="54"/>
      <c r="T140" s="20"/>
      <c r="U140" s="18"/>
      <c r="V140" s="72"/>
      <c r="W140" s="72"/>
      <c r="X140" s="27"/>
      <c r="Y140" s="25"/>
      <c r="AA140" s="15"/>
    </row>
    <row r="141" spans="1:27" ht="15.5" x14ac:dyDescent="0.35">
      <c r="A141" s="314"/>
      <c r="B141" s="311"/>
      <c r="C141" s="311"/>
      <c r="D141" s="311"/>
      <c r="F141" s="293"/>
      <c r="G141" s="311"/>
      <c r="H141" s="311"/>
      <c r="I141" s="311"/>
      <c r="J141" s="312"/>
      <c r="K141" s="312"/>
      <c r="L141" s="309"/>
      <c r="M141" s="233" t="str">
        <f t="shared" si="0"/>
        <v/>
      </c>
      <c r="N141" s="233" t="str">
        <f>IF(Detailed_Expense_PD1242628[[#This Row],[TOTAL]]&lt;&gt;"",Detailed_Expense_PD1242628[[#This Row],[TOTAL]]*VLOOKUP(Detailed_Expense_PD1242628[[#This Row],[CURRENCY]],#REF!,2,0),"")</f>
        <v/>
      </c>
      <c r="O141" s="311"/>
      <c r="P141" s="311"/>
      <c r="Q141" s="311"/>
      <c r="R141" s="27"/>
      <c r="S141" s="54"/>
      <c r="T141" s="20"/>
      <c r="U141" s="18"/>
      <c r="V141" s="72"/>
      <c r="W141" s="72"/>
      <c r="X141" s="27"/>
      <c r="Y141" s="25"/>
      <c r="AA141" s="15"/>
    </row>
    <row r="142" spans="1:27" ht="15.5" x14ac:dyDescent="0.35">
      <c r="A142" s="314"/>
      <c r="B142" s="311"/>
      <c r="C142" s="311"/>
      <c r="D142" s="311"/>
      <c r="F142" s="293"/>
      <c r="G142" s="311"/>
      <c r="H142" s="311"/>
      <c r="I142" s="311"/>
      <c r="J142" s="312"/>
      <c r="K142" s="312"/>
      <c r="L142" s="309"/>
      <c r="M142" s="233" t="str">
        <f t="shared" si="0"/>
        <v/>
      </c>
      <c r="N142" s="233" t="str">
        <f>IF(Detailed_Expense_PD1242628[[#This Row],[TOTAL]]&lt;&gt;"",Detailed_Expense_PD1242628[[#This Row],[TOTAL]]*VLOOKUP(Detailed_Expense_PD1242628[[#This Row],[CURRENCY]],#REF!,2,0),"")</f>
        <v/>
      </c>
      <c r="O142" s="311"/>
      <c r="P142" s="311"/>
      <c r="Q142" s="311"/>
      <c r="R142" s="27"/>
      <c r="S142" s="54"/>
      <c r="T142" s="20"/>
      <c r="U142" s="18"/>
      <c r="V142" s="72"/>
      <c r="W142" s="72"/>
      <c r="X142" s="27"/>
      <c r="Y142" s="25"/>
      <c r="AA142" s="15"/>
    </row>
    <row r="143" spans="1:27" ht="15.5" x14ac:dyDescent="0.35">
      <c r="A143" s="314"/>
      <c r="B143" s="311"/>
      <c r="C143" s="311"/>
      <c r="D143" s="311"/>
      <c r="F143" s="293"/>
      <c r="G143" s="311"/>
      <c r="H143" s="311"/>
      <c r="I143" s="311"/>
      <c r="J143" s="312"/>
      <c r="K143" s="312"/>
      <c r="L143" s="309"/>
      <c r="M143" s="233" t="str">
        <f t="shared" si="0"/>
        <v/>
      </c>
      <c r="N143" s="233" t="str">
        <f>IF(Detailed_Expense_PD1242628[[#This Row],[TOTAL]]&lt;&gt;"",Detailed_Expense_PD1242628[[#This Row],[TOTAL]]*VLOOKUP(Detailed_Expense_PD1242628[[#This Row],[CURRENCY]],#REF!,2,0),"")</f>
        <v/>
      </c>
      <c r="O143" s="311"/>
      <c r="P143" s="311"/>
      <c r="Q143" s="311"/>
      <c r="R143" s="27"/>
      <c r="S143" s="60"/>
      <c r="T143" s="20"/>
      <c r="U143" s="18"/>
      <c r="V143" s="72"/>
      <c r="W143" s="72"/>
      <c r="X143" s="27"/>
      <c r="Y143" s="18"/>
      <c r="AA143" s="15"/>
    </row>
    <row r="144" spans="1:27" ht="15.5" x14ac:dyDescent="0.35">
      <c r="A144" s="314"/>
      <c r="B144" s="311"/>
      <c r="C144" s="311"/>
      <c r="D144" s="311"/>
      <c r="F144" s="293"/>
      <c r="G144" s="311"/>
      <c r="H144" s="311"/>
      <c r="I144" s="311"/>
      <c r="J144" s="312"/>
      <c r="K144" s="312"/>
      <c r="L144" s="309"/>
      <c r="M144" s="233" t="str">
        <f t="shared" si="0"/>
        <v/>
      </c>
      <c r="N144" s="233" t="str">
        <f>IF(Detailed_Expense_PD1242628[[#This Row],[TOTAL]]&lt;&gt;"",Detailed_Expense_PD1242628[[#This Row],[TOTAL]]*VLOOKUP(Detailed_Expense_PD1242628[[#This Row],[CURRENCY]],#REF!,2,0),"")</f>
        <v/>
      </c>
      <c r="O144" s="311"/>
      <c r="P144" s="311"/>
      <c r="Q144" s="311"/>
      <c r="R144" s="27"/>
      <c r="S144" s="60"/>
      <c r="T144" s="20"/>
      <c r="U144" s="18"/>
      <c r="V144" s="72"/>
      <c r="W144" s="72"/>
      <c r="X144" s="27"/>
      <c r="Y144" s="18"/>
      <c r="AA144" s="15"/>
    </row>
    <row r="145" spans="1:23" ht="14.5" x14ac:dyDescent="0.35">
      <c r="A145" s="314"/>
      <c r="B145" s="311"/>
      <c r="C145" s="311"/>
      <c r="D145" s="311"/>
      <c r="F145" s="293"/>
      <c r="G145" s="311"/>
      <c r="H145" s="311"/>
      <c r="I145" s="311"/>
      <c r="J145" s="312"/>
      <c r="K145" s="312"/>
      <c r="L145" s="309"/>
      <c r="M145" s="233" t="str">
        <f t="shared" si="0"/>
        <v/>
      </c>
      <c r="N145" s="233" t="str">
        <f>IF(Detailed_Expense_PD1242628[[#This Row],[TOTAL]]&lt;&gt;"",Detailed_Expense_PD1242628[[#This Row],[TOTAL]]*VLOOKUP(Detailed_Expense_PD1242628[[#This Row],[CURRENCY]],#REF!,2,0),"")</f>
        <v/>
      </c>
      <c r="O145" s="311"/>
      <c r="P145" s="311"/>
      <c r="Q145" s="311"/>
      <c r="V145" s="72"/>
      <c r="W145" s="72"/>
    </row>
    <row r="146" spans="1:23" ht="14.5" x14ac:dyDescent="0.35">
      <c r="A146" s="314"/>
      <c r="B146" s="311"/>
      <c r="C146" s="311"/>
      <c r="D146" s="311"/>
      <c r="F146" s="293"/>
      <c r="G146" s="311"/>
      <c r="H146" s="311"/>
      <c r="I146" s="311"/>
      <c r="J146" s="312"/>
      <c r="K146" s="312"/>
      <c r="L146" s="309"/>
      <c r="M146" s="233" t="str">
        <f t="shared" si="0"/>
        <v/>
      </c>
      <c r="N146" s="233" t="str">
        <f>IF(Detailed_Expense_PD1242628[[#This Row],[TOTAL]]&lt;&gt;"",Detailed_Expense_PD1242628[[#This Row],[TOTAL]]*VLOOKUP(Detailed_Expense_PD1242628[[#This Row],[CURRENCY]],#REF!,2,0),"")</f>
        <v/>
      </c>
      <c r="O146" s="311"/>
      <c r="P146" s="311"/>
      <c r="Q146" s="311"/>
      <c r="V146" s="72"/>
      <c r="W146" s="72"/>
    </row>
    <row r="147" spans="1:23" ht="14.5" x14ac:dyDescent="0.35">
      <c r="A147" s="314"/>
      <c r="B147" s="311"/>
      <c r="C147" s="311"/>
      <c r="D147" s="311"/>
      <c r="F147" s="293"/>
      <c r="G147" s="311"/>
      <c r="H147" s="311"/>
      <c r="I147" s="311"/>
      <c r="J147" s="312"/>
      <c r="K147" s="312"/>
      <c r="L147" s="309"/>
      <c r="M147" s="233" t="str">
        <f t="shared" si="0"/>
        <v/>
      </c>
      <c r="N147" s="233" t="str">
        <f>IF(Detailed_Expense_PD1242628[[#This Row],[TOTAL]]&lt;&gt;"",Detailed_Expense_PD1242628[[#This Row],[TOTAL]]*VLOOKUP(Detailed_Expense_PD1242628[[#This Row],[CURRENCY]],#REF!,2,0),"")</f>
        <v/>
      </c>
      <c r="O147" s="311"/>
      <c r="P147" s="311"/>
      <c r="Q147" s="311"/>
      <c r="V147" s="72"/>
      <c r="W147" s="72"/>
    </row>
    <row r="148" spans="1:23" ht="14.5" x14ac:dyDescent="0.35">
      <c r="A148" s="314"/>
      <c r="B148" s="311"/>
      <c r="C148" s="311"/>
      <c r="D148" s="311"/>
      <c r="F148" s="293"/>
      <c r="G148" s="311"/>
      <c r="H148" s="311"/>
      <c r="I148" s="311"/>
      <c r="J148" s="312"/>
      <c r="K148" s="312"/>
      <c r="L148" s="309"/>
      <c r="M148" s="233" t="str">
        <f t="shared" si="0"/>
        <v/>
      </c>
      <c r="N148" s="233" t="str">
        <f>IF(Detailed_Expense_PD1242628[[#This Row],[TOTAL]]&lt;&gt;"",Detailed_Expense_PD1242628[[#This Row],[TOTAL]]*VLOOKUP(Detailed_Expense_PD1242628[[#This Row],[CURRENCY]],#REF!,2,0),"")</f>
        <v/>
      </c>
      <c r="O148" s="311"/>
      <c r="P148" s="311"/>
      <c r="Q148" s="311"/>
      <c r="V148" s="72"/>
      <c r="W148" s="72"/>
    </row>
    <row r="149" spans="1:23" ht="14.5" x14ac:dyDescent="0.35">
      <c r="A149" s="314"/>
      <c r="B149" s="311"/>
      <c r="C149" s="311"/>
      <c r="D149" s="311"/>
      <c r="F149" s="293"/>
      <c r="G149" s="311"/>
      <c r="H149" s="311"/>
      <c r="I149" s="311"/>
      <c r="J149" s="312"/>
      <c r="K149" s="312"/>
      <c r="L149" s="309"/>
      <c r="M149" s="233" t="str">
        <f t="shared" si="0"/>
        <v/>
      </c>
      <c r="N149" s="233" t="str">
        <f>IF(Detailed_Expense_PD1242628[[#This Row],[TOTAL]]&lt;&gt;"",Detailed_Expense_PD1242628[[#This Row],[TOTAL]]*VLOOKUP(Detailed_Expense_PD1242628[[#This Row],[CURRENCY]],#REF!,2,0),"")</f>
        <v/>
      </c>
      <c r="O149" s="311"/>
      <c r="P149" s="311"/>
      <c r="Q149" s="311"/>
      <c r="V149" s="72"/>
      <c r="W149" s="72"/>
    </row>
    <row r="150" spans="1:23" ht="14.5" x14ac:dyDescent="0.35">
      <c r="A150" s="314"/>
      <c r="B150" s="311"/>
      <c r="C150" s="311"/>
      <c r="D150" s="311"/>
      <c r="F150" s="293"/>
      <c r="G150" s="311"/>
      <c r="H150" s="311"/>
      <c r="I150" s="311"/>
      <c r="J150" s="312"/>
      <c r="K150" s="312"/>
      <c r="L150" s="309"/>
      <c r="M150" s="233" t="str">
        <f t="shared" si="0"/>
        <v/>
      </c>
      <c r="N150" s="233" t="str">
        <f>IF(Detailed_Expense_PD1242628[[#This Row],[TOTAL]]&lt;&gt;"",Detailed_Expense_PD1242628[[#This Row],[TOTAL]]*VLOOKUP(Detailed_Expense_PD1242628[[#This Row],[CURRENCY]],#REF!,2,0),"")</f>
        <v/>
      </c>
      <c r="O150" s="311"/>
      <c r="P150" s="311"/>
      <c r="Q150" s="311"/>
      <c r="V150" s="72"/>
      <c r="W150" s="72"/>
    </row>
    <row r="151" spans="1:23" ht="14.5" x14ac:dyDescent="0.35">
      <c r="A151" s="314"/>
      <c r="B151" s="311"/>
      <c r="C151" s="311"/>
      <c r="D151" s="311"/>
      <c r="F151" s="293"/>
      <c r="G151" s="311"/>
      <c r="H151" s="311"/>
      <c r="I151" s="311"/>
      <c r="J151" s="312"/>
      <c r="K151" s="312"/>
      <c r="L151" s="309"/>
      <c r="M151" s="233" t="str">
        <f t="shared" si="0"/>
        <v/>
      </c>
      <c r="N151" s="233" t="str">
        <f>IF(Detailed_Expense_PD1242628[[#This Row],[TOTAL]]&lt;&gt;"",Detailed_Expense_PD1242628[[#This Row],[TOTAL]]*VLOOKUP(Detailed_Expense_PD1242628[[#This Row],[CURRENCY]],#REF!,2,0),"")</f>
        <v/>
      </c>
      <c r="O151" s="311"/>
      <c r="P151" s="311"/>
      <c r="Q151" s="311"/>
      <c r="V151" s="72"/>
      <c r="W151" s="72"/>
    </row>
    <row r="152" spans="1:23" ht="14.5" x14ac:dyDescent="0.35">
      <c r="A152" s="314"/>
      <c r="B152" s="311"/>
      <c r="C152" s="311"/>
      <c r="D152" s="311"/>
      <c r="F152" s="293"/>
      <c r="G152" s="311"/>
      <c r="H152" s="311"/>
      <c r="I152" s="311"/>
      <c r="J152" s="312"/>
      <c r="K152" s="312"/>
      <c r="L152" s="309"/>
      <c r="M152" s="233" t="str">
        <f t="shared" si="0"/>
        <v/>
      </c>
      <c r="N152" s="233" t="str">
        <f>IF(Detailed_Expense_PD1242628[[#This Row],[TOTAL]]&lt;&gt;"",Detailed_Expense_PD1242628[[#This Row],[TOTAL]]*VLOOKUP(Detailed_Expense_PD1242628[[#This Row],[CURRENCY]],#REF!,2,0),"")</f>
        <v/>
      </c>
      <c r="O152" s="311"/>
      <c r="P152" s="311"/>
      <c r="Q152" s="311"/>
      <c r="V152" s="72"/>
      <c r="W152" s="72"/>
    </row>
    <row r="153" spans="1:23" ht="14.5" x14ac:dyDescent="0.35">
      <c r="A153" s="314"/>
      <c r="B153" s="311"/>
      <c r="C153" s="311"/>
      <c r="D153" s="311"/>
      <c r="F153" s="293"/>
      <c r="G153" s="311"/>
      <c r="H153" s="311"/>
      <c r="I153" s="311"/>
      <c r="J153" s="312"/>
      <c r="K153" s="312"/>
      <c r="L153" s="309"/>
      <c r="M153" s="233" t="str">
        <f t="shared" si="0"/>
        <v/>
      </c>
      <c r="N153" s="233" t="str">
        <f>IF(Detailed_Expense_PD1242628[[#This Row],[TOTAL]]&lt;&gt;"",Detailed_Expense_PD1242628[[#This Row],[TOTAL]]*VLOOKUP(Detailed_Expense_PD1242628[[#This Row],[CURRENCY]],#REF!,2,0),"")</f>
        <v/>
      </c>
      <c r="O153" s="311"/>
      <c r="P153" s="311"/>
      <c r="Q153" s="311"/>
      <c r="V153" s="72"/>
      <c r="W153" s="72"/>
    </row>
    <row r="154" spans="1:23" ht="14.5" x14ac:dyDescent="0.35">
      <c r="A154" s="314"/>
      <c r="B154" s="311"/>
      <c r="C154" s="311"/>
      <c r="D154" s="311"/>
      <c r="F154" s="293"/>
      <c r="G154" s="311"/>
      <c r="H154" s="311"/>
      <c r="I154" s="311"/>
      <c r="J154" s="312"/>
      <c r="K154" s="312"/>
      <c r="L154" s="309"/>
      <c r="M154" s="233" t="str">
        <f t="shared" si="0"/>
        <v/>
      </c>
      <c r="N154" s="233" t="str">
        <f>IF(Detailed_Expense_PD1242628[[#This Row],[TOTAL]]&lt;&gt;"",Detailed_Expense_PD1242628[[#This Row],[TOTAL]]*VLOOKUP(Detailed_Expense_PD1242628[[#This Row],[CURRENCY]],#REF!,2,0),"")</f>
        <v/>
      </c>
      <c r="O154" s="311"/>
      <c r="P154" s="311"/>
      <c r="Q154" s="311"/>
      <c r="V154" s="72"/>
      <c r="W154" s="72"/>
    </row>
    <row r="155" spans="1:23" ht="14.5" x14ac:dyDescent="0.35">
      <c r="A155" s="314"/>
      <c r="B155" s="311"/>
      <c r="C155" s="311"/>
      <c r="D155" s="311"/>
      <c r="F155" s="293"/>
      <c r="G155" s="311"/>
      <c r="H155" s="311"/>
      <c r="I155" s="311"/>
      <c r="J155" s="312"/>
      <c r="K155" s="312"/>
      <c r="L155" s="309"/>
      <c r="M155" s="233" t="str">
        <f t="shared" ref="M155:M188" si="1">IF(I155*J155+K155&gt;0,I155*J155+K155,"")</f>
        <v/>
      </c>
      <c r="N155" s="233" t="str">
        <f>IF(Detailed_Expense_PD1242628[[#This Row],[TOTAL]]&lt;&gt;"",Detailed_Expense_PD1242628[[#This Row],[TOTAL]]*VLOOKUP(Detailed_Expense_PD1242628[[#This Row],[CURRENCY]],#REF!,2,0),"")</f>
        <v/>
      </c>
      <c r="O155" s="311"/>
      <c r="P155" s="311"/>
      <c r="Q155" s="311"/>
      <c r="V155" s="72"/>
      <c r="W155" s="72"/>
    </row>
    <row r="156" spans="1:23" ht="14.5" x14ac:dyDescent="0.35">
      <c r="A156" s="314"/>
      <c r="B156" s="311"/>
      <c r="C156" s="311"/>
      <c r="D156" s="311"/>
      <c r="F156" s="293"/>
      <c r="G156" s="311"/>
      <c r="H156" s="311"/>
      <c r="I156" s="311"/>
      <c r="J156" s="312"/>
      <c r="K156" s="312"/>
      <c r="L156" s="309"/>
      <c r="M156" s="233" t="str">
        <f t="shared" si="1"/>
        <v/>
      </c>
      <c r="N156" s="233" t="str">
        <f>IF(Detailed_Expense_PD1242628[[#This Row],[TOTAL]]&lt;&gt;"",Detailed_Expense_PD1242628[[#This Row],[TOTAL]]*VLOOKUP(Detailed_Expense_PD1242628[[#This Row],[CURRENCY]],#REF!,2,0),"")</f>
        <v/>
      </c>
      <c r="O156" s="311"/>
      <c r="P156" s="311"/>
      <c r="Q156" s="311"/>
      <c r="V156" s="72"/>
      <c r="W156" s="72"/>
    </row>
    <row r="157" spans="1:23" ht="14.5" x14ac:dyDescent="0.35">
      <c r="A157" s="314"/>
      <c r="B157" s="311"/>
      <c r="C157" s="311"/>
      <c r="D157" s="311"/>
      <c r="F157" s="293"/>
      <c r="G157" s="311"/>
      <c r="H157" s="311"/>
      <c r="I157" s="311"/>
      <c r="J157" s="312"/>
      <c r="K157" s="312"/>
      <c r="L157" s="309"/>
      <c r="M157" s="233" t="str">
        <f t="shared" si="1"/>
        <v/>
      </c>
      <c r="N157" s="233" t="str">
        <f>IF(Detailed_Expense_PD1242628[[#This Row],[TOTAL]]&lt;&gt;"",Detailed_Expense_PD1242628[[#This Row],[TOTAL]]*VLOOKUP(Detailed_Expense_PD1242628[[#This Row],[CURRENCY]],#REF!,2,0),"")</f>
        <v/>
      </c>
      <c r="O157" s="311"/>
      <c r="P157" s="311"/>
      <c r="Q157" s="311"/>
      <c r="V157" s="72"/>
      <c r="W157" s="72"/>
    </row>
    <row r="158" spans="1:23" ht="14.5" x14ac:dyDescent="0.35">
      <c r="A158" s="314"/>
      <c r="B158" s="311"/>
      <c r="C158" s="311"/>
      <c r="D158" s="311"/>
      <c r="F158" s="293"/>
      <c r="G158" s="311"/>
      <c r="H158" s="311"/>
      <c r="I158" s="311"/>
      <c r="J158" s="312"/>
      <c r="K158" s="312"/>
      <c r="L158" s="309"/>
      <c r="M158" s="233" t="str">
        <f t="shared" si="1"/>
        <v/>
      </c>
      <c r="N158" s="233" t="str">
        <f>IF(Detailed_Expense_PD1242628[[#This Row],[TOTAL]]&lt;&gt;"",Detailed_Expense_PD1242628[[#This Row],[TOTAL]]*VLOOKUP(Detailed_Expense_PD1242628[[#This Row],[CURRENCY]],#REF!,2,0),"")</f>
        <v/>
      </c>
      <c r="O158" s="311"/>
      <c r="P158" s="311"/>
      <c r="Q158" s="311"/>
      <c r="V158" s="72"/>
      <c r="W158" s="72"/>
    </row>
    <row r="159" spans="1:23" ht="14.5" x14ac:dyDescent="0.35">
      <c r="A159" s="314"/>
      <c r="B159" s="311"/>
      <c r="C159" s="311"/>
      <c r="D159" s="311"/>
      <c r="F159" s="293"/>
      <c r="G159" s="311"/>
      <c r="H159" s="311"/>
      <c r="I159" s="311"/>
      <c r="J159" s="312"/>
      <c r="K159" s="312"/>
      <c r="L159" s="309"/>
      <c r="M159" s="233" t="str">
        <f t="shared" si="1"/>
        <v/>
      </c>
      <c r="N159" s="233" t="str">
        <f>IF(Detailed_Expense_PD1242628[[#This Row],[TOTAL]]&lt;&gt;"",Detailed_Expense_PD1242628[[#This Row],[TOTAL]]*VLOOKUP(Detailed_Expense_PD1242628[[#This Row],[CURRENCY]],#REF!,2,0),"")</f>
        <v/>
      </c>
      <c r="O159" s="311"/>
      <c r="P159" s="311"/>
      <c r="Q159" s="311"/>
      <c r="V159" s="72"/>
      <c r="W159" s="72"/>
    </row>
    <row r="160" spans="1:23" ht="14.5" x14ac:dyDescent="0.35">
      <c r="A160" s="314"/>
      <c r="B160" s="311"/>
      <c r="C160" s="311"/>
      <c r="D160" s="311"/>
      <c r="F160" s="293"/>
      <c r="G160" s="311"/>
      <c r="H160" s="311"/>
      <c r="I160" s="311"/>
      <c r="J160" s="312"/>
      <c r="K160" s="312"/>
      <c r="L160" s="309"/>
      <c r="M160" s="233" t="str">
        <f t="shared" si="1"/>
        <v/>
      </c>
      <c r="N160" s="233" t="str">
        <f>IF(Detailed_Expense_PD1242628[[#This Row],[TOTAL]]&lt;&gt;"",Detailed_Expense_PD1242628[[#This Row],[TOTAL]]*VLOOKUP(Detailed_Expense_PD1242628[[#This Row],[CURRENCY]],#REF!,2,0),"")</f>
        <v/>
      </c>
      <c r="O160" s="311"/>
      <c r="P160" s="311"/>
      <c r="Q160" s="311"/>
      <c r="V160" s="72"/>
      <c r="W160" s="72"/>
    </row>
    <row r="161" spans="1:23" ht="14.5" x14ac:dyDescent="0.35">
      <c r="A161" s="314"/>
      <c r="B161" s="311"/>
      <c r="C161" s="311"/>
      <c r="D161" s="311"/>
      <c r="F161" s="293"/>
      <c r="G161" s="311"/>
      <c r="H161" s="311"/>
      <c r="I161" s="311"/>
      <c r="J161" s="312"/>
      <c r="K161" s="312"/>
      <c r="L161" s="309"/>
      <c r="M161" s="233" t="str">
        <f t="shared" si="1"/>
        <v/>
      </c>
      <c r="N161" s="233" t="str">
        <f>IF(Detailed_Expense_PD1242628[[#This Row],[TOTAL]]&lt;&gt;"",Detailed_Expense_PD1242628[[#This Row],[TOTAL]]*VLOOKUP(Detailed_Expense_PD1242628[[#This Row],[CURRENCY]],#REF!,2,0),"")</f>
        <v/>
      </c>
      <c r="O161" s="311"/>
      <c r="P161" s="311"/>
      <c r="Q161" s="311"/>
      <c r="V161" s="72"/>
      <c r="W161" s="72"/>
    </row>
    <row r="162" spans="1:23" ht="14.5" x14ac:dyDescent="0.35">
      <c r="A162" s="314"/>
      <c r="B162" s="311"/>
      <c r="C162" s="311"/>
      <c r="D162" s="311"/>
      <c r="F162" s="293"/>
      <c r="G162" s="311"/>
      <c r="H162" s="311"/>
      <c r="I162" s="311"/>
      <c r="J162" s="312"/>
      <c r="K162" s="312"/>
      <c r="L162" s="309"/>
      <c r="M162" s="233" t="str">
        <f t="shared" si="1"/>
        <v/>
      </c>
      <c r="N162" s="233" t="str">
        <f>IF(Detailed_Expense_PD1242628[[#This Row],[TOTAL]]&lt;&gt;"",Detailed_Expense_PD1242628[[#This Row],[TOTAL]]*VLOOKUP(Detailed_Expense_PD1242628[[#This Row],[CURRENCY]],#REF!,2,0),"")</f>
        <v/>
      </c>
      <c r="O162" s="311"/>
      <c r="P162" s="311"/>
      <c r="Q162" s="311"/>
      <c r="V162" s="72"/>
      <c r="W162" s="72"/>
    </row>
    <row r="163" spans="1:23" ht="14.5" x14ac:dyDescent="0.35">
      <c r="A163" s="314"/>
      <c r="B163" s="311"/>
      <c r="C163" s="311"/>
      <c r="D163" s="311"/>
      <c r="F163" s="293"/>
      <c r="G163" s="311"/>
      <c r="H163" s="311"/>
      <c r="I163" s="311"/>
      <c r="J163" s="312"/>
      <c r="K163" s="312"/>
      <c r="L163" s="309"/>
      <c r="M163" s="233" t="str">
        <f t="shared" si="1"/>
        <v/>
      </c>
      <c r="N163" s="233" t="str">
        <f>IF(Detailed_Expense_PD1242628[[#This Row],[TOTAL]]&lt;&gt;"",Detailed_Expense_PD1242628[[#This Row],[TOTAL]]*VLOOKUP(Detailed_Expense_PD1242628[[#This Row],[CURRENCY]],#REF!,2,0),"")</f>
        <v/>
      </c>
      <c r="O163" s="311"/>
      <c r="P163" s="311"/>
      <c r="Q163" s="311"/>
      <c r="V163" s="72"/>
      <c r="W163" s="72"/>
    </row>
    <row r="164" spans="1:23" ht="14.5" x14ac:dyDescent="0.35">
      <c r="A164" s="314"/>
      <c r="B164" s="311"/>
      <c r="C164" s="311"/>
      <c r="D164" s="311"/>
      <c r="F164" s="293"/>
      <c r="G164" s="311"/>
      <c r="H164" s="311"/>
      <c r="I164" s="311"/>
      <c r="J164" s="312"/>
      <c r="K164" s="312"/>
      <c r="L164" s="309"/>
      <c r="M164" s="233" t="str">
        <f t="shared" si="1"/>
        <v/>
      </c>
      <c r="N164" s="233" t="str">
        <f>IF(Detailed_Expense_PD1242628[[#This Row],[TOTAL]]&lt;&gt;"",Detailed_Expense_PD1242628[[#This Row],[TOTAL]]*VLOOKUP(Detailed_Expense_PD1242628[[#This Row],[CURRENCY]],#REF!,2,0),"")</f>
        <v/>
      </c>
      <c r="O164" s="311"/>
      <c r="P164" s="311"/>
      <c r="Q164" s="311"/>
      <c r="V164" s="72"/>
      <c r="W164" s="72"/>
    </row>
    <row r="165" spans="1:23" ht="14.5" x14ac:dyDescent="0.35">
      <c r="A165" s="314"/>
      <c r="B165" s="311"/>
      <c r="C165" s="311"/>
      <c r="D165" s="311"/>
      <c r="F165" s="293"/>
      <c r="G165" s="311"/>
      <c r="H165" s="311"/>
      <c r="I165" s="311"/>
      <c r="J165" s="312"/>
      <c r="K165" s="312"/>
      <c r="L165" s="309"/>
      <c r="M165" s="233" t="str">
        <f t="shared" si="1"/>
        <v/>
      </c>
      <c r="N165" s="233" t="str">
        <f>IF(Detailed_Expense_PD1242628[[#This Row],[TOTAL]]&lt;&gt;"",Detailed_Expense_PD1242628[[#This Row],[TOTAL]]*VLOOKUP(Detailed_Expense_PD1242628[[#This Row],[CURRENCY]],#REF!,2,0),"")</f>
        <v/>
      </c>
      <c r="O165" s="311"/>
      <c r="P165" s="311"/>
      <c r="Q165" s="311"/>
      <c r="V165" s="72"/>
      <c r="W165" s="72"/>
    </row>
    <row r="166" spans="1:23" ht="14.5" x14ac:dyDescent="0.35">
      <c r="A166" s="314"/>
      <c r="B166" s="311"/>
      <c r="C166" s="311"/>
      <c r="D166" s="311"/>
      <c r="F166" s="293"/>
      <c r="G166" s="311"/>
      <c r="H166" s="311"/>
      <c r="I166" s="311"/>
      <c r="J166" s="312"/>
      <c r="K166" s="312"/>
      <c r="L166" s="309"/>
      <c r="M166" s="233" t="str">
        <f t="shared" si="1"/>
        <v/>
      </c>
      <c r="N166" s="233" t="str">
        <f>IF(Detailed_Expense_PD1242628[[#This Row],[TOTAL]]&lt;&gt;"",Detailed_Expense_PD1242628[[#This Row],[TOTAL]]*VLOOKUP(Detailed_Expense_PD1242628[[#This Row],[CURRENCY]],#REF!,2,0),"")</f>
        <v/>
      </c>
      <c r="O166" s="311"/>
      <c r="P166" s="311"/>
      <c r="Q166" s="311"/>
      <c r="V166" s="72"/>
      <c r="W166" s="72"/>
    </row>
    <row r="167" spans="1:23" ht="14.5" x14ac:dyDescent="0.35">
      <c r="A167" s="314"/>
      <c r="B167" s="311"/>
      <c r="C167" s="311"/>
      <c r="D167" s="311"/>
      <c r="F167" s="293"/>
      <c r="G167" s="311"/>
      <c r="H167" s="311"/>
      <c r="I167" s="311"/>
      <c r="J167" s="312"/>
      <c r="K167" s="312"/>
      <c r="L167" s="309"/>
      <c r="M167" s="233" t="str">
        <f t="shared" si="1"/>
        <v/>
      </c>
      <c r="N167" s="233" t="str">
        <f>IF(Detailed_Expense_PD1242628[[#This Row],[TOTAL]]&lt;&gt;"",Detailed_Expense_PD1242628[[#This Row],[TOTAL]]*VLOOKUP(Detailed_Expense_PD1242628[[#This Row],[CURRENCY]],#REF!,2,0),"")</f>
        <v/>
      </c>
      <c r="O167" s="311"/>
      <c r="P167" s="311"/>
      <c r="Q167" s="311"/>
      <c r="V167" s="72"/>
      <c r="W167" s="72"/>
    </row>
    <row r="168" spans="1:23" ht="14.5" x14ac:dyDescent="0.35">
      <c r="A168" s="314"/>
      <c r="B168" s="311"/>
      <c r="C168" s="311"/>
      <c r="D168" s="311"/>
      <c r="F168" s="293"/>
      <c r="G168" s="311"/>
      <c r="H168" s="311"/>
      <c r="I168" s="311"/>
      <c r="J168" s="312"/>
      <c r="K168" s="312"/>
      <c r="L168" s="309"/>
      <c r="M168" s="233" t="str">
        <f t="shared" si="1"/>
        <v/>
      </c>
      <c r="N168" s="233" t="str">
        <f>IF(Detailed_Expense_PD1242628[[#This Row],[TOTAL]]&lt;&gt;"",Detailed_Expense_PD1242628[[#This Row],[TOTAL]]*VLOOKUP(Detailed_Expense_PD1242628[[#This Row],[CURRENCY]],#REF!,2,0),"")</f>
        <v/>
      </c>
      <c r="O168" s="311"/>
      <c r="P168" s="311"/>
      <c r="Q168" s="311"/>
      <c r="V168" s="72"/>
      <c r="W168" s="72"/>
    </row>
    <row r="169" spans="1:23" ht="14.5" x14ac:dyDescent="0.35">
      <c r="A169" s="314"/>
      <c r="B169" s="311"/>
      <c r="C169" s="311"/>
      <c r="D169" s="311"/>
      <c r="F169" s="293"/>
      <c r="G169" s="311"/>
      <c r="H169" s="311"/>
      <c r="I169" s="311"/>
      <c r="J169" s="312"/>
      <c r="K169" s="312"/>
      <c r="L169" s="309"/>
      <c r="M169" s="233" t="str">
        <f t="shared" si="1"/>
        <v/>
      </c>
      <c r="N169" s="233" t="str">
        <f>IF(Detailed_Expense_PD1242628[[#This Row],[TOTAL]]&lt;&gt;"",Detailed_Expense_PD1242628[[#This Row],[TOTAL]]*VLOOKUP(Detailed_Expense_PD1242628[[#This Row],[CURRENCY]],#REF!,2,0),"")</f>
        <v/>
      </c>
      <c r="O169" s="311"/>
      <c r="P169" s="311"/>
      <c r="Q169" s="311"/>
      <c r="V169" s="72"/>
      <c r="W169" s="72"/>
    </row>
    <row r="170" spans="1:23" ht="14.5" x14ac:dyDescent="0.35">
      <c r="A170" s="314"/>
      <c r="B170" s="311"/>
      <c r="C170" s="311"/>
      <c r="D170" s="311"/>
      <c r="F170" s="293"/>
      <c r="G170" s="311"/>
      <c r="H170" s="311"/>
      <c r="I170" s="311"/>
      <c r="J170" s="312"/>
      <c r="K170" s="312"/>
      <c r="L170" s="309"/>
      <c r="M170" s="233" t="str">
        <f t="shared" si="1"/>
        <v/>
      </c>
      <c r="N170" s="233" t="str">
        <f>IF(Detailed_Expense_PD1242628[[#This Row],[TOTAL]]&lt;&gt;"",Detailed_Expense_PD1242628[[#This Row],[TOTAL]]*VLOOKUP(Detailed_Expense_PD1242628[[#This Row],[CURRENCY]],#REF!,2,0),"")</f>
        <v/>
      </c>
      <c r="O170" s="311"/>
      <c r="P170" s="311"/>
      <c r="Q170" s="311"/>
      <c r="V170" s="72"/>
      <c r="W170" s="72"/>
    </row>
    <row r="171" spans="1:23" ht="14.5" x14ac:dyDescent="0.35">
      <c r="A171" s="314"/>
      <c r="B171" s="311"/>
      <c r="C171" s="311"/>
      <c r="D171" s="311"/>
      <c r="F171" s="293"/>
      <c r="G171" s="311"/>
      <c r="H171" s="311"/>
      <c r="I171" s="311"/>
      <c r="J171" s="312"/>
      <c r="K171" s="312"/>
      <c r="L171" s="309"/>
      <c r="M171" s="233" t="str">
        <f t="shared" si="1"/>
        <v/>
      </c>
      <c r="N171" s="233" t="str">
        <f>IF(Detailed_Expense_PD1242628[[#This Row],[TOTAL]]&lt;&gt;"",Detailed_Expense_PD1242628[[#This Row],[TOTAL]]*VLOOKUP(Detailed_Expense_PD1242628[[#This Row],[CURRENCY]],#REF!,2,0),"")</f>
        <v/>
      </c>
      <c r="O171" s="311"/>
      <c r="P171" s="311"/>
      <c r="Q171" s="311"/>
      <c r="V171" s="72"/>
      <c r="W171" s="72"/>
    </row>
    <row r="172" spans="1:23" ht="14.5" x14ac:dyDescent="0.35">
      <c r="A172" s="314"/>
      <c r="B172" s="311"/>
      <c r="C172" s="311"/>
      <c r="D172" s="311"/>
      <c r="F172" s="293"/>
      <c r="G172" s="311"/>
      <c r="H172" s="311"/>
      <c r="I172" s="311"/>
      <c r="J172" s="312"/>
      <c r="K172" s="312"/>
      <c r="L172" s="309"/>
      <c r="M172" s="233" t="str">
        <f t="shared" si="1"/>
        <v/>
      </c>
      <c r="N172" s="233" t="str">
        <f>IF(Detailed_Expense_PD1242628[[#This Row],[TOTAL]]&lt;&gt;"",Detailed_Expense_PD1242628[[#This Row],[TOTAL]]*VLOOKUP(Detailed_Expense_PD1242628[[#This Row],[CURRENCY]],#REF!,2,0),"")</f>
        <v/>
      </c>
      <c r="O172" s="311"/>
      <c r="P172" s="311"/>
      <c r="Q172" s="311"/>
      <c r="V172" s="72"/>
      <c r="W172" s="72"/>
    </row>
    <row r="173" spans="1:23" ht="14.5" x14ac:dyDescent="0.35">
      <c r="A173" s="314"/>
      <c r="B173" s="311"/>
      <c r="C173" s="311"/>
      <c r="D173" s="311"/>
      <c r="F173" s="293"/>
      <c r="G173" s="311"/>
      <c r="H173" s="311"/>
      <c r="I173" s="311"/>
      <c r="J173" s="312"/>
      <c r="K173" s="312"/>
      <c r="L173" s="309"/>
      <c r="M173" s="233" t="str">
        <f t="shared" si="1"/>
        <v/>
      </c>
      <c r="N173" s="233" t="str">
        <f>IF(Detailed_Expense_PD1242628[[#This Row],[TOTAL]]&lt;&gt;"",Detailed_Expense_PD1242628[[#This Row],[TOTAL]]*VLOOKUP(Detailed_Expense_PD1242628[[#This Row],[CURRENCY]],#REF!,2,0),"")</f>
        <v/>
      </c>
      <c r="O173" s="311"/>
      <c r="P173" s="311"/>
      <c r="Q173" s="311"/>
      <c r="V173" s="72"/>
      <c r="W173" s="72"/>
    </row>
    <row r="174" spans="1:23" ht="14.5" x14ac:dyDescent="0.35">
      <c r="A174" s="314"/>
      <c r="B174" s="311"/>
      <c r="C174" s="311"/>
      <c r="D174" s="311"/>
      <c r="F174" s="293"/>
      <c r="G174" s="311"/>
      <c r="H174" s="311"/>
      <c r="I174" s="311"/>
      <c r="J174" s="312"/>
      <c r="K174" s="312"/>
      <c r="L174" s="309"/>
      <c r="M174" s="233" t="str">
        <f t="shared" si="1"/>
        <v/>
      </c>
      <c r="N174" s="233" t="str">
        <f>IF(Detailed_Expense_PD1242628[[#This Row],[TOTAL]]&lt;&gt;"",Detailed_Expense_PD1242628[[#This Row],[TOTAL]]*VLOOKUP(Detailed_Expense_PD1242628[[#This Row],[CURRENCY]],#REF!,2,0),"")</f>
        <v/>
      </c>
      <c r="O174" s="311"/>
      <c r="P174" s="311"/>
      <c r="Q174" s="311"/>
      <c r="V174" s="72"/>
      <c r="W174" s="72"/>
    </row>
    <row r="175" spans="1:23" ht="14.5" x14ac:dyDescent="0.35">
      <c r="A175" s="314"/>
      <c r="B175" s="311"/>
      <c r="C175" s="311"/>
      <c r="D175" s="311"/>
      <c r="F175" s="293"/>
      <c r="G175" s="311"/>
      <c r="H175" s="311"/>
      <c r="I175" s="311"/>
      <c r="J175" s="312"/>
      <c r="K175" s="312"/>
      <c r="L175" s="309"/>
      <c r="M175" s="233" t="str">
        <f t="shared" si="1"/>
        <v/>
      </c>
      <c r="N175" s="233" t="str">
        <f>IF(Detailed_Expense_PD1242628[[#This Row],[TOTAL]]&lt;&gt;"",Detailed_Expense_PD1242628[[#This Row],[TOTAL]]*VLOOKUP(Detailed_Expense_PD1242628[[#This Row],[CURRENCY]],#REF!,2,0),"")</f>
        <v/>
      </c>
      <c r="O175" s="311"/>
      <c r="P175" s="311"/>
      <c r="Q175" s="311"/>
      <c r="V175" s="72"/>
      <c r="W175" s="72"/>
    </row>
    <row r="176" spans="1:23" ht="14.5" x14ac:dyDescent="0.35">
      <c r="A176" s="314"/>
      <c r="B176" s="311"/>
      <c r="C176" s="311"/>
      <c r="D176" s="311"/>
      <c r="F176" s="293"/>
      <c r="G176" s="311"/>
      <c r="H176" s="311"/>
      <c r="I176" s="311"/>
      <c r="J176" s="312"/>
      <c r="K176" s="312"/>
      <c r="L176" s="309"/>
      <c r="M176" s="233" t="str">
        <f t="shared" si="1"/>
        <v/>
      </c>
      <c r="N176" s="233" t="str">
        <f>IF(Detailed_Expense_PD1242628[[#This Row],[TOTAL]]&lt;&gt;"",Detailed_Expense_PD1242628[[#This Row],[TOTAL]]*VLOOKUP(Detailed_Expense_PD1242628[[#This Row],[CURRENCY]],#REF!,2,0),"")</f>
        <v/>
      </c>
      <c r="O176" s="311"/>
      <c r="P176" s="311"/>
      <c r="Q176" s="311"/>
      <c r="V176" s="72"/>
      <c r="W176" s="72"/>
    </row>
    <row r="177" spans="1:23" ht="14.5" x14ac:dyDescent="0.35">
      <c r="A177" s="314"/>
      <c r="B177" s="311"/>
      <c r="C177" s="311"/>
      <c r="D177" s="311"/>
      <c r="F177" s="293"/>
      <c r="G177" s="311"/>
      <c r="H177" s="311"/>
      <c r="I177" s="311"/>
      <c r="J177" s="312"/>
      <c r="K177" s="312"/>
      <c r="L177" s="309"/>
      <c r="M177" s="233" t="str">
        <f t="shared" si="1"/>
        <v/>
      </c>
      <c r="N177" s="233" t="str">
        <f>IF(Detailed_Expense_PD1242628[[#This Row],[TOTAL]]&lt;&gt;"",Detailed_Expense_PD1242628[[#This Row],[TOTAL]]*VLOOKUP(Detailed_Expense_PD1242628[[#This Row],[CURRENCY]],#REF!,2,0),"")</f>
        <v/>
      </c>
      <c r="O177" s="311"/>
      <c r="P177" s="311"/>
      <c r="Q177" s="311"/>
      <c r="V177" s="72"/>
      <c r="W177" s="72"/>
    </row>
    <row r="178" spans="1:23" ht="14.5" x14ac:dyDescent="0.35">
      <c r="A178" s="314"/>
      <c r="B178" s="311"/>
      <c r="C178" s="311"/>
      <c r="D178" s="311"/>
      <c r="F178" s="293"/>
      <c r="G178" s="311"/>
      <c r="H178" s="311"/>
      <c r="I178" s="311"/>
      <c r="J178" s="312"/>
      <c r="K178" s="312"/>
      <c r="L178" s="309"/>
      <c r="M178" s="233" t="str">
        <f t="shared" si="1"/>
        <v/>
      </c>
      <c r="N178" s="233" t="str">
        <f>IF(Detailed_Expense_PD1242628[[#This Row],[TOTAL]]&lt;&gt;"",Detailed_Expense_PD1242628[[#This Row],[TOTAL]]*VLOOKUP(Detailed_Expense_PD1242628[[#This Row],[CURRENCY]],#REF!,2,0),"")</f>
        <v/>
      </c>
      <c r="O178" s="311"/>
      <c r="P178" s="311"/>
      <c r="Q178" s="311"/>
      <c r="V178" s="72"/>
      <c r="W178" s="72"/>
    </row>
    <row r="179" spans="1:23" ht="14.5" x14ac:dyDescent="0.35">
      <c r="A179" s="314"/>
      <c r="B179" s="311"/>
      <c r="C179" s="311"/>
      <c r="D179" s="311"/>
      <c r="F179" s="293"/>
      <c r="G179" s="311"/>
      <c r="H179" s="311"/>
      <c r="I179" s="311"/>
      <c r="J179" s="312"/>
      <c r="K179" s="312"/>
      <c r="L179" s="309"/>
      <c r="M179" s="233" t="str">
        <f t="shared" si="1"/>
        <v/>
      </c>
      <c r="N179" s="233" t="str">
        <f>IF(Detailed_Expense_PD1242628[[#This Row],[TOTAL]]&lt;&gt;"",Detailed_Expense_PD1242628[[#This Row],[TOTAL]]*VLOOKUP(Detailed_Expense_PD1242628[[#This Row],[CURRENCY]],#REF!,2,0),"")</f>
        <v/>
      </c>
      <c r="O179" s="311"/>
      <c r="P179" s="311"/>
      <c r="Q179" s="311"/>
      <c r="V179" s="72"/>
      <c r="W179" s="72"/>
    </row>
    <row r="180" spans="1:23" ht="14.5" x14ac:dyDescent="0.35">
      <c r="A180" s="314"/>
      <c r="B180" s="311"/>
      <c r="C180" s="311"/>
      <c r="D180" s="311"/>
      <c r="F180" s="293"/>
      <c r="G180" s="311"/>
      <c r="H180" s="311"/>
      <c r="I180" s="311"/>
      <c r="J180" s="312"/>
      <c r="K180" s="312"/>
      <c r="L180" s="309"/>
      <c r="M180" s="233" t="str">
        <f t="shared" si="1"/>
        <v/>
      </c>
      <c r="N180" s="233" t="str">
        <f>IF(Detailed_Expense_PD1242628[[#This Row],[TOTAL]]&lt;&gt;"",Detailed_Expense_PD1242628[[#This Row],[TOTAL]]*VLOOKUP(Detailed_Expense_PD1242628[[#This Row],[CURRENCY]],#REF!,2,0),"")</f>
        <v/>
      </c>
      <c r="O180" s="311"/>
      <c r="P180" s="311"/>
      <c r="Q180" s="311"/>
      <c r="V180" s="72"/>
      <c r="W180" s="72"/>
    </row>
    <row r="181" spans="1:23" ht="14.5" x14ac:dyDescent="0.35">
      <c r="A181" s="314"/>
      <c r="B181" s="311"/>
      <c r="C181" s="311"/>
      <c r="D181" s="311"/>
      <c r="F181" s="293"/>
      <c r="G181" s="311"/>
      <c r="H181" s="311"/>
      <c r="I181" s="311"/>
      <c r="J181" s="312"/>
      <c r="K181" s="312"/>
      <c r="L181" s="309"/>
      <c r="M181" s="233" t="str">
        <f t="shared" si="1"/>
        <v/>
      </c>
      <c r="N181" s="233" t="str">
        <f>IF(Detailed_Expense_PD1242628[[#This Row],[TOTAL]]&lt;&gt;"",Detailed_Expense_PD1242628[[#This Row],[TOTAL]]*VLOOKUP(Detailed_Expense_PD1242628[[#This Row],[CURRENCY]],#REF!,2,0),"")</f>
        <v/>
      </c>
      <c r="O181" s="311"/>
      <c r="P181" s="311"/>
      <c r="Q181" s="311"/>
      <c r="V181" s="72"/>
      <c r="W181" s="72"/>
    </row>
    <row r="182" spans="1:23" ht="14.5" x14ac:dyDescent="0.35">
      <c r="A182" s="314"/>
      <c r="B182" s="311"/>
      <c r="C182" s="311"/>
      <c r="D182" s="311"/>
      <c r="F182" s="293"/>
      <c r="G182" s="311"/>
      <c r="H182" s="311"/>
      <c r="I182" s="311"/>
      <c r="J182" s="312"/>
      <c r="K182" s="312"/>
      <c r="L182" s="309"/>
      <c r="M182" s="233" t="str">
        <f t="shared" si="1"/>
        <v/>
      </c>
      <c r="N182" s="233" t="str">
        <f>IF(Detailed_Expense_PD1242628[[#This Row],[TOTAL]]&lt;&gt;"",Detailed_Expense_PD1242628[[#This Row],[TOTAL]]*VLOOKUP(Detailed_Expense_PD1242628[[#This Row],[CURRENCY]],#REF!,2,0),"")</f>
        <v/>
      </c>
      <c r="O182" s="311"/>
      <c r="P182" s="311"/>
      <c r="Q182" s="311"/>
      <c r="V182" s="72"/>
      <c r="W182" s="72"/>
    </row>
    <row r="183" spans="1:23" ht="14.5" x14ac:dyDescent="0.35">
      <c r="A183" s="314"/>
      <c r="B183" s="311"/>
      <c r="C183" s="311"/>
      <c r="D183" s="311"/>
      <c r="F183" s="293"/>
      <c r="G183" s="311"/>
      <c r="H183" s="311"/>
      <c r="I183" s="311"/>
      <c r="J183" s="312"/>
      <c r="K183" s="312"/>
      <c r="L183" s="309"/>
      <c r="M183" s="233" t="str">
        <f t="shared" si="1"/>
        <v/>
      </c>
      <c r="N183" s="233" t="str">
        <f>IF(Detailed_Expense_PD1242628[[#This Row],[TOTAL]]&lt;&gt;"",Detailed_Expense_PD1242628[[#This Row],[TOTAL]]*VLOOKUP(Detailed_Expense_PD1242628[[#This Row],[CURRENCY]],#REF!,2,0),"")</f>
        <v/>
      </c>
      <c r="O183" s="311"/>
      <c r="P183" s="311"/>
      <c r="Q183" s="311"/>
      <c r="V183" s="72"/>
      <c r="W183" s="72"/>
    </row>
    <row r="184" spans="1:23" ht="14.5" x14ac:dyDescent="0.35">
      <c r="A184" s="314"/>
      <c r="B184" s="311"/>
      <c r="C184" s="311"/>
      <c r="D184" s="311"/>
      <c r="F184" s="293"/>
      <c r="G184" s="311"/>
      <c r="H184" s="311"/>
      <c r="I184" s="311"/>
      <c r="J184" s="312"/>
      <c r="K184" s="312"/>
      <c r="L184" s="309"/>
      <c r="M184" s="233" t="str">
        <f t="shared" si="1"/>
        <v/>
      </c>
      <c r="N184" s="233" t="str">
        <f>IF(Detailed_Expense_PD1242628[[#This Row],[TOTAL]]&lt;&gt;"",Detailed_Expense_PD1242628[[#This Row],[TOTAL]]*VLOOKUP(Detailed_Expense_PD1242628[[#This Row],[CURRENCY]],#REF!,2,0),"")</f>
        <v/>
      </c>
      <c r="O184" s="311"/>
      <c r="P184" s="311"/>
      <c r="Q184" s="311"/>
      <c r="V184" s="72"/>
      <c r="W184" s="72"/>
    </row>
    <row r="185" spans="1:23" ht="14.5" x14ac:dyDescent="0.35">
      <c r="A185" s="314"/>
      <c r="B185" s="311"/>
      <c r="C185" s="311"/>
      <c r="D185" s="311"/>
      <c r="F185" s="293"/>
      <c r="G185" s="311"/>
      <c r="H185" s="311"/>
      <c r="I185" s="311"/>
      <c r="J185" s="312"/>
      <c r="K185" s="312"/>
      <c r="L185" s="309"/>
      <c r="M185" s="233" t="str">
        <f t="shared" si="1"/>
        <v/>
      </c>
      <c r="N185" s="233" t="str">
        <f>IF(Detailed_Expense_PD1242628[[#This Row],[TOTAL]]&lt;&gt;"",Detailed_Expense_PD1242628[[#This Row],[TOTAL]]*VLOOKUP(Detailed_Expense_PD1242628[[#This Row],[CURRENCY]],#REF!,2,0),"")</f>
        <v/>
      </c>
      <c r="O185" s="311"/>
      <c r="P185" s="311"/>
      <c r="Q185" s="311"/>
      <c r="V185" s="72"/>
      <c r="W185" s="72"/>
    </row>
    <row r="186" spans="1:23" ht="14.5" x14ac:dyDescent="0.35">
      <c r="A186" s="314"/>
      <c r="B186" s="311"/>
      <c r="C186" s="311"/>
      <c r="D186" s="311"/>
      <c r="F186" s="293"/>
      <c r="G186" s="311"/>
      <c r="H186" s="311"/>
      <c r="I186" s="311"/>
      <c r="J186" s="312"/>
      <c r="K186" s="312"/>
      <c r="L186" s="309"/>
      <c r="M186" s="233" t="str">
        <f t="shared" si="1"/>
        <v/>
      </c>
      <c r="N186" s="233" t="str">
        <f>IF(Detailed_Expense_PD1242628[[#This Row],[TOTAL]]&lt;&gt;"",Detailed_Expense_PD1242628[[#This Row],[TOTAL]]*VLOOKUP(Detailed_Expense_PD1242628[[#This Row],[CURRENCY]],#REF!,2,0),"")</f>
        <v/>
      </c>
      <c r="O186" s="311"/>
      <c r="P186" s="311"/>
      <c r="Q186" s="311"/>
      <c r="V186" s="72"/>
      <c r="W186" s="72"/>
    </row>
    <row r="187" spans="1:23" ht="14.5" x14ac:dyDescent="0.35">
      <c r="A187" s="314"/>
      <c r="B187" s="311"/>
      <c r="C187" s="311"/>
      <c r="D187" s="311"/>
      <c r="F187" s="293"/>
      <c r="G187" s="311"/>
      <c r="H187" s="311"/>
      <c r="I187" s="311"/>
      <c r="J187" s="312"/>
      <c r="K187" s="312"/>
      <c r="L187" s="309"/>
      <c r="M187" s="233" t="str">
        <f t="shared" si="1"/>
        <v/>
      </c>
      <c r="N187" s="233" t="str">
        <f>IF(Detailed_Expense_PD1242628[[#This Row],[TOTAL]]&lt;&gt;"",Detailed_Expense_PD1242628[[#This Row],[TOTAL]]*VLOOKUP(Detailed_Expense_PD1242628[[#This Row],[CURRENCY]],#REF!,2,0),"")</f>
        <v/>
      </c>
      <c r="O187" s="311"/>
      <c r="P187" s="311"/>
      <c r="Q187" s="311"/>
      <c r="V187" s="72"/>
      <c r="W187" s="72"/>
    </row>
    <row r="188" spans="1:23" ht="14.5" x14ac:dyDescent="0.35">
      <c r="A188" s="185"/>
      <c r="B188" s="186"/>
      <c r="C188" s="186"/>
      <c r="D188" s="186"/>
      <c r="F188" s="293"/>
      <c r="G188" s="311"/>
      <c r="H188" s="311"/>
      <c r="I188" s="311"/>
      <c r="J188" s="312"/>
      <c r="K188" s="312"/>
      <c r="L188" s="309"/>
      <c r="M188" s="233" t="str">
        <f t="shared" si="1"/>
        <v/>
      </c>
      <c r="N188" s="233" t="str">
        <f>IF(Detailed_Expense_PD1242628[[#This Row],[TOTAL]]&lt;&gt;"",Detailed_Expense_PD1242628[[#This Row],[TOTAL]]*VLOOKUP(Detailed_Expense_PD1242628[[#This Row],[CURRENCY]],#REF!,2,0),"")</f>
        <v/>
      </c>
      <c r="O188" s="311"/>
      <c r="P188" s="311"/>
      <c r="Q188" s="311"/>
      <c r="V188" s="72"/>
      <c r="W188" s="72"/>
    </row>
    <row r="189" spans="1:23" x14ac:dyDescent="0.3">
      <c r="A189" s="185"/>
      <c r="B189" s="186"/>
      <c r="C189" s="186"/>
      <c r="D189" s="186"/>
      <c r="J189" s="16"/>
      <c r="K189" s="16"/>
      <c r="M189" s="16"/>
      <c r="N189" s="16"/>
      <c r="V189" s="72"/>
      <c r="W189" s="72"/>
    </row>
    <row r="190" spans="1:23" x14ac:dyDescent="0.3">
      <c r="A190" s="185"/>
      <c r="B190" s="186"/>
      <c r="C190" s="186"/>
      <c r="D190" s="186"/>
      <c r="J190" s="16"/>
      <c r="K190" s="16"/>
      <c r="M190" s="16"/>
      <c r="N190" s="16"/>
      <c r="V190" s="72"/>
      <c r="W190" s="72"/>
    </row>
    <row r="191" spans="1:23" x14ac:dyDescent="0.3">
      <c r="A191" s="185"/>
      <c r="B191" s="186"/>
      <c r="C191" s="186"/>
      <c r="D191" s="186"/>
      <c r="J191" s="16"/>
      <c r="K191" s="16"/>
      <c r="M191" s="16"/>
      <c r="N191" s="16"/>
      <c r="V191" s="72"/>
      <c r="W191" s="72"/>
    </row>
    <row r="192" spans="1:23" x14ac:dyDescent="0.3">
      <c r="A192" s="185"/>
      <c r="B192" s="186"/>
      <c r="C192" s="186"/>
      <c r="D192" s="186"/>
      <c r="J192" s="16"/>
      <c r="K192" s="16"/>
      <c r="M192" s="16"/>
      <c r="N192" s="16"/>
      <c r="V192" s="72"/>
      <c r="W192" s="72"/>
    </row>
    <row r="193" spans="1:23" x14ac:dyDescent="0.3">
      <c r="A193" s="185"/>
      <c r="B193" s="186"/>
      <c r="C193" s="186"/>
      <c r="D193" s="186"/>
      <c r="J193" s="16"/>
      <c r="K193" s="16"/>
      <c r="M193" s="16"/>
      <c r="N193" s="16"/>
      <c r="V193" s="72"/>
      <c r="W193" s="72"/>
    </row>
    <row r="194" spans="1:23" x14ac:dyDescent="0.3">
      <c r="A194" s="185"/>
      <c r="B194" s="186"/>
      <c r="C194" s="186"/>
      <c r="D194" s="186"/>
      <c r="J194" s="16"/>
      <c r="K194" s="16"/>
      <c r="M194" s="16"/>
      <c r="N194" s="16"/>
      <c r="V194" s="72"/>
      <c r="W194" s="72"/>
    </row>
    <row r="195" spans="1:23" x14ac:dyDescent="0.3">
      <c r="A195" s="185"/>
      <c r="B195" s="186"/>
      <c r="C195" s="186"/>
      <c r="D195" s="186"/>
      <c r="J195" s="16"/>
      <c r="K195" s="16"/>
      <c r="M195" s="16"/>
      <c r="N195" s="16"/>
      <c r="V195" s="72"/>
      <c r="W195" s="72"/>
    </row>
    <row r="196" spans="1:23" x14ac:dyDescent="0.3">
      <c r="A196" s="185"/>
      <c r="B196" s="186"/>
      <c r="C196" s="186"/>
      <c r="D196" s="186"/>
      <c r="J196" s="16"/>
      <c r="K196" s="16"/>
      <c r="M196" s="16"/>
      <c r="N196" s="16"/>
      <c r="V196" s="72"/>
      <c r="W196" s="72"/>
    </row>
    <row r="197" spans="1:23" x14ac:dyDescent="0.3">
      <c r="A197" s="185"/>
      <c r="B197" s="186"/>
      <c r="C197" s="186"/>
      <c r="D197" s="186"/>
      <c r="J197" s="16"/>
      <c r="K197" s="16"/>
      <c r="M197" s="16"/>
      <c r="N197" s="16"/>
      <c r="V197" s="72"/>
      <c r="W197" s="72"/>
    </row>
    <row r="198" spans="1:23" x14ac:dyDescent="0.3">
      <c r="A198" s="185"/>
      <c r="B198" s="186"/>
      <c r="C198" s="186"/>
      <c r="D198" s="186"/>
      <c r="J198" s="16"/>
      <c r="K198" s="16"/>
      <c r="M198" s="16"/>
      <c r="N198" s="16"/>
      <c r="V198" s="72"/>
      <c r="W198" s="72"/>
    </row>
    <row r="199" spans="1:23" x14ac:dyDescent="0.3">
      <c r="A199" s="185"/>
      <c r="B199" s="186"/>
      <c r="C199" s="186"/>
      <c r="D199" s="186"/>
      <c r="J199" s="16"/>
      <c r="K199" s="16"/>
      <c r="M199" s="16"/>
      <c r="N199" s="16"/>
      <c r="V199" s="72"/>
      <c r="W199" s="72"/>
    </row>
    <row r="200" spans="1:23" x14ac:dyDescent="0.3">
      <c r="A200" s="185"/>
      <c r="B200" s="186"/>
      <c r="C200" s="186"/>
      <c r="D200" s="186"/>
      <c r="J200" s="16"/>
      <c r="K200" s="16"/>
      <c r="M200" s="16"/>
      <c r="N200" s="16"/>
      <c r="V200" s="72"/>
      <c r="W200" s="72"/>
    </row>
    <row r="201" spans="1:23" x14ac:dyDescent="0.3">
      <c r="A201" s="185"/>
      <c r="B201" s="186"/>
      <c r="C201" s="186"/>
      <c r="D201" s="186"/>
      <c r="J201" s="16"/>
      <c r="K201" s="16"/>
      <c r="M201" s="16"/>
      <c r="N201" s="16"/>
      <c r="V201" s="72"/>
      <c r="W201" s="72"/>
    </row>
    <row r="202" spans="1:23" x14ac:dyDescent="0.3">
      <c r="A202" s="185"/>
      <c r="B202" s="186"/>
      <c r="C202" s="186"/>
      <c r="D202" s="186"/>
      <c r="J202" s="16"/>
      <c r="K202" s="16"/>
      <c r="M202" s="16"/>
      <c r="N202" s="16"/>
      <c r="V202" s="72"/>
      <c r="W202" s="72"/>
    </row>
    <row r="203" spans="1:23" x14ac:dyDescent="0.3">
      <c r="A203" s="185"/>
      <c r="B203" s="186"/>
      <c r="C203" s="186"/>
      <c r="D203" s="186"/>
      <c r="J203" s="16"/>
      <c r="K203" s="16"/>
      <c r="M203" s="16"/>
      <c r="N203" s="16"/>
      <c r="V203" s="72"/>
      <c r="W203" s="72"/>
    </row>
    <row r="204" spans="1:23" x14ac:dyDescent="0.3">
      <c r="A204" s="185"/>
      <c r="B204" s="186"/>
      <c r="C204" s="186"/>
      <c r="D204" s="186"/>
      <c r="J204" s="16"/>
      <c r="K204" s="16"/>
      <c r="V204" s="72"/>
      <c r="W204" s="72"/>
    </row>
    <row r="205" spans="1:23" x14ac:dyDescent="0.3">
      <c r="A205" s="185"/>
      <c r="B205" s="186"/>
      <c r="C205" s="186"/>
      <c r="D205" s="186"/>
      <c r="J205" s="16"/>
      <c r="K205" s="16"/>
      <c r="V205" s="72"/>
      <c r="W205" s="72"/>
    </row>
    <row r="206" spans="1:23" x14ac:dyDescent="0.3">
      <c r="A206" s="185"/>
      <c r="B206" s="186"/>
      <c r="C206" s="186"/>
      <c r="D206" s="186"/>
      <c r="J206" s="16"/>
      <c r="K206" s="16"/>
      <c r="V206" s="72"/>
      <c r="W206" s="72"/>
    </row>
    <row r="207" spans="1:23" x14ac:dyDescent="0.3">
      <c r="A207" s="185"/>
      <c r="B207" s="186"/>
      <c r="C207" s="186"/>
      <c r="D207" s="186"/>
      <c r="J207" s="16"/>
      <c r="K207" s="16"/>
      <c r="V207" s="72"/>
      <c r="W207" s="72"/>
    </row>
    <row r="208" spans="1:23" x14ac:dyDescent="0.3">
      <c r="A208" s="185"/>
      <c r="B208" s="186"/>
      <c r="C208" s="186"/>
      <c r="D208" s="186"/>
      <c r="J208" s="16"/>
      <c r="K208" s="16"/>
      <c r="V208" s="72"/>
      <c r="W208" s="72"/>
    </row>
    <row r="209" spans="1:23" x14ac:dyDescent="0.3">
      <c r="A209" s="185"/>
      <c r="B209" s="186"/>
      <c r="C209" s="186"/>
      <c r="D209" s="186"/>
      <c r="J209" s="16"/>
      <c r="K209" s="16"/>
      <c r="V209" s="72"/>
      <c r="W209" s="72"/>
    </row>
    <row r="210" spans="1:23" x14ac:dyDescent="0.3">
      <c r="A210" s="185"/>
      <c r="B210" s="186"/>
      <c r="C210" s="186"/>
      <c r="D210" s="186"/>
      <c r="J210" s="16"/>
      <c r="K210" s="16"/>
      <c r="V210" s="72"/>
      <c r="W210" s="72"/>
    </row>
    <row r="211" spans="1:23" x14ac:dyDescent="0.3">
      <c r="A211" s="185"/>
      <c r="B211" s="186"/>
      <c r="C211" s="186"/>
      <c r="D211" s="186"/>
      <c r="J211" s="16"/>
      <c r="K211" s="16"/>
      <c r="V211" s="72"/>
      <c r="W211" s="72"/>
    </row>
    <row r="212" spans="1:23" x14ac:dyDescent="0.3">
      <c r="A212" s="185"/>
      <c r="B212" s="186"/>
      <c r="C212" s="186"/>
      <c r="D212" s="186"/>
      <c r="J212" s="16"/>
      <c r="K212" s="16"/>
      <c r="V212" s="72"/>
      <c r="W212" s="72"/>
    </row>
    <row r="213" spans="1:23" x14ac:dyDescent="0.3">
      <c r="A213" s="185"/>
      <c r="B213" s="186"/>
      <c r="C213" s="186"/>
      <c r="D213" s="186"/>
      <c r="J213" s="16"/>
      <c r="K213" s="16"/>
      <c r="V213" s="72"/>
      <c r="W213" s="72"/>
    </row>
    <row r="214" spans="1:23" x14ac:dyDescent="0.3">
      <c r="A214" s="185"/>
      <c r="B214" s="186"/>
      <c r="C214" s="186"/>
      <c r="D214" s="186"/>
      <c r="J214" s="16"/>
      <c r="K214" s="16"/>
      <c r="V214" s="72"/>
      <c r="W214" s="72"/>
    </row>
    <row r="215" spans="1:23" x14ac:dyDescent="0.3">
      <c r="A215" s="185"/>
      <c r="B215" s="186"/>
      <c r="C215" s="186"/>
      <c r="D215" s="186"/>
      <c r="J215" s="16"/>
      <c r="K215" s="16"/>
      <c r="V215" s="72"/>
      <c r="W215" s="72"/>
    </row>
    <row r="216" spans="1:23" x14ac:dyDescent="0.3">
      <c r="A216" s="185"/>
      <c r="B216" s="186"/>
      <c r="C216" s="186"/>
      <c r="D216" s="186"/>
      <c r="J216" s="16"/>
      <c r="K216" s="16"/>
      <c r="V216" s="72"/>
      <c r="W216" s="72"/>
    </row>
    <row r="217" spans="1:23" x14ac:dyDescent="0.3">
      <c r="A217" s="185"/>
      <c r="B217" s="186"/>
      <c r="C217" s="186"/>
      <c r="D217" s="186"/>
      <c r="J217" s="16"/>
      <c r="K217" s="16"/>
      <c r="V217" s="72"/>
      <c r="W217" s="72"/>
    </row>
    <row r="218" spans="1:23" x14ac:dyDescent="0.3">
      <c r="A218" s="185"/>
      <c r="B218" s="186"/>
      <c r="C218" s="186"/>
      <c r="D218" s="186"/>
      <c r="J218" s="16"/>
      <c r="K218" s="16"/>
      <c r="V218" s="72"/>
      <c r="W218" s="72"/>
    </row>
    <row r="219" spans="1:23" x14ac:dyDescent="0.3">
      <c r="A219" s="185"/>
      <c r="B219" s="186"/>
      <c r="C219" s="186"/>
      <c r="D219" s="186"/>
      <c r="J219" s="16"/>
      <c r="K219" s="16"/>
      <c r="V219" s="72"/>
      <c r="W219" s="72"/>
    </row>
    <row r="220" spans="1:23" x14ac:dyDescent="0.3">
      <c r="A220" s="185"/>
      <c r="B220" s="186"/>
      <c r="C220" s="186"/>
      <c r="D220" s="186"/>
      <c r="J220" s="16"/>
      <c r="K220" s="16"/>
      <c r="V220" s="72"/>
      <c r="W220" s="72"/>
    </row>
    <row r="221" spans="1:23" x14ac:dyDescent="0.3">
      <c r="A221" s="185"/>
      <c r="B221" s="186"/>
      <c r="C221" s="186"/>
      <c r="D221" s="186"/>
      <c r="J221" s="16"/>
      <c r="K221" s="16"/>
      <c r="V221" s="72"/>
      <c r="W221" s="72"/>
    </row>
    <row r="222" spans="1:23" x14ac:dyDescent="0.3">
      <c r="A222" s="185"/>
      <c r="B222" s="186"/>
      <c r="C222" s="186"/>
      <c r="D222" s="186"/>
      <c r="J222" s="16"/>
      <c r="K222" s="16"/>
      <c r="V222" s="72"/>
      <c r="W222" s="72"/>
    </row>
    <row r="223" spans="1:23" x14ac:dyDescent="0.3">
      <c r="A223" s="185"/>
      <c r="B223" s="186"/>
      <c r="C223" s="186"/>
      <c r="D223" s="186"/>
      <c r="J223" s="16"/>
      <c r="K223" s="16"/>
      <c r="V223" s="72"/>
      <c r="W223" s="72"/>
    </row>
    <row r="224" spans="1:23" x14ac:dyDescent="0.3">
      <c r="A224" s="185"/>
      <c r="B224" s="186"/>
      <c r="C224" s="186"/>
      <c r="D224" s="186"/>
      <c r="J224" s="16"/>
      <c r="K224" s="16"/>
      <c r="V224" s="72"/>
      <c r="W224" s="72"/>
    </row>
    <row r="225" spans="1:23" x14ac:dyDescent="0.3">
      <c r="A225" s="185"/>
      <c r="B225" s="186"/>
      <c r="C225" s="186"/>
      <c r="D225" s="186"/>
      <c r="J225" s="16"/>
      <c r="K225" s="16"/>
      <c r="V225" s="72"/>
      <c r="W225" s="72"/>
    </row>
    <row r="226" spans="1:23" x14ac:dyDescent="0.3">
      <c r="A226" s="185"/>
      <c r="B226" s="186"/>
      <c r="C226" s="186"/>
      <c r="D226" s="186"/>
      <c r="J226" s="16"/>
      <c r="K226" s="16"/>
      <c r="V226" s="72"/>
      <c r="W226" s="72"/>
    </row>
    <row r="227" spans="1:23" x14ac:dyDescent="0.3">
      <c r="A227" s="185"/>
      <c r="B227" s="186"/>
      <c r="C227" s="186"/>
      <c r="D227" s="186"/>
      <c r="J227" s="16"/>
      <c r="K227" s="16"/>
      <c r="V227" s="72"/>
      <c r="W227" s="72"/>
    </row>
    <row r="228" spans="1:23" x14ac:dyDescent="0.3">
      <c r="A228" s="185"/>
      <c r="B228" s="186"/>
      <c r="C228" s="186"/>
      <c r="D228" s="186"/>
      <c r="J228" s="16"/>
      <c r="K228" s="16"/>
      <c r="V228" s="72"/>
      <c r="W228" s="72"/>
    </row>
    <row r="229" spans="1:23" x14ac:dyDescent="0.3">
      <c r="A229" s="185"/>
      <c r="B229" s="186"/>
      <c r="C229" s="186"/>
      <c r="D229" s="186"/>
      <c r="J229" s="16"/>
      <c r="K229" s="16"/>
      <c r="V229" s="72"/>
      <c r="W229" s="72"/>
    </row>
    <row r="230" spans="1:23" x14ac:dyDescent="0.3">
      <c r="A230" s="185"/>
      <c r="B230" s="186"/>
      <c r="C230" s="186"/>
      <c r="D230" s="186"/>
      <c r="J230" s="16"/>
      <c r="K230" s="16"/>
      <c r="V230" s="72"/>
      <c r="W230" s="72"/>
    </row>
    <row r="231" spans="1:23" x14ac:dyDescent="0.3">
      <c r="A231" s="185"/>
      <c r="B231" s="186"/>
      <c r="C231" s="186"/>
      <c r="D231" s="186"/>
      <c r="J231" s="16"/>
      <c r="K231" s="16"/>
      <c r="V231" s="72"/>
      <c r="W231" s="72"/>
    </row>
    <row r="232" spans="1:23" x14ac:dyDescent="0.3">
      <c r="A232" s="185"/>
      <c r="B232" s="186"/>
      <c r="C232" s="186"/>
      <c r="D232" s="186"/>
      <c r="J232" s="16"/>
      <c r="K232" s="16"/>
      <c r="V232" s="72"/>
      <c r="W232" s="72"/>
    </row>
    <row r="233" spans="1:23" x14ac:dyDescent="0.3">
      <c r="A233" s="185"/>
      <c r="B233" s="186"/>
      <c r="C233" s="186"/>
      <c r="D233" s="186"/>
      <c r="J233" s="16"/>
      <c r="K233" s="16"/>
      <c r="V233" s="72"/>
      <c r="W233" s="72"/>
    </row>
    <row r="234" spans="1:23" x14ac:dyDescent="0.3">
      <c r="A234" s="185"/>
      <c r="B234" s="186"/>
      <c r="C234" s="186"/>
      <c r="D234" s="186"/>
      <c r="J234" s="16"/>
      <c r="K234" s="16"/>
      <c r="V234" s="72"/>
      <c r="W234" s="72"/>
    </row>
    <row r="235" spans="1:23" x14ac:dyDescent="0.3">
      <c r="A235" s="185"/>
      <c r="B235" s="186"/>
      <c r="C235" s="186"/>
      <c r="D235" s="186"/>
      <c r="J235" s="16"/>
      <c r="K235" s="16"/>
      <c r="V235" s="72"/>
      <c r="W235" s="72"/>
    </row>
    <row r="236" spans="1:23" x14ac:dyDescent="0.3">
      <c r="A236" s="185"/>
      <c r="B236" s="186"/>
      <c r="C236" s="186"/>
      <c r="D236" s="186"/>
      <c r="J236" s="16"/>
      <c r="K236" s="16"/>
      <c r="V236" s="72"/>
      <c r="W236" s="72"/>
    </row>
    <row r="237" spans="1:23" x14ac:dyDescent="0.3">
      <c r="A237" s="185"/>
      <c r="B237" s="186"/>
      <c r="C237" s="186"/>
      <c r="D237" s="186"/>
      <c r="J237" s="16"/>
      <c r="K237" s="16"/>
      <c r="V237" s="72"/>
      <c r="W237" s="72"/>
    </row>
    <row r="238" spans="1:23" x14ac:dyDescent="0.3">
      <c r="A238" s="185"/>
      <c r="B238" s="186"/>
      <c r="C238" s="186"/>
      <c r="D238" s="186"/>
      <c r="J238" s="16"/>
      <c r="K238" s="16"/>
      <c r="V238" s="72"/>
      <c r="W238" s="72"/>
    </row>
    <row r="239" spans="1:23" x14ac:dyDescent="0.3">
      <c r="A239" s="185"/>
      <c r="B239" s="186"/>
      <c r="C239" s="186"/>
      <c r="D239" s="186"/>
      <c r="J239" s="16"/>
      <c r="K239" s="16"/>
      <c r="V239" s="72"/>
      <c r="W239" s="72"/>
    </row>
    <row r="240" spans="1:23" x14ac:dyDescent="0.3">
      <c r="A240" s="185"/>
      <c r="B240" s="186"/>
      <c r="C240" s="186"/>
      <c r="D240" s="186"/>
      <c r="J240" s="16"/>
      <c r="K240" s="16"/>
      <c r="V240" s="72"/>
      <c r="W240" s="72"/>
    </row>
    <row r="241" spans="1:23" x14ac:dyDescent="0.3">
      <c r="A241" s="185"/>
      <c r="B241" s="186"/>
      <c r="C241" s="186"/>
      <c r="D241" s="186"/>
      <c r="J241" s="16"/>
      <c r="K241" s="16"/>
      <c r="V241" s="72"/>
      <c r="W241" s="72"/>
    </row>
    <row r="242" spans="1:23" x14ac:dyDescent="0.3">
      <c r="A242" s="185"/>
      <c r="B242" s="186"/>
      <c r="C242" s="186"/>
      <c r="D242" s="186"/>
      <c r="J242" s="16"/>
      <c r="K242" s="16"/>
      <c r="V242" s="72"/>
      <c r="W242" s="72"/>
    </row>
    <row r="243" spans="1:23" x14ac:dyDescent="0.3">
      <c r="A243" s="185"/>
      <c r="B243" s="186"/>
      <c r="C243" s="186"/>
      <c r="D243" s="186"/>
      <c r="J243" s="16"/>
      <c r="K243" s="16"/>
      <c r="V243" s="72"/>
      <c r="W243" s="72"/>
    </row>
    <row r="244" spans="1:23" x14ac:dyDescent="0.3">
      <c r="A244" s="185"/>
      <c r="B244" s="186"/>
      <c r="C244" s="186"/>
      <c r="D244" s="186"/>
      <c r="J244" s="16"/>
      <c r="K244" s="16"/>
      <c r="V244" s="72"/>
      <c r="W244" s="72"/>
    </row>
    <row r="245" spans="1:23" x14ac:dyDescent="0.3">
      <c r="A245" s="185"/>
      <c r="B245" s="186"/>
      <c r="C245" s="186"/>
      <c r="D245" s="186"/>
      <c r="J245" s="16"/>
      <c r="K245" s="16"/>
      <c r="V245" s="72"/>
      <c r="W245" s="72"/>
    </row>
    <row r="246" spans="1:23" x14ac:dyDescent="0.3">
      <c r="A246" s="185"/>
      <c r="B246" s="186"/>
      <c r="C246" s="186"/>
      <c r="D246" s="186"/>
      <c r="J246" s="16"/>
      <c r="K246" s="16"/>
      <c r="V246" s="72"/>
      <c r="W246" s="72"/>
    </row>
    <row r="247" spans="1:23" x14ac:dyDescent="0.3">
      <c r="A247" s="185"/>
      <c r="B247" s="186"/>
      <c r="C247" s="186"/>
      <c r="D247" s="186"/>
      <c r="J247" s="16"/>
      <c r="K247" s="16"/>
      <c r="V247" s="72"/>
      <c r="W247" s="72"/>
    </row>
    <row r="248" spans="1:23" x14ac:dyDescent="0.3">
      <c r="A248" s="185"/>
      <c r="B248" s="186"/>
      <c r="C248" s="186"/>
      <c r="D248" s="186"/>
      <c r="J248" s="16"/>
      <c r="K248" s="16"/>
      <c r="V248" s="72"/>
      <c r="W248" s="72"/>
    </row>
    <row r="249" spans="1:23" x14ac:dyDescent="0.3">
      <c r="A249" s="185"/>
      <c r="B249" s="186"/>
      <c r="C249" s="186"/>
      <c r="D249" s="186"/>
      <c r="J249" s="16"/>
      <c r="K249" s="16"/>
      <c r="V249" s="72"/>
      <c r="W249" s="72"/>
    </row>
    <row r="250" spans="1:23" x14ac:dyDescent="0.3">
      <c r="A250" s="185"/>
      <c r="B250" s="186"/>
      <c r="C250" s="186"/>
      <c r="D250" s="186"/>
      <c r="J250" s="16"/>
      <c r="K250" s="16"/>
      <c r="V250" s="72"/>
      <c r="W250" s="72"/>
    </row>
    <row r="251" spans="1:23" x14ac:dyDescent="0.3">
      <c r="A251" s="185"/>
      <c r="B251" s="186"/>
      <c r="C251" s="186"/>
      <c r="D251" s="186"/>
      <c r="J251" s="16"/>
      <c r="K251" s="16"/>
      <c r="V251" s="72"/>
      <c r="W251" s="72"/>
    </row>
    <row r="252" spans="1:23" x14ac:dyDescent="0.3">
      <c r="A252" s="185"/>
      <c r="B252" s="186"/>
      <c r="C252" s="186"/>
      <c r="D252" s="186"/>
      <c r="J252" s="16"/>
      <c r="K252" s="16"/>
      <c r="V252" s="72"/>
      <c r="W252" s="72"/>
    </row>
    <row r="253" spans="1:23" x14ac:dyDescent="0.3">
      <c r="A253" s="185"/>
      <c r="B253" s="186"/>
      <c r="C253" s="186"/>
      <c r="D253" s="186"/>
      <c r="J253" s="16"/>
      <c r="K253" s="16"/>
      <c r="V253" s="72"/>
      <c r="W253" s="72"/>
    </row>
    <row r="254" spans="1:23" x14ac:dyDescent="0.3">
      <c r="A254" s="185"/>
      <c r="B254" s="186"/>
      <c r="C254" s="186"/>
      <c r="D254" s="186"/>
      <c r="J254" s="16"/>
      <c r="K254" s="16"/>
      <c r="V254" s="72"/>
      <c r="W254" s="72"/>
    </row>
    <row r="255" spans="1:23" x14ac:dyDescent="0.3">
      <c r="A255" s="185"/>
      <c r="B255" s="186"/>
      <c r="C255" s="186"/>
      <c r="D255" s="186"/>
      <c r="J255" s="16"/>
      <c r="K255" s="16"/>
      <c r="V255" s="72"/>
      <c r="W255" s="72"/>
    </row>
    <row r="256" spans="1:23" x14ac:dyDescent="0.3">
      <c r="A256" s="185"/>
      <c r="B256" s="186"/>
      <c r="C256" s="186"/>
      <c r="D256" s="186"/>
      <c r="J256" s="16"/>
      <c r="K256" s="16"/>
      <c r="V256" s="72"/>
      <c r="W256" s="72"/>
    </row>
    <row r="257" spans="1:23" x14ac:dyDescent="0.3">
      <c r="A257" s="185"/>
      <c r="B257" s="186"/>
      <c r="C257" s="186"/>
      <c r="D257" s="186"/>
      <c r="J257" s="16"/>
      <c r="K257" s="16"/>
      <c r="V257" s="72"/>
      <c r="W257" s="72"/>
    </row>
    <row r="258" spans="1:23" x14ac:dyDescent="0.3">
      <c r="A258" s="185"/>
      <c r="B258" s="186"/>
      <c r="C258" s="186"/>
      <c r="D258" s="186"/>
      <c r="J258" s="16"/>
      <c r="K258" s="16"/>
      <c r="V258" s="72"/>
      <c r="W258" s="72"/>
    </row>
    <row r="259" spans="1:23" x14ac:dyDescent="0.3">
      <c r="A259" s="185"/>
      <c r="B259" s="186"/>
      <c r="C259" s="186"/>
      <c r="D259" s="186"/>
      <c r="J259" s="16"/>
      <c r="K259" s="16"/>
      <c r="V259" s="72"/>
      <c r="W259" s="72"/>
    </row>
    <row r="260" spans="1:23" x14ac:dyDescent="0.3">
      <c r="A260" s="185"/>
      <c r="B260" s="186"/>
      <c r="C260" s="186"/>
      <c r="D260" s="186"/>
      <c r="J260" s="16"/>
      <c r="K260" s="16"/>
      <c r="V260" s="72"/>
      <c r="W260" s="72"/>
    </row>
    <row r="261" spans="1:23" x14ac:dyDescent="0.3">
      <c r="A261" s="185"/>
      <c r="B261" s="186"/>
      <c r="C261" s="186"/>
      <c r="D261" s="186"/>
      <c r="J261" s="16"/>
      <c r="K261" s="16"/>
      <c r="V261" s="72"/>
      <c r="W261" s="72"/>
    </row>
    <row r="262" spans="1:23" x14ac:dyDescent="0.3">
      <c r="A262" s="185"/>
      <c r="B262" s="186"/>
      <c r="C262" s="186"/>
      <c r="D262" s="186"/>
      <c r="J262" s="16"/>
      <c r="K262" s="16"/>
      <c r="V262" s="72"/>
      <c r="W262" s="72"/>
    </row>
    <row r="263" spans="1:23" x14ac:dyDescent="0.3">
      <c r="A263" s="185"/>
      <c r="B263" s="186"/>
      <c r="C263" s="186"/>
      <c r="D263" s="186"/>
      <c r="J263" s="16"/>
      <c r="K263" s="16"/>
      <c r="V263" s="72"/>
      <c r="W263" s="72"/>
    </row>
    <row r="264" spans="1:23" x14ac:dyDescent="0.3">
      <c r="A264" s="185"/>
      <c r="B264" s="186"/>
      <c r="C264" s="186"/>
      <c r="D264" s="186"/>
      <c r="J264" s="16"/>
      <c r="K264" s="16"/>
      <c r="V264" s="72"/>
      <c r="W264" s="72"/>
    </row>
    <row r="265" spans="1:23" x14ac:dyDescent="0.3">
      <c r="A265" s="185"/>
      <c r="B265" s="186"/>
      <c r="C265" s="186"/>
      <c r="D265" s="186"/>
      <c r="J265" s="16"/>
      <c r="K265" s="16"/>
      <c r="V265" s="72"/>
      <c r="W265" s="72"/>
    </row>
    <row r="266" spans="1:23" x14ac:dyDescent="0.3">
      <c r="A266" s="185"/>
      <c r="B266" s="186"/>
      <c r="C266" s="186"/>
      <c r="D266" s="186"/>
      <c r="J266" s="16"/>
      <c r="K266" s="16"/>
      <c r="V266" s="72"/>
      <c r="W266" s="72"/>
    </row>
    <row r="267" spans="1:23" x14ac:dyDescent="0.3">
      <c r="A267" s="185"/>
      <c r="B267" s="186"/>
      <c r="C267" s="186"/>
      <c r="D267" s="186"/>
      <c r="J267" s="16"/>
      <c r="K267" s="16"/>
      <c r="V267" s="72"/>
      <c r="W267" s="72"/>
    </row>
    <row r="268" spans="1:23" x14ac:dyDescent="0.3">
      <c r="A268" s="185"/>
      <c r="B268" s="186"/>
      <c r="C268" s="186"/>
      <c r="D268" s="186"/>
      <c r="J268" s="16"/>
      <c r="K268" s="16"/>
      <c r="V268" s="72"/>
      <c r="W268" s="72"/>
    </row>
    <row r="269" spans="1:23" x14ac:dyDescent="0.3">
      <c r="A269" s="185"/>
      <c r="B269" s="186"/>
      <c r="C269" s="186"/>
      <c r="D269" s="186"/>
      <c r="J269" s="16"/>
      <c r="K269" s="16"/>
      <c r="V269" s="72"/>
      <c r="W269" s="72"/>
    </row>
    <row r="270" spans="1:23" x14ac:dyDescent="0.3">
      <c r="A270" s="185"/>
      <c r="B270" s="186"/>
      <c r="C270" s="186"/>
      <c r="D270" s="186"/>
      <c r="J270" s="16"/>
      <c r="K270" s="16"/>
      <c r="V270" s="72"/>
      <c r="W270" s="72"/>
    </row>
    <row r="271" spans="1:23" x14ac:dyDescent="0.3">
      <c r="A271" s="185"/>
      <c r="B271" s="186"/>
      <c r="C271" s="186"/>
      <c r="D271" s="186"/>
      <c r="J271" s="16"/>
      <c r="K271" s="16"/>
      <c r="V271" s="72"/>
      <c r="W271" s="72"/>
    </row>
    <row r="272" spans="1:23" x14ac:dyDescent="0.3">
      <c r="A272" s="185"/>
      <c r="B272" s="186"/>
      <c r="C272" s="186"/>
      <c r="D272" s="186"/>
      <c r="J272" s="16"/>
      <c r="K272" s="16"/>
      <c r="V272" s="72"/>
      <c r="W272" s="72"/>
    </row>
    <row r="273" spans="1:23" x14ac:dyDescent="0.3">
      <c r="A273" s="185"/>
      <c r="B273" s="186"/>
      <c r="C273" s="186"/>
      <c r="D273" s="186"/>
      <c r="J273" s="16"/>
      <c r="K273" s="16"/>
      <c r="V273" s="72"/>
      <c r="W273" s="72"/>
    </row>
    <row r="274" spans="1:23" x14ac:dyDescent="0.3">
      <c r="A274" s="185"/>
      <c r="B274" s="186"/>
      <c r="C274" s="186"/>
      <c r="D274" s="186"/>
      <c r="J274" s="16"/>
      <c r="K274" s="16"/>
      <c r="V274" s="72"/>
      <c r="W274" s="72"/>
    </row>
    <row r="275" spans="1:23" x14ac:dyDescent="0.3">
      <c r="A275" s="185"/>
      <c r="B275" s="186"/>
      <c r="C275" s="186"/>
      <c r="D275" s="186"/>
      <c r="J275" s="16"/>
      <c r="K275" s="16"/>
      <c r="V275" s="72"/>
      <c r="W275" s="72"/>
    </row>
    <row r="276" spans="1:23" x14ac:dyDescent="0.3">
      <c r="A276" s="185"/>
      <c r="B276" s="186"/>
      <c r="C276" s="186"/>
      <c r="D276" s="186"/>
      <c r="J276" s="16"/>
      <c r="K276" s="16"/>
      <c r="V276" s="72"/>
      <c r="W276" s="72"/>
    </row>
    <row r="277" spans="1:23" x14ac:dyDescent="0.3">
      <c r="A277" s="185"/>
      <c r="B277" s="186"/>
      <c r="C277" s="186"/>
      <c r="D277" s="186"/>
      <c r="J277" s="16"/>
      <c r="K277" s="16"/>
      <c r="V277" s="72"/>
      <c r="W277" s="72"/>
    </row>
    <row r="278" spans="1:23" x14ac:dyDescent="0.3">
      <c r="A278" s="185"/>
      <c r="B278" s="186"/>
      <c r="C278" s="186"/>
      <c r="D278" s="186"/>
      <c r="J278" s="16"/>
      <c r="K278" s="16"/>
      <c r="V278" s="72"/>
      <c r="W278" s="72"/>
    </row>
    <row r="279" spans="1:23" x14ac:dyDescent="0.3">
      <c r="A279" s="185"/>
      <c r="B279" s="186"/>
      <c r="C279" s="186"/>
      <c r="D279" s="186"/>
      <c r="J279" s="16"/>
      <c r="K279" s="16"/>
      <c r="V279" s="72"/>
      <c r="W279" s="72"/>
    </row>
    <row r="280" spans="1:23" x14ac:dyDescent="0.3">
      <c r="A280" s="185"/>
      <c r="B280" s="186"/>
      <c r="C280" s="186"/>
      <c r="D280" s="186"/>
      <c r="J280" s="16"/>
      <c r="K280" s="16"/>
      <c r="V280" s="72"/>
      <c r="W280" s="72"/>
    </row>
    <row r="281" spans="1:23" x14ac:dyDescent="0.3">
      <c r="A281" s="185"/>
      <c r="B281" s="186"/>
      <c r="C281" s="186"/>
      <c r="D281" s="186"/>
      <c r="J281" s="16"/>
      <c r="K281" s="16"/>
      <c r="V281" s="72"/>
      <c r="W281" s="72"/>
    </row>
    <row r="282" spans="1:23" x14ac:dyDescent="0.3">
      <c r="A282" s="185"/>
      <c r="B282" s="186"/>
      <c r="C282" s="186"/>
      <c r="D282" s="186"/>
      <c r="J282" s="16"/>
      <c r="K282" s="16"/>
      <c r="V282" s="72"/>
      <c r="W282" s="72"/>
    </row>
    <row r="283" spans="1:23" x14ac:dyDescent="0.3">
      <c r="A283" s="185"/>
      <c r="B283" s="186"/>
      <c r="C283" s="186"/>
      <c r="D283" s="186"/>
      <c r="J283" s="16"/>
      <c r="K283" s="16"/>
      <c r="V283" s="72"/>
      <c r="W283" s="72"/>
    </row>
    <row r="284" spans="1:23" x14ac:dyDescent="0.3">
      <c r="A284" s="185"/>
      <c r="B284" s="186"/>
      <c r="C284" s="186"/>
      <c r="D284" s="186"/>
      <c r="J284" s="16"/>
      <c r="K284" s="16"/>
      <c r="V284" s="72"/>
      <c r="W284" s="72"/>
    </row>
    <row r="285" spans="1:23" x14ac:dyDescent="0.3">
      <c r="A285" s="185"/>
      <c r="B285" s="186"/>
      <c r="C285" s="186"/>
      <c r="D285" s="186"/>
      <c r="J285" s="16"/>
      <c r="K285" s="16"/>
      <c r="V285" s="72"/>
      <c r="W285" s="72"/>
    </row>
    <row r="286" spans="1:23" x14ac:dyDescent="0.3">
      <c r="A286" s="185"/>
      <c r="B286" s="186"/>
      <c r="C286" s="186"/>
      <c r="D286" s="186"/>
      <c r="J286" s="16"/>
      <c r="K286" s="16"/>
      <c r="V286" s="72"/>
      <c r="W286" s="72"/>
    </row>
    <row r="287" spans="1:23" x14ac:dyDescent="0.3">
      <c r="A287" s="185"/>
      <c r="B287" s="186"/>
      <c r="C287" s="186"/>
      <c r="D287" s="186"/>
      <c r="J287" s="16"/>
      <c r="K287" s="16"/>
      <c r="V287" s="72"/>
      <c r="W287" s="72"/>
    </row>
    <row r="288" spans="1:23" x14ac:dyDescent="0.3">
      <c r="A288" s="185"/>
      <c r="B288" s="186"/>
      <c r="C288" s="186"/>
      <c r="D288" s="186"/>
      <c r="J288" s="16"/>
      <c r="K288" s="16"/>
      <c r="V288" s="72"/>
      <c r="W288" s="72"/>
    </row>
    <row r="289" spans="1:23" x14ac:dyDescent="0.3">
      <c r="A289" s="185"/>
      <c r="B289" s="186"/>
      <c r="C289" s="186"/>
      <c r="D289" s="186"/>
      <c r="J289" s="16"/>
      <c r="K289" s="16"/>
      <c r="V289" s="72"/>
      <c r="W289" s="72"/>
    </row>
    <row r="290" spans="1:23" x14ac:dyDescent="0.3">
      <c r="A290" s="185"/>
      <c r="B290" s="186"/>
      <c r="C290" s="186"/>
      <c r="D290" s="186"/>
      <c r="J290" s="16"/>
      <c r="K290" s="16"/>
      <c r="V290" s="72"/>
      <c r="W290" s="72"/>
    </row>
    <row r="291" spans="1:23" x14ac:dyDescent="0.3">
      <c r="A291" s="185"/>
      <c r="B291" s="186"/>
      <c r="C291" s="186"/>
      <c r="D291" s="186"/>
      <c r="J291" s="16"/>
      <c r="K291" s="16"/>
      <c r="V291" s="72"/>
      <c r="W291" s="72"/>
    </row>
    <row r="292" spans="1:23" x14ac:dyDescent="0.3">
      <c r="A292" s="185"/>
      <c r="B292" s="186"/>
      <c r="C292" s="186"/>
      <c r="D292" s="186"/>
      <c r="J292" s="16"/>
      <c r="K292" s="16"/>
      <c r="V292" s="72"/>
      <c r="W292" s="72"/>
    </row>
    <row r="293" spans="1:23" x14ac:dyDescent="0.3">
      <c r="A293" s="185"/>
      <c r="B293" s="186"/>
      <c r="C293" s="186"/>
      <c r="D293" s="186"/>
      <c r="J293" s="16"/>
      <c r="K293" s="16"/>
      <c r="V293" s="72"/>
      <c r="W293" s="72"/>
    </row>
    <row r="294" spans="1:23" x14ac:dyDescent="0.3">
      <c r="A294" s="185"/>
      <c r="B294" s="186"/>
      <c r="C294" s="186"/>
      <c r="D294" s="186"/>
      <c r="J294" s="16"/>
      <c r="K294" s="16"/>
      <c r="V294" s="72"/>
      <c r="W294" s="72"/>
    </row>
    <row r="295" spans="1:23" x14ac:dyDescent="0.3">
      <c r="A295" s="185"/>
      <c r="B295" s="186"/>
      <c r="C295" s="186"/>
      <c r="D295" s="186"/>
      <c r="J295" s="16"/>
      <c r="K295" s="16"/>
      <c r="V295" s="72"/>
      <c r="W295" s="72"/>
    </row>
    <row r="296" spans="1:23" x14ac:dyDescent="0.3">
      <c r="A296" s="185"/>
      <c r="B296" s="186"/>
      <c r="C296" s="186"/>
      <c r="D296" s="186"/>
      <c r="J296" s="16"/>
      <c r="K296" s="16"/>
      <c r="V296" s="72"/>
      <c r="W296" s="72"/>
    </row>
    <row r="297" spans="1:23" x14ac:dyDescent="0.3">
      <c r="A297" s="185"/>
      <c r="B297" s="186"/>
      <c r="C297" s="186"/>
      <c r="D297" s="186"/>
      <c r="J297" s="16"/>
      <c r="K297" s="16"/>
      <c r="V297" s="72"/>
      <c r="W297" s="72"/>
    </row>
    <row r="298" spans="1:23" x14ac:dyDescent="0.3">
      <c r="A298" s="185"/>
      <c r="B298" s="186"/>
      <c r="C298" s="186"/>
      <c r="D298" s="186"/>
      <c r="J298" s="16"/>
      <c r="K298" s="16"/>
      <c r="V298" s="72"/>
      <c r="W298" s="72"/>
    </row>
    <row r="299" spans="1:23" x14ac:dyDescent="0.3">
      <c r="A299" s="185"/>
      <c r="B299" s="186"/>
      <c r="C299" s="186"/>
      <c r="D299" s="186"/>
      <c r="J299" s="16"/>
      <c r="K299" s="16"/>
      <c r="V299" s="72"/>
      <c r="W299" s="72"/>
    </row>
    <row r="300" spans="1:23" x14ac:dyDescent="0.3">
      <c r="A300" s="185"/>
      <c r="B300" s="186"/>
      <c r="C300" s="186"/>
      <c r="D300" s="186"/>
      <c r="J300" s="16"/>
      <c r="K300" s="16"/>
      <c r="V300" s="72"/>
      <c r="W300" s="72"/>
    </row>
    <row r="301" spans="1:23" x14ac:dyDescent="0.3">
      <c r="A301" s="185"/>
      <c r="B301" s="186"/>
      <c r="C301" s="186"/>
      <c r="D301" s="186"/>
      <c r="J301" s="16"/>
      <c r="K301" s="16"/>
      <c r="V301" s="72"/>
      <c r="W301" s="72"/>
    </row>
    <row r="302" spans="1:23" x14ac:dyDescent="0.3">
      <c r="A302" s="185"/>
      <c r="B302" s="186"/>
      <c r="C302" s="186"/>
      <c r="D302" s="186"/>
      <c r="J302" s="16"/>
      <c r="K302" s="16"/>
      <c r="V302" s="72"/>
      <c r="W302" s="72"/>
    </row>
    <row r="303" spans="1:23" x14ac:dyDescent="0.3">
      <c r="A303" s="185"/>
      <c r="B303" s="186"/>
      <c r="C303" s="186"/>
      <c r="D303" s="186"/>
      <c r="J303" s="16"/>
      <c r="K303" s="16"/>
      <c r="V303" s="72"/>
      <c r="W303" s="72"/>
    </row>
    <row r="304" spans="1:23" x14ac:dyDescent="0.3">
      <c r="A304" s="185"/>
      <c r="B304" s="186"/>
      <c r="C304" s="186"/>
      <c r="D304" s="186"/>
      <c r="J304" s="16"/>
      <c r="K304" s="16"/>
      <c r="V304" s="72"/>
      <c r="W304" s="72"/>
    </row>
    <row r="305" spans="1:23" x14ac:dyDescent="0.3">
      <c r="A305" s="185"/>
      <c r="B305" s="186"/>
      <c r="C305" s="186"/>
      <c r="D305" s="186"/>
      <c r="J305" s="16"/>
      <c r="K305" s="16"/>
      <c r="V305" s="72"/>
      <c r="W305" s="72"/>
    </row>
    <row r="306" spans="1:23" x14ac:dyDescent="0.3">
      <c r="A306" s="185"/>
      <c r="B306" s="186"/>
      <c r="C306" s="186"/>
      <c r="D306" s="186"/>
      <c r="J306" s="16"/>
      <c r="K306" s="16"/>
      <c r="V306" s="72"/>
      <c r="W306" s="72"/>
    </row>
    <row r="307" spans="1:23" x14ac:dyDescent="0.3">
      <c r="A307" s="185"/>
      <c r="B307" s="186"/>
      <c r="C307" s="186"/>
      <c r="D307" s="186"/>
      <c r="J307" s="16"/>
      <c r="K307" s="16"/>
      <c r="V307" s="72"/>
      <c r="W307" s="72"/>
    </row>
    <row r="308" spans="1:23" x14ac:dyDescent="0.3">
      <c r="A308" s="185"/>
      <c r="B308" s="186"/>
      <c r="C308" s="186"/>
      <c r="D308" s="186"/>
      <c r="J308" s="16"/>
      <c r="K308" s="16"/>
      <c r="V308" s="72"/>
      <c r="W308" s="72"/>
    </row>
    <row r="309" spans="1:23" x14ac:dyDescent="0.3">
      <c r="A309" s="185"/>
      <c r="B309" s="186"/>
      <c r="C309" s="186"/>
      <c r="D309" s="186"/>
      <c r="J309" s="16"/>
      <c r="K309" s="16"/>
      <c r="V309" s="72"/>
      <c r="W309" s="72"/>
    </row>
    <row r="310" spans="1:23" x14ac:dyDescent="0.3">
      <c r="A310" s="185"/>
      <c r="B310" s="186"/>
      <c r="C310" s="186"/>
      <c r="D310" s="186"/>
      <c r="J310" s="16"/>
      <c r="K310" s="16"/>
      <c r="V310" s="72"/>
      <c r="W310" s="72"/>
    </row>
    <row r="311" spans="1:23" x14ac:dyDescent="0.3">
      <c r="A311" s="185"/>
      <c r="B311" s="186"/>
      <c r="C311" s="186"/>
      <c r="D311" s="186"/>
      <c r="J311" s="16"/>
      <c r="K311" s="16"/>
      <c r="V311" s="72"/>
      <c r="W311" s="72"/>
    </row>
    <row r="312" spans="1:23" x14ac:dyDescent="0.3">
      <c r="A312" s="185"/>
      <c r="B312" s="186"/>
      <c r="C312" s="186"/>
      <c r="D312" s="186"/>
      <c r="J312" s="16"/>
      <c r="K312" s="16"/>
      <c r="V312" s="72"/>
      <c r="W312" s="72"/>
    </row>
    <row r="313" spans="1:23" x14ac:dyDescent="0.3">
      <c r="A313" s="185"/>
      <c r="B313" s="186"/>
      <c r="C313" s="186"/>
      <c r="D313" s="186"/>
      <c r="J313" s="16"/>
      <c r="K313" s="16"/>
      <c r="V313" s="72"/>
      <c r="W313" s="72"/>
    </row>
    <row r="314" spans="1:23" x14ac:dyDescent="0.3">
      <c r="A314" s="185"/>
      <c r="B314" s="186"/>
      <c r="C314" s="186"/>
      <c r="D314" s="186"/>
      <c r="J314" s="16"/>
      <c r="K314" s="16"/>
      <c r="V314" s="72"/>
      <c r="W314" s="72"/>
    </row>
    <row r="315" spans="1:23" x14ac:dyDescent="0.3">
      <c r="A315" s="185"/>
      <c r="B315" s="186"/>
      <c r="C315" s="186"/>
      <c r="D315" s="186"/>
      <c r="J315" s="16"/>
      <c r="K315" s="16"/>
      <c r="V315" s="72"/>
      <c r="W315" s="72"/>
    </row>
    <row r="316" spans="1:23" x14ac:dyDescent="0.3">
      <c r="A316" s="185"/>
      <c r="B316" s="186"/>
      <c r="C316" s="186"/>
      <c r="D316" s="186"/>
      <c r="J316" s="16"/>
      <c r="K316" s="16"/>
      <c r="V316" s="72"/>
      <c r="W316" s="72"/>
    </row>
    <row r="317" spans="1:23" x14ac:dyDescent="0.3">
      <c r="A317" s="185"/>
      <c r="B317" s="186"/>
      <c r="C317" s="186"/>
      <c r="D317" s="186"/>
      <c r="J317" s="16"/>
      <c r="K317" s="16"/>
      <c r="V317" s="72"/>
      <c r="W317" s="72"/>
    </row>
    <row r="318" spans="1:23" x14ac:dyDescent="0.3">
      <c r="A318" s="185"/>
      <c r="B318" s="186"/>
      <c r="C318" s="186"/>
      <c r="D318" s="186"/>
      <c r="J318" s="16"/>
      <c r="K318" s="16"/>
      <c r="V318" s="72"/>
      <c r="W318" s="72"/>
    </row>
    <row r="319" spans="1:23" x14ac:dyDescent="0.3">
      <c r="A319" s="185"/>
      <c r="B319" s="186"/>
      <c r="C319" s="186"/>
      <c r="D319" s="186"/>
      <c r="J319" s="16"/>
      <c r="K319" s="16"/>
      <c r="V319" s="72"/>
      <c r="W319" s="72"/>
    </row>
    <row r="320" spans="1:23" x14ac:dyDescent="0.3">
      <c r="A320" s="185"/>
      <c r="B320" s="186"/>
      <c r="C320" s="186"/>
      <c r="D320" s="186"/>
      <c r="J320" s="16"/>
      <c r="K320" s="16"/>
      <c r="V320" s="72"/>
      <c r="W320" s="72"/>
    </row>
    <row r="321" spans="1:23" x14ac:dyDescent="0.3">
      <c r="A321" s="185"/>
      <c r="B321" s="186"/>
      <c r="C321" s="186"/>
      <c r="D321" s="186"/>
      <c r="K321" s="16"/>
      <c r="V321" s="72"/>
      <c r="W321" s="72"/>
    </row>
    <row r="322" spans="1:23" x14ac:dyDescent="0.3">
      <c r="A322" s="185"/>
      <c r="B322" s="186"/>
      <c r="C322" s="186"/>
      <c r="D322" s="186"/>
      <c r="K322" s="16"/>
      <c r="V322" s="72"/>
      <c r="W322" s="72"/>
    </row>
    <row r="323" spans="1:23" x14ac:dyDescent="0.3">
      <c r="A323" s="185"/>
      <c r="B323" s="186"/>
      <c r="C323" s="186"/>
      <c r="D323" s="186"/>
      <c r="K323" s="16"/>
      <c r="V323" s="72"/>
      <c r="W323" s="72"/>
    </row>
    <row r="324" spans="1:23" x14ac:dyDescent="0.3">
      <c r="A324" s="185"/>
      <c r="B324" s="186"/>
      <c r="C324" s="186"/>
      <c r="D324" s="186"/>
      <c r="K324" s="16"/>
      <c r="V324" s="72"/>
      <c r="W324" s="72"/>
    </row>
    <row r="325" spans="1:23" x14ac:dyDescent="0.3">
      <c r="A325" s="185"/>
      <c r="B325" s="186"/>
      <c r="C325" s="186"/>
      <c r="D325" s="186"/>
      <c r="K325" s="16"/>
      <c r="V325" s="72"/>
      <c r="W325" s="72"/>
    </row>
    <row r="326" spans="1:23" x14ac:dyDescent="0.3">
      <c r="A326" s="185"/>
      <c r="B326" s="186"/>
      <c r="C326" s="186"/>
      <c r="D326" s="186"/>
      <c r="K326" s="16"/>
      <c r="V326" s="72"/>
      <c r="W326" s="72"/>
    </row>
    <row r="327" spans="1:23" x14ac:dyDescent="0.3">
      <c r="A327" s="185"/>
      <c r="B327" s="186"/>
      <c r="C327" s="186"/>
      <c r="D327" s="186"/>
      <c r="K327" s="16"/>
      <c r="V327" s="72"/>
      <c r="W327" s="72"/>
    </row>
    <row r="328" spans="1:23" x14ac:dyDescent="0.3">
      <c r="A328" s="185"/>
      <c r="B328" s="186"/>
      <c r="C328" s="186"/>
      <c r="D328" s="186"/>
      <c r="K328" s="16"/>
      <c r="V328" s="72"/>
      <c r="W328" s="72"/>
    </row>
    <row r="329" spans="1:23" x14ac:dyDescent="0.3">
      <c r="A329" s="185"/>
      <c r="B329" s="186"/>
      <c r="C329" s="186"/>
      <c r="D329" s="186"/>
      <c r="K329" s="16"/>
      <c r="V329" s="72"/>
      <c r="W329" s="72"/>
    </row>
    <row r="330" spans="1:23" x14ac:dyDescent="0.3">
      <c r="A330" s="185"/>
      <c r="B330" s="186"/>
      <c r="C330" s="186"/>
      <c r="D330" s="186"/>
      <c r="V330" s="72"/>
      <c r="W330" s="72"/>
    </row>
    <row r="331" spans="1:23" x14ac:dyDescent="0.3">
      <c r="A331" s="185"/>
      <c r="B331" s="186"/>
      <c r="C331" s="186"/>
      <c r="D331" s="186"/>
      <c r="V331" s="72"/>
      <c r="W331" s="72"/>
    </row>
    <row r="332" spans="1:23" x14ac:dyDescent="0.3">
      <c r="A332" s="185"/>
      <c r="B332" s="186"/>
      <c r="C332" s="186"/>
      <c r="D332" s="186"/>
      <c r="V332" s="72"/>
      <c r="W332" s="72"/>
    </row>
    <row r="333" spans="1:23" x14ac:dyDescent="0.3">
      <c r="A333" s="185"/>
      <c r="B333" s="186"/>
      <c r="C333" s="186"/>
      <c r="D333" s="186"/>
      <c r="V333" s="72"/>
      <c r="W333" s="72"/>
    </row>
    <row r="334" spans="1:23" x14ac:dyDescent="0.3">
      <c r="A334" s="185"/>
      <c r="B334" s="186"/>
      <c r="C334" s="186"/>
      <c r="D334" s="186"/>
      <c r="V334" s="72"/>
      <c r="W334" s="72"/>
    </row>
    <row r="335" spans="1:23" x14ac:dyDescent="0.3">
      <c r="A335" s="185"/>
      <c r="B335" s="186"/>
      <c r="C335" s="186"/>
      <c r="D335" s="186"/>
      <c r="V335" s="72"/>
      <c r="W335" s="72"/>
    </row>
    <row r="336" spans="1:23" x14ac:dyDescent="0.3">
      <c r="A336" s="185"/>
      <c r="B336" s="186"/>
      <c r="C336" s="186"/>
      <c r="D336" s="186"/>
      <c r="V336" s="72"/>
      <c r="W336" s="72"/>
    </row>
    <row r="337" spans="1:23" x14ac:dyDescent="0.3">
      <c r="A337" s="185"/>
      <c r="B337" s="186"/>
      <c r="C337" s="186"/>
      <c r="D337" s="186"/>
      <c r="V337" s="72"/>
      <c r="W337" s="72"/>
    </row>
    <row r="338" spans="1:23" x14ac:dyDescent="0.3">
      <c r="A338" s="185"/>
      <c r="B338" s="186"/>
      <c r="C338" s="186"/>
      <c r="D338" s="186"/>
      <c r="V338" s="72"/>
      <c r="W338" s="72"/>
    </row>
    <row r="339" spans="1:23" x14ac:dyDescent="0.3">
      <c r="A339" s="185"/>
      <c r="B339" s="186"/>
      <c r="C339" s="186"/>
      <c r="D339" s="186"/>
      <c r="V339" s="72"/>
      <c r="W339" s="72"/>
    </row>
    <row r="340" spans="1:23" x14ac:dyDescent="0.3">
      <c r="A340" s="185"/>
      <c r="B340" s="186"/>
      <c r="C340" s="186"/>
      <c r="D340" s="186"/>
      <c r="V340" s="72"/>
      <c r="W340" s="72"/>
    </row>
    <row r="341" spans="1:23" x14ac:dyDescent="0.3">
      <c r="A341" s="185"/>
      <c r="B341" s="186"/>
      <c r="C341" s="186"/>
      <c r="D341" s="186"/>
      <c r="V341" s="72"/>
      <c r="W341" s="72"/>
    </row>
    <row r="342" spans="1:23" x14ac:dyDescent="0.3">
      <c r="A342" s="185"/>
      <c r="B342" s="186"/>
      <c r="C342" s="186"/>
      <c r="D342" s="186"/>
      <c r="V342" s="72"/>
      <c r="W342" s="72"/>
    </row>
    <row r="343" spans="1:23" x14ac:dyDescent="0.3">
      <c r="A343" s="185"/>
      <c r="B343" s="186"/>
      <c r="C343" s="186"/>
      <c r="D343" s="186"/>
      <c r="V343" s="72"/>
      <c r="W343" s="72"/>
    </row>
    <row r="344" spans="1:23" x14ac:dyDescent="0.3">
      <c r="A344" s="185"/>
      <c r="B344" s="186"/>
      <c r="C344" s="186"/>
      <c r="D344" s="186"/>
      <c r="V344" s="72"/>
      <c r="W344" s="72"/>
    </row>
    <row r="345" spans="1:23" x14ac:dyDescent="0.3">
      <c r="A345" s="185"/>
      <c r="B345" s="186"/>
      <c r="C345" s="186"/>
      <c r="D345" s="186"/>
      <c r="V345" s="72"/>
      <c r="W345" s="72"/>
    </row>
    <row r="346" spans="1:23" x14ac:dyDescent="0.3">
      <c r="A346" s="185"/>
      <c r="B346" s="186"/>
      <c r="C346" s="186"/>
      <c r="D346" s="186"/>
      <c r="V346" s="72"/>
      <c r="W346" s="72"/>
    </row>
    <row r="347" spans="1:23" x14ac:dyDescent="0.3">
      <c r="A347" s="185"/>
      <c r="B347" s="186"/>
      <c r="C347" s="186"/>
      <c r="D347" s="186"/>
      <c r="V347" s="72"/>
      <c r="W347" s="72"/>
    </row>
    <row r="348" spans="1:23" x14ac:dyDescent="0.3">
      <c r="A348" s="185"/>
      <c r="B348" s="186"/>
      <c r="C348" s="186"/>
      <c r="D348" s="186"/>
      <c r="V348" s="72"/>
      <c r="W348" s="72"/>
    </row>
    <row r="349" spans="1:23" x14ac:dyDescent="0.3">
      <c r="A349" s="185"/>
      <c r="B349" s="186"/>
      <c r="C349" s="186"/>
      <c r="D349" s="186"/>
      <c r="V349" s="72"/>
      <c r="W349" s="72"/>
    </row>
    <row r="350" spans="1:23" x14ac:dyDescent="0.3">
      <c r="A350" s="185"/>
      <c r="B350" s="186"/>
      <c r="C350" s="186"/>
      <c r="D350" s="186"/>
      <c r="V350" s="72"/>
      <c r="W350" s="72"/>
    </row>
    <row r="351" spans="1:23" x14ac:dyDescent="0.3">
      <c r="A351" s="185"/>
      <c r="B351" s="186"/>
      <c r="C351" s="186"/>
      <c r="D351" s="186"/>
      <c r="V351" s="72"/>
      <c r="W351" s="72"/>
    </row>
    <row r="352" spans="1:23" x14ac:dyDescent="0.3">
      <c r="A352" s="185"/>
      <c r="B352" s="186"/>
      <c r="C352" s="186"/>
      <c r="D352" s="186"/>
      <c r="V352" s="72"/>
      <c r="W352" s="72"/>
    </row>
    <row r="353" spans="1:23" x14ac:dyDescent="0.3">
      <c r="A353" s="185"/>
      <c r="B353" s="186"/>
      <c r="C353" s="186"/>
      <c r="D353" s="186"/>
      <c r="V353" s="72"/>
      <c r="W353" s="72"/>
    </row>
    <row r="354" spans="1:23" x14ac:dyDescent="0.3">
      <c r="A354" s="185"/>
      <c r="B354" s="186"/>
      <c r="C354" s="186"/>
      <c r="D354" s="186"/>
      <c r="V354" s="72"/>
      <c r="W354" s="72"/>
    </row>
    <row r="355" spans="1:23" x14ac:dyDescent="0.3">
      <c r="A355" s="185"/>
      <c r="B355" s="186"/>
      <c r="C355" s="186"/>
      <c r="D355" s="186"/>
      <c r="V355" s="72"/>
      <c r="W355" s="72"/>
    </row>
    <row r="356" spans="1:23" x14ac:dyDescent="0.3">
      <c r="A356" s="185"/>
      <c r="B356" s="186"/>
      <c r="C356" s="186"/>
      <c r="D356" s="186"/>
      <c r="V356" s="72"/>
      <c r="W356" s="72"/>
    </row>
    <row r="357" spans="1:23" x14ac:dyDescent="0.3">
      <c r="A357" s="185"/>
      <c r="B357" s="186"/>
      <c r="C357" s="186"/>
      <c r="D357" s="186"/>
      <c r="V357" s="72"/>
      <c r="W357" s="72"/>
    </row>
    <row r="358" spans="1:23" x14ac:dyDescent="0.3">
      <c r="A358" s="185"/>
      <c r="B358" s="186"/>
      <c r="C358" s="186"/>
      <c r="D358" s="186"/>
      <c r="V358" s="72"/>
      <c r="W358" s="72"/>
    </row>
    <row r="359" spans="1:23" x14ac:dyDescent="0.3">
      <c r="A359" s="185"/>
      <c r="B359" s="186"/>
      <c r="C359" s="186"/>
      <c r="D359" s="186"/>
      <c r="V359" s="72"/>
      <c r="W359" s="72"/>
    </row>
    <row r="360" spans="1:23" x14ac:dyDescent="0.3">
      <c r="A360" s="185"/>
      <c r="B360" s="186"/>
      <c r="C360" s="186"/>
      <c r="D360" s="186"/>
      <c r="V360" s="72"/>
      <c r="W360" s="72"/>
    </row>
    <row r="361" spans="1:23" x14ac:dyDescent="0.3">
      <c r="A361" s="185"/>
      <c r="B361" s="186"/>
      <c r="C361" s="186"/>
      <c r="D361" s="186"/>
      <c r="V361" s="72"/>
      <c r="W361" s="72"/>
    </row>
    <row r="362" spans="1:23" x14ac:dyDescent="0.3">
      <c r="A362" s="185"/>
      <c r="B362" s="186"/>
      <c r="C362" s="186"/>
      <c r="D362" s="186"/>
      <c r="V362" s="72"/>
      <c r="W362" s="72"/>
    </row>
    <row r="363" spans="1:23" x14ac:dyDescent="0.3">
      <c r="A363" s="185"/>
      <c r="B363" s="186"/>
      <c r="C363" s="186"/>
      <c r="D363" s="186"/>
      <c r="V363" s="72"/>
      <c r="W363" s="72"/>
    </row>
    <row r="364" spans="1:23" x14ac:dyDescent="0.3">
      <c r="A364" s="185"/>
      <c r="B364" s="186"/>
      <c r="C364" s="186"/>
      <c r="D364" s="186"/>
      <c r="V364" s="72"/>
      <c r="W364" s="72"/>
    </row>
    <row r="365" spans="1:23" x14ac:dyDescent="0.3">
      <c r="A365" s="185"/>
      <c r="B365" s="186"/>
      <c r="C365" s="186"/>
      <c r="D365" s="186"/>
      <c r="V365" s="72"/>
      <c r="W365" s="72"/>
    </row>
    <row r="366" spans="1:23" x14ac:dyDescent="0.3">
      <c r="A366" s="185"/>
      <c r="B366" s="186"/>
      <c r="C366" s="186"/>
      <c r="D366" s="186"/>
      <c r="V366" s="72"/>
      <c r="W366" s="72"/>
    </row>
    <row r="367" spans="1:23" x14ac:dyDescent="0.3">
      <c r="A367" s="185"/>
      <c r="B367" s="186"/>
      <c r="C367" s="186"/>
      <c r="D367" s="186"/>
      <c r="V367" s="72"/>
      <c r="W367" s="72"/>
    </row>
    <row r="368" spans="1:23" x14ac:dyDescent="0.3">
      <c r="A368" s="185"/>
      <c r="B368" s="186"/>
      <c r="C368" s="186"/>
      <c r="D368" s="186"/>
      <c r="V368" s="72"/>
      <c r="W368" s="72"/>
    </row>
    <row r="369" spans="1:23" x14ac:dyDescent="0.3">
      <c r="A369" s="185"/>
      <c r="B369" s="186"/>
      <c r="C369" s="186"/>
      <c r="D369" s="186"/>
      <c r="V369" s="72"/>
      <c r="W369" s="72"/>
    </row>
    <row r="370" spans="1:23" x14ac:dyDescent="0.3">
      <c r="A370" s="185"/>
      <c r="B370" s="186"/>
      <c r="C370" s="186"/>
      <c r="D370" s="186"/>
      <c r="V370" s="72"/>
      <c r="W370" s="72"/>
    </row>
    <row r="371" spans="1:23" x14ac:dyDescent="0.3">
      <c r="A371" s="185"/>
      <c r="B371" s="186"/>
      <c r="C371" s="186"/>
      <c r="D371" s="186"/>
      <c r="V371" s="72"/>
      <c r="W371" s="72"/>
    </row>
    <row r="372" spans="1:23" x14ac:dyDescent="0.3">
      <c r="A372" s="185"/>
      <c r="B372" s="186"/>
      <c r="C372" s="186"/>
      <c r="D372" s="186"/>
      <c r="V372" s="72"/>
      <c r="W372" s="72"/>
    </row>
    <row r="373" spans="1:23" x14ac:dyDescent="0.3">
      <c r="A373" s="185"/>
      <c r="B373" s="186"/>
      <c r="C373" s="186"/>
      <c r="D373" s="186"/>
      <c r="V373" s="72"/>
      <c r="W373" s="72"/>
    </row>
    <row r="374" spans="1:23" x14ac:dyDescent="0.3">
      <c r="A374" s="185"/>
      <c r="B374" s="186"/>
      <c r="C374" s="186"/>
      <c r="D374" s="186"/>
      <c r="V374" s="72"/>
      <c r="W374" s="72"/>
    </row>
    <row r="375" spans="1:23" x14ac:dyDescent="0.3">
      <c r="A375" s="185"/>
      <c r="B375" s="186"/>
      <c r="C375" s="186"/>
      <c r="D375" s="186"/>
      <c r="V375" s="72"/>
      <c r="W375" s="72"/>
    </row>
    <row r="376" spans="1:23" x14ac:dyDescent="0.3">
      <c r="A376" s="185"/>
      <c r="B376" s="186"/>
      <c r="C376" s="186"/>
      <c r="D376" s="186"/>
      <c r="V376" s="72"/>
      <c r="W376" s="72"/>
    </row>
    <row r="377" spans="1:23" x14ac:dyDescent="0.3">
      <c r="A377" s="185"/>
      <c r="B377" s="186"/>
      <c r="C377" s="186"/>
      <c r="D377" s="186"/>
      <c r="V377" s="72"/>
      <c r="W377" s="72"/>
    </row>
    <row r="378" spans="1:23" x14ac:dyDescent="0.3">
      <c r="A378" s="185"/>
      <c r="B378" s="186"/>
      <c r="C378" s="186"/>
      <c r="D378" s="186"/>
      <c r="V378" s="72"/>
      <c r="W378" s="72"/>
    </row>
    <row r="379" spans="1:23" x14ac:dyDescent="0.3">
      <c r="A379" s="185"/>
      <c r="B379" s="186"/>
      <c r="C379" s="186"/>
      <c r="D379" s="186"/>
      <c r="V379" s="72"/>
      <c r="W379" s="72"/>
    </row>
    <row r="380" spans="1:23" x14ac:dyDescent="0.3">
      <c r="A380" s="185"/>
      <c r="B380" s="186"/>
      <c r="C380" s="186"/>
      <c r="D380" s="186"/>
      <c r="V380" s="72"/>
      <c r="W380" s="72"/>
    </row>
    <row r="381" spans="1:23" x14ac:dyDescent="0.3">
      <c r="A381" s="185"/>
      <c r="B381" s="186"/>
      <c r="C381" s="186"/>
      <c r="D381" s="186"/>
      <c r="V381" s="72"/>
      <c r="W381" s="72"/>
    </row>
    <row r="382" spans="1:23" x14ac:dyDescent="0.3">
      <c r="A382" s="185"/>
      <c r="B382" s="186"/>
      <c r="C382" s="186"/>
      <c r="D382" s="186"/>
      <c r="V382" s="72"/>
      <c r="W382" s="72"/>
    </row>
    <row r="383" spans="1:23" x14ac:dyDescent="0.3">
      <c r="A383" s="185"/>
      <c r="B383" s="186"/>
      <c r="C383" s="186"/>
      <c r="D383" s="186"/>
      <c r="V383" s="72"/>
      <c r="W383" s="72"/>
    </row>
    <row r="384" spans="1:23" x14ac:dyDescent="0.3">
      <c r="A384" s="185"/>
      <c r="B384" s="186"/>
      <c r="C384" s="186"/>
      <c r="D384" s="186"/>
      <c r="V384" s="72"/>
      <c r="W384" s="72"/>
    </row>
    <row r="385" spans="1:23" x14ac:dyDescent="0.3">
      <c r="A385" s="185"/>
      <c r="B385" s="186"/>
      <c r="C385" s="186"/>
      <c r="D385" s="186"/>
      <c r="V385" s="72"/>
      <c r="W385" s="72"/>
    </row>
    <row r="386" spans="1:23" x14ac:dyDescent="0.3">
      <c r="A386" s="185"/>
      <c r="B386" s="186"/>
      <c r="C386" s="186"/>
      <c r="D386" s="186"/>
      <c r="V386" s="72"/>
      <c r="W386" s="72"/>
    </row>
    <row r="387" spans="1:23" x14ac:dyDescent="0.3">
      <c r="A387" s="185"/>
      <c r="B387" s="186"/>
      <c r="C387" s="186"/>
      <c r="D387" s="186"/>
      <c r="V387" s="72"/>
      <c r="W387" s="72"/>
    </row>
    <row r="388" spans="1:23" x14ac:dyDescent="0.3">
      <c r="A388" s="185"/>
      <c r="B388" s="186"/>
      <c r="C388" s="186"/>
      <c r="D388" s="186"/>
      <c r="V388" s="72"/>
      <c r="W388" s="72"/>
    </row>
    <row r="389" spans="1:23" x14ac:dyDescent="0.3">
      <c r="A389" s="185"/>
      <c r="B389" s="186"/>
      <c r="C389" s="186"/>
      <c r="D389" s="186"/>
      <c r="V389" s="72"/>
      <c r="W389" s="72"/>
    </row>
    <row r="390" spans="1:23" x14ac:dyDescent="0.3">
      <c r="A390" s="185"/>
      <c r="B390" s="186"/>
      <c r="C390" s="186"/>
      <c r="D390" s="186"/>
      <c r="V390" s="72"/>
      <c r="W390" s="72"/>
    </row>
    <row r="391" spans="1:23" x14ac:dyDescent="0.3">
      <c r="A391" s="185"/>
      <c r="B391" s="186"/>
      <c r="C391" s="186"/>
      <c r="D391" s="186"/>
      <c r="V391" s="72"/>
      <c r="W391" s="72"/>
    </row>
    <row r="392" spans="1:23" x14ac:dyDescent="0.3">
      <c r="A392" s="185"/>
      <c r="B392" s="186"/>
      <c r="C392" s="186"/>
      <c r="D392" s="186"/>
      <c r="V392" s="72"/>
      <c r="W392" s="72"/>
    </row>
    <row r="393" spans="1:23" x14ac:dyDescent="0.3">
      <c r="A393" s="185"/>
      <c r="B393" s="186"/>
      <c r="C393" s="186"/>
      <c r="D393" s="186"/>
      <c r="V393" s="72"/>
      <c r="W393" s="72"/>
    </row>
    <row r="394" spans="1:23" x14ac:dyDescent="0.3">
      <c r="A394" s="185"/>
      <c r="B394" s="186"/>
      <c r="C394" s="186"/>
      <c r="D394" s="186"/>
      <c r="V394" s="72"/>
      <c r="W394" s="72"/>
    </row>
    <row r="395" spans="1:23" x14ac:dyDescent="0.3">
      <c r="A395" s="185"/>
      <c r="B395" s="186"/>
      <c r="C395" s="186"/>
      <c r="D395" s="186"/>
      <c r="V395" s="72"/>
      <c r="W395" s="72"/>
    </row>
    <row r="396" spans="1:23" x14ac:dyDescent="0.3">
      <c r="A396" s="185"/>
      <c r="B396" s="186"/>
      <c r="C396" s="186"/>
      <c r="D396" s="186"/>
      <c r="V396" s="72"/>
      <c r="W396" s="72"/>
    </row>
    <row r="397" spans="1:23" x14ac:dyDescent="0.3">
      <c r="A397" s="185"/>
      <c r="B397" s="186"/>
      <c r="C397" s="186"/>
      <c r="D397" s="186"/>
      <c r="V397" s="72"/>
      <c r="W397" s="72"/>
    </row>
    <row r="398" spans="1:23" x14ac:dyDescent="0.3">
      <c r="A398" s="185"/>
      <c r="B398" s="186"/>
      <c r="C398" s="186"/>
      <c r="D398" s="186"/>
      <c r="V398" s="72"/>
      <c r="W398" s="72"/>
    </row>
    <row r="399" spans="1:23" x14ac:dyDescent="0.3">
      <c r="A399" s="185"/>
      <c r="B399" s="186"/>
      <c r="C399" s="186"/>
      <c r="D399" s="186"/>
      <c r="V399" s="72"/>
      <c r="W399" s="72"/>
    </row>
    <row r="400" spans="1:23" x14ac:dyDescent="0.3">
      <c r="A400" s="185"/>
      <c r="B400" s="186"/>
      <c r="C400" s="186"/>
      <c r="D400" s="186"/>
      <c r="V400" s="72"/>
      <c r="W400" s="72"/>
    </row>
    <row r="401" spans="1:23" x14ac:dyDescent="0.3">
      <c r="A401" s="185"/>
      <c r="B401" s="186"/>
      <c r="C401" s="186"/>
      <c r="D401" s="186"/>
      <c r="V401" s="72"/>
      <c r="W401" s="72"/>
    </row>
    <row r="402" spans="1:23" x14ac:dyDescent="0.3">
      <c r="A402" s="185"/>
      <c r="B402" s="186"/>
      <c r="C402" s="186"/>
      <c r="D402" s="186"/>
      <c r="V402" s="72"/>
      <c r="W402" s="72"/>
    </row>
    <row r="403" spans="1:23" x14ac:dyDescent="0.3">
      <c r="A403" s="185"/>
      <c r="B403" s="186"/>
      <c r="C403" s="186"/>
      <c r="D403" s="186"/>
      <c r="V403" s="72"/>
      <c r="W403" s="72"/>
    </row>
    <row r="404" spans="1:23" x14ac:dyDescent="0.3">
      <c r="A404" s="185"/>
      <c r="B404" s="186"/>
      <c r="C404" s="186"/>
      <c r="D404" s="186"/>
      <c r="V404" s="72"/>
      <c r="W404" s="72"/>
    </row>
    <row r="405" spans="1:23" x14ac:dyDescent="0.3">
      <c r="A405" s="185"/>
      <c r="B405" s="186"/>
      <c r="C405" s="186"/>
      <c r="D405" s="186"/>
      <c r="V405" s="72"/>
      <c r="W405" s="72"/>
    </row>
    <row r="406" spans="1:23" x14ac:dyDescent="0.3">
      <c r="A406" s="185"/>
      <c r="B406" s="186"/>
      <c r="C406" s="186"/>
      <c r="D406" s="186"/>
      <c r="V406" s="72"/>
      <c r="W406" s="72"/>
    </row>
    <row r="407" spans="1:23" x14ac:dyDescent="0.3">
      <c r="A407" s="185"/>
      <c r="B407" s="186"/>
      <c r="C407" s="186"/>
      <c r="D407" s="186"/>
      <c r="V407" s="72"/>
      <c r="W407" s="72"/>
    </row>
    <row r="408" spans="1:23" x14ac:dyDescent="0.3">
      <c r="A408" s="185"/>
      <c r="B408" s="186"/>
      <c r="C408" s="186"/>
      <c r="D408" s="186"/>
      <c r="V408" s="72"/>
      <c r="W408" s="72"/>
    </row>
    <row r="409" spans="1:23" x14ac:dyDescent="0.3">
      <c r="A409" s="185"/>
      <c r="B409" s="186"/>
      <c r="C409" s="186"/>
      <c r="D409" s="186"/>
      <c r="V409" s="72"/>
      <c r="W409" s="72"/>
    </row>
    <row r="410" spans="1:23" x14ac:dyDescent="0.3">
      <c r="A410" s="185"/>
      <c r="B410" s="186"/>
      <c r="C410" s="186"/>
      <c r="D410" s="186"/>
      <c r="V410" s="72"/>
      <c r="W410" s="72"/>
    </row>
    <row r="411" spans="1:23" x14ac:dyDescent="0.3">
      <c r="A411" s="185"/>
      <c r="B411" s="186"/>
      <c r="C411" s="186"/>
      <c r="D411" s="186"/>
      <c r="V411" s="72"/>
      <c r="W411" s="72"/>
    </row>
    <row r="412" spans="1:23" x14ac:dyDescent="0.3">
      <c r="A412" s="185"/>
      <c r="B412" s="186"/>
      <c r="C412" s="186"/>
      <c r="D412" s="186"/>
      <c r="V412" s="72"/>
      <c r="W412" s="72"/>
    </row>
    <row r="413" spans="1:23" x14ac:dyDescent="0.3">
      <c r="A413" s="185"/>
      <c r="B413" s="186"/>
      <c r="C413" s="186"/>
      <c r="D413" s="186"/>
      <c r="V413" s="72"/>
      <c r="W413" s="72"/>
    </row>
    <row r="414" spans="1:23" x14ac:dyDescent="0.3">
      <c r="A414" s="185"/>
      <c r="B414" s="186"/>
      <c r="C414" s="186"/>
      <c r="D414" s="186"/>
      <c r="V414" s="72"/>
      <c r="W414" s="72"/>
    </row>
    <row r="415" spans="1:23" x14ac:dyDescent="0.3">
      <c r="A415" s="185"/>
      <c r="B415" s="186"/>
      <c r="C415" s="186"/>
      <c r="D415" s="186"/>
      <c r="V415" s="72"/>
      <c r="W415" s="72"/>
    </row>
    <row r="416" spans="1:23" x14ac:dyDescent="0.3">
      <c r="A416" s="185"/>
      <c r="B416" s="186"/>
      <c r="C416" s="186"/>
      <c r="D416" s="186"/>
      <c r="V416" s="72"/>
      <c r="W416" s="72"/>
    </row>
    <row r="417" spans="1:23" x14ac:dyDescent="0.3">
      <c r="A417" s="185"/>
      <c r="B417" s="186"/>
      <c r="C417" s="186"/>
      <c r="D417" s="186"/>
      <c r="V417" s="72"/>
      <c r="W417" s="72"/>
    </row>
    <row r="418" spans="1:23" x14ac:dyDescent="0.3">
      <c r="A418" s="185"/>
      <c r="B418" s="186"/>
      <c r="C418" s="186"/>
      <c r="D418" s="186"/>
      <c r="V418" s="72"/>
      <c r="W418" s="72"/>
    </row>
    <row r="419" spans="1:23" x14ac:dyDescent="0.3">
      <c r="A419" s="185"/>
      <c r="B419" s="186"/>
      <c r="C419" s="186"/>
      <c r="D419" s="186"/>
      <c r="V419" s="72"/>
      <c r="W419" s="72"/>
    </row>
    <row r="420" spans="1:23" x14ac:dyDescent="0.3">
      <c r="A420" s="185"/>
      <c r="B420" s="186"/>
      <c r="C420" s="186"/>
      <c r="D420" s="186"/>
      <c r="V420" s="72"/>
      <c r="W420" s="72"/>
    </row>
    <row r="421" spans="1:23" x14ac:dyDescent="0.3">
      <c r="A421" s="185"/>
      <c r="B421" s="186"/>
      <c r="C421" s="186"/>
      <c r="D421" s="186"/>
      <c r="V421" s="72"/>
      <c r="W421" s="72"/>
    </row>
    <row r="422" spans="1:23" x14ac:dyDescent="0.3">
      <c r="A422" s="185"/>
      <c r="B422" s="186"/>
      <c r="C422" s="186"/>
      <c r="D422" s="186"/>
      <c r="V422" s="72"/>
      <c r="W422" s="72"/>
    </row>
    <row r="423" spans="1:23" x14ac:dyDescent="0.3">
      <c r="A423" s="185"/>
      <c r="B423" s="186"/>
      <c r="C423" s="186"/>
      <c r="D423" s="186"/>
      <c r="V423" s="72"/>
      <c r="W423" s="72"/>
    </row>
    <row r="424" spans="1:23" x14ac:dyDescent="0.3">
      <c r="A424" s="185"/>
      <c r="B424" s="186"/>
      <c r="C424" s="186"/>
      <c r="D424" s="186"/>
      <c r="V424" s="72"/>
      <c r="W424" s="72"/>
    </row>
    <row r="425" spans="1:23" x14ac:dyDescent="0.3">
      <c r="A425" s="185"/>
      <c r="B425" s="186"/>
      <c r="C425" s="186"/>
      <c r="D425" s="186"/>
      <c r="V425" s="72"/>
      <c r="W425" s="72"/>
    </row>
    <row r="426" spans="1:23" x14ac:dyDescent="0.3">
      <c r="A426" s="185"/>
      <c r="B426" s="186"/>
      <c r="C426" s="186"/>
      <c r="D426" s="186"/>
      <c r="V426" s="72"/>
      <c r="W426" s="72"/>
    </row>
    <row r="427" spans="1:23" x14ac:dyDescent="0.3">
      <c r="A427" s="185"/>
      <c r="B427" s="186"/>
      <c r="C427" s="186"/>
      <c r="D427" s="186"/>
      <c r="V427" s="72"/>
      <c r="W427" s="72"/>
    </row>
    <row r="428" spans="1:23" x14ac:dyDescent="0.3">
      <c r="A428" s="185"/>
      <c r="B428" s="186"/>
      <c r="C428" s="186"/>
      <c r="D428" s="186"/>
      <c r="V428" s="72"/>
      <c r="W428" s="72"/>
    </row>
    <row r="429" spans="1:23" x14ac:dyDescent="0.3">
      <c r="A429" s="185"/>
      <c r="B429" s="186"/>
      <c r="C429" s="186"/>
      <c r="D429" s="186"/>
      <c r="V429" s="72"/>
      <c r="W429" s="72"/>
    </row>
    <row r="430" spans="1:23" x14ac:dyDescent="0.3">
      <c r="A430" s="185"/>
      <c r="B430" s="186"/>
      <c r="C430" s="186"/>
      <c r="D430" s="186"/>
      <c r="V430" s="72"/>
      <c r="W430" s="72"/>
    </row>
    <row r="431" spans="1:23" x14ac:dyDescent="0.3">
      <c r="A431" s="185"/>
      <c r="B431" s="186"/>
      <c r="C431" s="186"/>
      <c r="D431" s="186"/>
      <c r="V431" s="72"/>
      <c r="W431" s="72"/>
    </row>
    <row r="432" spans="1:23" x14ac:dyDescent="0.3">
      <c r="A432" s="185"/>
      <c r="B432" s="186"/>
      <c r="C432" s="186"/>
      <c r="D432" s="186"/>
      <c r="V432" s="72"/>
      <c r="W432" s="72"/>
    </row>
    <row r="433" spans="1:23" x14ac:dyDescent="0.3">
      <c r="A433" s="185"/>
      <c r="B433" s="186"/>
      <c r="C433" s="186"/>
      <c r="D433" s="186"/>
      <c r="V433" s="72"/>
      <c r="W433" s="72"/>
    </row>
    <row r="434" spans="1:23" x14ac:dyDescent="0.3">
      <c r="A434" s="185"/>
      <c r="B434" s="186"/>
      <c r="C434" s="186"/>
      <c r="D434" s="186"/>
      <c r="V434" s="72"/>
      <c r="W434" s="72"/>
    </row>
    <row r="435" spans="1:23" x14ac:dyDescent="0.3">
      <c r="A435" s="185"/>
      <c r="B435" s="186"/>
      <c r="C435" s="186"/>
      <c r="D435" s="186"/>
      <c r="V435" s="72"/>
      <c r="W435" s="72"/>
    </row>
    <row r="436" spans="1:23" x14ac:dyDescent="0.3">
      <c r="A436" s="185"/>
      <c r="B436" s="186"/>
      <c r="C436" s="186"/>
      <c r="D436" s="186"/>
      <c r="V436" s="72"/>
      <c r="W436" s="72"/>
    </row>
    <row r="437" spans="1:23" x14ac:dyDescent="0.3">
      <c r="A437" s="185"/>
      <c r="B437" s="186"/>
      <c r="C437" s="186"/>
      <c r="D437" s="186"/>
      <c r="V437" s="72"/>
      <c r="W437" s="72"/>
    </row>
    <row r="438" spans="1:23" x14ac:dyDescent="0.3">
      <c r="A438" s="185"/>
      <c r="B438" s="186"/>
      <c r="C438" s="186"/>
      <c r="D438" s="186"/>
      <c r="V438" s="72"/>
      <c r="W438" s="72"/>
    </row>
    <row r="439" spans="1:23" x14ac:dyDescent="0.3">
      <c r="A439" s="185"/>
      <c r="B439" s="186"/>
      <c r="C439" s="186"/>
      <c r="D439" s="186"/>
      <c r="V439" s="72"/>
      <c r="W439" s="72"/>
    </row>
    <row r="440" spans="1:23" x14ac:dyDescent="0.3">
      <c r="A440" s="185"/>
      <c r="B440" s="186"/>
      <c r="C440" s="186"/>
      <c r="D440" s="186"/>
      <c r="V440" s="72"/>
      <c r="W440" s="72"/>
    </row>
    <row r="441" spans="1:23" x14ac:dyDescent="0.3">
      <c r="A441" s="185"/>
      <c r="B441" s="186"/>
      <c r="C441" s="186"/>
      <c r="D441" s="186"/>
      <c r="V441" s="72"/>
      <c r="W441" s="72"/>
    </row>
    <row r="442" spans="1:23" x14ac:dyDescent="0.3">
      <c r="A442" s="185"/>
      <c r="B442" s="186"/>
      <c r="C442" s="186"/>
      <c r="D442" s="186"/>
      <c r="V442" s="72"/>
      <c r="W442" s="72"/>
    </row>
    <row r="443" spans="1:23" x14ac:dyDescent="0.3">
      <c r="A443" s="185"/>
      <c r="B443" s="186"/>
      <c r="C443" s="186"/>
      <c r="D443" s="186"/>
      <c r="V443" s="72"/>
      <c r="W443" s="72"/>
    </row>
    <row r="444" spans="1:23" x14ac:dyDescent="0.3">
      <c r="A444" s="185"/>
      <c r="B444" s="186"/>
      <c r="C444" s="186"/>
      <c r="D444" s="186"/>
      <c r="V444" s="72"/>
      <c r="W444" s="72"/>
    </row>
    <row r="445" spans="1:23" x14ac:dyDescent="0.3">
      <c r="A445" s="185"/>
      <c r="B445" s="186"/>
      <c r="C445" s="186"/>
      <c r="D445" s="186"/>
      <c r="V445" s="72"/>
      <c r="W445" s="72"/>
    </row>
    <row r="446" spans="1:23" x14ac:dyDescent="0.3">
      <c r="A446" s="185"/>
      <c r="B446" s="186"/>
      <c r="C446" s="186"/>
      <c r="D446" s="186"/>
      <c r="V446" s="72"/>
      <c r="W446" s="72"/>
    </row>
    <row r="447" spans="1:23" x14ac:dyDescent="0.3">
      <c r="A447" s="185"/>
      <c r="B447" s="186"/>
      <c r="C447" s="186"/>
      <c r="D447" s="186"/>
      <c r="V447" s="72"/>
      <c r="W447" s="72"/>
    </row>
    <row r="448" spans="1:23" x14ac:dyDescent="0.3">
      <c r="A448" s="185"/>
      <c r="B448" s="186"/>
      <c r="C448" s="186"/>
      <c r="D448" s="186"/>
      <c r="V448" s="72"/>
      <c r="W448" s="72"/>
    </row>
    <row r="449" spans="1:23" x14ac:dyDescent="0.3">
      <c r="A449" s="185"/>
      <c r="B449" s="186"/>
      <c r="C449" s="186"/>
      <c r="D449" s="186"/>
      <c r="V449" s="72"/>
      <c r="W449" s="72"/>
    </row>
    <row r="450" spans="1:23" x14ac:dyDescent="0.3">
      <c r="A450" s="185"/>
      <c r="B450" s="186"/>
      <c r="C450" s="186"/>
      <c r="D450" s="186"/>
      <c r="V450" s="72"/>
      <c r="W450" s="72"/>
    </row>
    <row r="451" spans="1:23" x14ac:dyDescent="0.3">
      <c r="A451" s="185"/>
      <c r="B451" s="186"/>
      <c r="C451" s="186"/>
      <c r="D451" s="186"/>
      <c r="V451" s="72"/>
      <c r="W451" s="72"/>
    </row>
    <row r="452" spans="1:23" x14ac:dyDescent="0.3">
      <c r="A452" s="185"/>
      <c r="B452" s="186"/>
      <c r="C452" s="186"/>
      <c r="D452" s="186"/>
      <c r="V452" s="72"/>
      <c r="W452" s="72"/>
    </row>
    <row r="453" spans="1:23" x14ac:dyDescent="0.3">
      <c r="A453" s="185"/>
      <c r="B453" s="186"/>
      <c r="C453" s="186"/>
      <c r="D453" s="186"/>
      <c r="V453" s="72"/>
      <c r="W453" s="72"/>
    </row>
    <row r="454" spans="1:23" x14ac:dyDescent="0.3">
      <c r="A454" s="185"/>
      <c r="B454" s="186"/>
      <c r="C454" s="186"/>
      <c r="D454" s="186"/>
      <c r="V454" s="72"/>
      <c r="W454" s="72"/>
    </row>
    <row r="455" spans="1:23" x14ac:dyDescent="0.3">
      <c r="A455" s="185"/>
      <c r="B455" s="186"/>
      <c r="C455" s="186"/>
      <c r="D455" s="186"/>
      <c r="V455" s="72"/>
      <c r="W455" s="72"/>
    </row>
    <row r="456" spans="1:23" x14ac:dyDescent="0.3">
      <c r="A456" s="185"/>
      <c r="B456" s="186"/>
      <c r="C456" s="186"/>
      <c r="D456" s="186"/>
      <c r="V456" s="72"/>
      <c r="W456" s="72"/>
    </row>
    <row r="457" spans="1:23" x14ac:dyDescent="0.3">
      <c r="A457" s="185"/>
      <c r="B457" s="186"/>
      <c r="C457" s="186"/>
      <c r="D457" s="186"/>
      <c r="V457" s="72"/>
      <c r="W457" s="72"/>
    </row>
    <row r="458" spans="1:23" x14ac:dyDescent="0.3">
      <c r="A458" s="185"/>
      <c r="B458" s="186"/>
      <c r="C458" s="186"/>
      <c r="D458" s="186"/>
      <c r="V458" s="72"/>
      <c r="W458" s="72"/>
    </row>
    <row r="459" spans="1:23" x14ac:dyDescent="0.3">
      <c r="A459" s="185"/>
      <c r="B459" s="186"/>
      <c r="C459" s="186"/>
      <c r="D459" s="186"/>
      <c r="V459" s="72"/>
      <c r="W459" s="72"/>
    </row>
    <row r="460" spans="1:23" x14ac:dyDescent="0.3">
      <c r="A460" s="185"/>
      <c r="B460" s="186"/>
      <c r="C460" s="186"/>
      <c r="D460" s="186"/>
      <c r="V460" s="72"/>
      <c r="W460" s="72"/>
    </row>
    <row r="461" spans="1:23" x14ac:dyDescent="0.3">
      <c r="A461" s="185"/>
      <c r="B461" s="186"/>
      <c r="C461" s="186"/>
      <c r="D461" s="186"/>
      <c r="V461" s="72"/>
      <c r="W461" s="72"/>
    </row>
    <row r="462" spans="1:23" x14ac:dyDescent="0.3">
      <c r="A462" s="185"/>
      <c r="B462" s="186"/>
      <c r="C462" s="186"/>
      <c r="D462" s="186"/>
      <c r="V462" s="72"/>
      <c r="W462" s="72"/>
    </row>
    <row r="463" spans="1:23" x14ac:dyDescent="0.3">
      <c r="A463" s="185"/>
      <c r="B463" s="186"/>
      <c r="C463" s="186"/>
      <c r="D463" s="186"/>
      <c r="V463" s="72"/>
      <c r="W463" s="72"/>
    </row>
    <row r="464" spans="1:23" x14ac:dyDescent="0.3">
      <c r="A464" s="185"/>
      <c r="B464" s="186"/>
      <c r="C464" s="186"/>
      <c r="D464" s="186"/>
      <c r="V464" s="72"/>
      <c r="W464" s="72"/>
    </row>
    <row r="465" spans="1:23" x14ac:dyDescent="0.3">
      <c r="A465" s="185"/>
      <c r="B465" s="186"/>
      <c r="C465" s="186"/>
      <c r="D465" s="186"/>
      <c r="V465" s="72"/>
      <c r="W465" s="72"/>
    </row>
    <row r="466" spans="1:23" x14ac:dyDescent="0.3">
      <c r="A466" s="185"/>
      <c r="B466" s="186"/>
      <c r="C466" s="186"/>
      <c r="D466" s="186"/>
      <c r="V466" s="72"/>
      <c r="W466" s="72"/>
    </row>
    <row r="467" spans="1:23" x14ac:dyDescent="0.3">
      <c r="A467" s="185"/>
      <c r="B467" s="186"/>
      <c r="C467" s="186"/>
      <c r="D467" s="186"/>
      <c r="V467" s="72"/>
      <c r="W467" s="72"/>
    </row>
    <row r="468" spans="1:23" x14ac:dyDescent="0.3">
      <c r="A468" s="185"/>
      <c r="B468" s="186"/>
      <c r="C468" s="186"/>
      <c r="D468" s="186"/>
      <c r="V468" s="72"/>
      <c r="W468" s="72"/>
    </row>
    <row r="469" spans="1:23" x14ac:dyDescent="0.3">
      <c r="A469" s="185"/>
      <c r="B469" s="186"/>
      <c r="C469" s="186"/>
      <c r="D469" s="186"/>
      <c r="V469" s="72"/>
      <c r="W469" s="72"/>
    </row>
    <row r="470" spans="1:23" x14ac:dyDescent="0.3">
      <c r="A470" s="185"/>
      <c r="B470" s="186"/>
      <c r="C470" s="186"/>
      <c r="D470" s="186"/>
      <c r="V470" s="72"/>
      <c r="W470" s="72"/>
    </row>
    <row r="471" spans="1:23" x14ac:dyDescent="0.3">
      <c r="A471" s="185"/>
      <c r="B471" s="186"/>
      <c r="C471" s="186"/>
      <c r="D471" s="186"/>
      <c r="V471" s="72"/>
      <c r="W471" s="72"/>
    </row>
    <row r="472" spans="1:23" x14ac:dyDescent="0.3">
      <c r="A472" s="185"/>
      <c r="B472" s="186"/>
      <c r="C472" s="186"/>
      <c r="D472" s="186"/>
      <c r="V472" s="72"/>
      <c r="W472" s="72"/>
    </row>
    <row r="473" spans="1:23" x14ac:dyDescent="0.3">
      <c r="A473" s="185"/>
      <c r="B473" s="186"/>
      <c r="C473" s="186"/>
      <c r="D473" s="186"/>
      <c r="V473" s="72"/>
      <c r="W473" s="72"/>
    </row>
    <row r="474" spans="1:23" x14ac:dyDescent="0.3">
      <c r="A474" s="185"/>
      <c r="B474" s="186"/>
      <c r="C474" s="186"/>
      <c r="D474" s="186"/>
      <c r="V474" s="72"/>
      <c r="W474" s="72"/>
    </row>
    <row r="475" spans="1:23" x14ac:dyDescent="0.3">
      <c r="A475" s="185"/>
      <c r="B475" s="186"/>
      <c r="C475" s="186"/>
      <c r="D475" s="186"/>
      <c r="V475" s="72"/>
      <c r="W475" s="72"/>
    </row>
    <row r="476" spans="1:23" x14ac:dyDescent="0.3">
      <c r="A476" s="185"/>
      <c r="B476" s="186"/>
      <c r="C476" s="186"/>
      <c r="D476" s="186"/>
      <c r="V476" s="72"/>
      <c r="W476" s="72"/>
    </row>
    <row r="477" spans="1:23" x14ac:dyDescent="0.3">
      <c r="A477" s="185"/>
      <c r="B477" s="186"/>
      <c r="C477" s="186"/>
      <c r="D477" s="186"/>
      <c r="V477" s="72"/>
      <c r="W477" s="72"/>
    </row>
    <row r="478" spans="1:23" x14ac:dyDescent="0.3">
      <c r="A478" s="185"/>
      <c r="B478" s="186"/>
      <c r="C478" s="186"/>
      <c r="D478" s="186"/>
      <c r="V478" s="72"/>
      <c r="W478" s="72"/>
    </row>
    <row r="479" spans="1:23" x14ac:dyDescent="0.3">
      <c r="A479" s="185"/>
      <c r="B479" s="186"/>
      <c r="C479" s="186"/>
      <c r="D479" s="186"/>
      <c r="V479" s="72"/>
      <c r="W479" s="72"/>
    </row>
    <row r="480" spans="1:23" x14ac:dyDescent="0.3">
      <c r="A480" s="185"/>
      <c r="B480" s="186"/>
      <c r="C480" s="186"/>
      <c r="D480" s="186"/>
      <c r="V480" s="72"/>
      <c r="W480" s="72"/>
    </row>
    <row r="481" spans="1:23" x14ac:dyDescent="0.3">
      <c r="A481" s="185"/>
      <c r="B481" s="186"/>
      <c r="C481" s="186"/>
      <c r="D481" s="186"/>
      <c r="V481" s="72"/>
      <c r="W481" s="72"/>
    </row>
    <row r="482" spans="1:23" x14ac:dyDescent="0.3">
      <c r="A482" s="185"/>
      <c r="B482" s="186"/>
      <c r="C482" s="186"/>
      <c r="D482" s="186"/>
      <c r="V482" s="72"/>
      <c r="W482" s="72"/>
    </row>
    <row r="483" spans="1:23" x14ac:dyDescent="0.3">
      <c r="A483" s="185"/>
      <c r="B483" s="186"/>
      <c r="C483" s="186"/>
      <c r="D483" s="186"/>
      <c r="V483" s="72"/>
      <c r="W483" s="72"/>
    </row>
    <row r="484" spans="1:23" x14ac:dyDescent="0.3">
      <c r="A484" s="185"/>
      <c r="B484" s="186"/>
      <c r="C484" s="186"/>
      <c r="D484" s="186"/>
      <c r="V484" s="72"/>
      <c r="W484" s="72"/>
    </row>
    <row r="485" spans="1:23" x14ac:dyDescent="0.3">
      <c r="A485" s="185"/>
      <c r="B485" s="186"/>
      <c r="C485" s="186"/>
      <c r="D485" s="186"/>
      <c r="V485" s="72"/>
      <c r="W485" s="72"/>
    </row>
    <row r="486" spans="1:23" x14ac:dyDescent="0.3">
      <c r="A486" s="185"/>
      <c r="B486" s="186"/>
      <c r="C486" s="186"/>
      <c r="D486" s="186"/>
      <c r="V486" s="72"/>
      <c r="W486" s="72"/>
    </row>
    <row r="487" spans="1:23" x14ac:dyDescent="0.3">
      <c r="A487" s="185"/>
      <c r="B487" s="186"/>
      <c r="C487" s="186"/>
      <c r="D487" s="186"/>
      <c r="V487" s="72"/>
      <c r="W487" s="72"/>
    </row>
    <row r="488" spans="1:23" x14ac:dyDescent="0.3">
      <c r="A488" s="185"/>
      <c r="B488" s="186"/>
      <c r="C488" s="186"/>
      <c r="D488" s="186"/>
      <c r="V488" s="72"/>
      <c r="W488" s="72"/>
    </row>
    <row r="489" spans="1:23" x14ac:dyDescent="0.3">
      <c r="A489" s="185"/>
      <c r="B489" s="186"/>
      <c r="C489" s="186"/>
      <c r="D489" s="186"/>
      <c r="V489" s="72"/>
      <c r="W489" s="72"/>
    </row>
    <row r="490" spans="1:23" x14ac:dyDescent="0.3">
      <c r="A490" s="185"/>
      <c r="B490" s="186"/>
      <c r="C490" s="186"/>
      <c r="D490" s="186"/>
      <c r="V490" s="72"/>
      <c r="W490" s="72"/>
    </row>
    <row r="491" spans="1:23" x14ac:dyDescent="0.3">
      <c r="A491" s="185"/>
      <c r="B491" s="186"/>
      <c r="C491" s="186"/>
      <c r="D491" s="186"/>
      <c r="V491" s="72"/>
      <c r="W491" s="72"/>
    </row>
    <row r="492" spans="1:23" x14ac:dyDescent="0.3">
      <c r="A492" s="185"/>
      <c r="B492" s="186"/>
      <c r="C492" s="186"/>
      <c r="D492" s="186"/>
      <c r="V492" s="72"/>
      <c r="W492" s="72"/>
    </row>
    <row r="493" spans="1:23" x14ac:dyDescent="0.3">
      <c r="A493" s="185"/>
      <c r="B493" s="186"/>
      <c r="C493" s="186"/>
      <c r="D493" s="186"/>
      <c r="V493" s="72"/>
      <c r="W493" s="72"/>
    </row>
    <row r="494" spans="1:23" x14ac:dyDescent="0.3">
      <c r="A494" s="185"/>
      <c r="B494" s="186"/>
      <c r="C494" s="186"/>
      <c r="D494" s="186"/>
      <c r="V494" s="72"/>
      <c r="W494" s="72"/>
    </row>
    <row r="495" spans="1:23" x14ac:dyDescent="0.3">
      <c r="A495" s="185"/>
      <c r="B495" s="186"/>
      <c r="C495" s="186"/>
      <c r="D495" s="186"/>
      <c r="V495" s="72"/>
      <c r="W495" s="72"/>
    </row>
    <row r="496" spans="1:23" x14ac:dyDescent="0.3">
      <c r="A496" s="185"/>
      <c r="B496" s="186"/>
      <c r="C496" s="186"/>
      <c r="D496" s="186"/>
      <c r="V496" s="72"/>
      <c r="W496" s="72"/>
    </row>
    <row r="497" spans="1:23" x14ac:dyDescent="0.3">
      <c r="A497" s="185"/>
      <c r="B497" s="186"/>
      <c r="C497" s="186"/>
      <c r="D497" s="186"/>
      <c r="V497" s="72"/>
      <c r="W497" s="72"/>
    </row>
    <row r="498" spans="1:23" x14ac:dyDescent="0.3">
      <c r="A498" s="185"/>
      <c r="B498" s="186"/>
      <c r="C498" s="186"/>
      <c r="D498" s="186"/>
      <c r="V498" s="72"/>
      <c r="W498" s="72"/>
    </row>
    <row r="499" spans="1:23" x14ac:dyDescent="0.3">
      <c r="A499" s="185"/>
      <c r="B499" s="186"/>
      <c r="C499" s="186"/>
      <c r="D499" s="186"/>
      <c r="V499" s="72"/>
      <c r="W499" s="72"/>
    </row>
    <row r="500" spans="1:23" x14ac:dyDescent="0.3">
      <c r="A500" s="185"/>
      <c r="B500" s="186"/>
      <c r="C500" s="186"/>
      <c r="D500" s="186"/>
      <c r="V500" s="72"/>
      <c r="W500" s="72"/>
    </row>
    <row r="501" spans="1:23" x14ac:dyDescent="0.3">
      <c r="A501" s="185"/>
      <c r="B501" s="186"/>
      <c r="C501" s="186"/>
      <c r="D501" s="186"/>
      <c r="V501" s="72"/>
      <c r="W501" s="72"/>
    </row>
    <row r="502" spans="1:23" x14ac:dyDescent="0.3">
      <c r="A502" s="185"/>
      <c r="B502" s="186"/>
      <c r="C502" s="186"/>
      <c r="D502" s="186"/>
      <c r="V502" s="72"/>
      <c r="W502" s="72"/>
    </row>
    <row r="503" spans="1:23" x14ac:dyDescent="0.3">
      <c r="A503" s="185"/>
      <c r="B503" s="186"/>
      <c r="C503" s="186"/>
      <c r="D503" s="186"/>
      <c r="V503" s="72"/>
      <c r="W503" s="72"/>
    </row>
    <row r="504" spans="1:23" x14ac:dyDescent="0.3">
      <c r="A504" s="185"/>
      <c r="B504" s="186"/>
      <c r="C504" s="186"/>
      <c r="D504" s="186"/>
      <c r="V504" s="72"/>
      <c r="W504" s="72"/>
    </row>
    <row r="505" spans="1:23" x14ac:dyDescent="0.3">
      <c r="A505" s="185"/>
      <c r="B505" s="186"/>
      <c r="C505" s="186"/>
      <c r="D505" s="186"/>
      <c r="V505" s="72"/>
      <c r="W505" s="72"/>
    </row>
    <row r="506" spans="1:23" x14ac:dyDescent="0.3">
      <c r="A506" s="185"/>
      <c r="B506" s="186"/>
      <c r="C506" s="186"/>
      <c r="D506" s="186"/>
      <c r="V506" s="72"/>
      <c r="W506" s="72"/>
    </row>
    <row r="507" spans="1:23" x14ac:dyDescent="0.3">
      <c r="A507" s="185"/>
      <c r="B507" s="186"/>
      <c r="C507" s="186"/>
      <c r="D507" s="186"/>
      <c r="V507" s="72"/>
      <c r="W507" s="72"/>
    </row>
    <row r="508" spans="1:23" x14ac:dyDescent="0.3">
      <c r="A508" s="185"/>
      <c r="B508" s="186"/>
      <c r="C508" s="186"/>
      <c r="D508" s="186"/>
      <c r="V508" s="72"/>
      <c r="W508" s="72"/>
    </row>
    <row r="509" spans="1:23" x14ac:dyDescent="0.3">
      <c r="A509" s="185"/>
      <c r="B509" s="186"/>
      <c r="C509" s="186"/>
      <c r="D509" s="186"/>
      <c r="V509" s="72"/>
      <c r="W509" s="72"/>
    </row>
    <row r="510" spans="1:23" x14ac:dyDescent="0.3">
      <c r="A510" s="185"/>
      <c r="B510" s="186"/>
      <c r="C510" s="186"/>
      <c r="D510" s="186"/>
      <c r="V510" s="72"/>
      <c r="W510" s="72"/>
    </row>
    <row r="511" spans="1:23" x14ac:dyDescent="0.3">
      <c r="A511" s="185"/>
      <c r="B511" s="186"/>
      <c r="C511" s="186"/>
      <c r="D511" s="186"/>
      <c r="V511" s="72"/>
      <c r="W511" s="72"/>
    </row>
    <row r="512" spans="1:23" x14ac:dyDescent="0.3">
      <c r="A512" s="185"/>
      <c r="B512" s="186"/>
      <c r="C512" s="186"/>
      <c r="D512" s="186"/>
      <c r="V512" s="72"/>
      <c r="W512" s="72"/>
    </row>
    <row r="513" spans="1:23" x14ac:dyDescent="0.3">
      <c r="A513" s="185"/>
      <c r="B513" s="186"/>
      <c r="C513" s="186"/>
      <c r="D513" s="186"/>
      <c r="V513" s="72"/>
      <c r="W513" s="72"/>
    </row>
    <row r="514" spans="1:23" x14ac:dyDescent="0.3">
      <c r="A514" s="185"/>
      <c r="B514" s="186"/>
      <c r="C514" s="186"/>
      <c r="D514" s="186"/>
      <c r="V514" s="72"/>
      <c r="W514" s="72"/>
    </row>
    <row r="515" spans="1:23" x14ac:dyDescent="0.3">
      <c r="A515" s="185"/>
      <c r="B515" s="186"/>
      <c r="C515" s="186"/>
      <c r="D515" s="186"/>
      <c r="V515" s="72"/>
      <c r="W515" s="72"/>
    </row>
    <row r="516" spans="1:23" x14ac:dyDescent="0.3">
      <c r="A516" s="185"/>
      <c r="B516" s="186"/>
      <c r="C516" s="186"/>
      <c r="D516" s="186"/>
      <c r="V516" s="72"/>
      <c r="W516" s="72"/>
    </row>
    <row r="517" spans="1:23" x14ac:dyDescent="0.3">
      <c r="A517" s="185"/>
      <c r="B517" s="186"/>
      <c r="C517" s="186"/>
      <c r="D517" s="186"/>
      <c r="V517" s="72"/>
      <c r="W517" s="72"/>
    </row>
    <row r="518" spans="1:23" x14ac:dyDescent="0.3">
      <c r="A518" s="185"/>
      <c r="B518" s="186"/>
      <c r="C518" s="186"/>
      <c r="D518" s="186"/>
      <c r="V518" s="72"/>
      <c r="W518" s="72"/>
    </row>
    <row r="519" spans="1:23" x14ac:dyDescent="0.3">
      <c r="A519" s="185"/>
      <c r="B519" s="186"/>
      <c r="C519" s="186"/>
      <c r="D519" s="186"/>
      <c r="V519" s="72"/>
      <c r="W519" s="72"/>
    </row>
    <row r="520" spans="1:23" x14ac:dyDescent="0.3">
      <c r="A520" s="185"/>
      <c r="B520" s="186"/>
      <c r="C520" s="186"/>
      <c r="D520" s="186"/>
      <c r="V520" s="72"/>
      <c r="W520" s="72"/>
    </row>
    <row r="521" spans="1:23" x14ac:dyDescent="0.3">
      <c r="A521" s="185"/>
      <c r="B521" s="186"/>
      <c r="C521" s="186"/>
      <c r="D521" s="186"/>
      <c r="V521" s="72"/>
      <c r="W521" s="72"/>
    </row>
    <row r="522" spans="1:23" x14ac:dyDescent="0.3">
      <c r="A522" s="185"/>
      <c r="B522" s="186"/>
      <c r="C522" s="186"/>
      <c r="D522" s="186"/>
      <c r="V522" s="72"/>
      <c r="W522" s="72"/>
    </row>
    <row r="523" spans="1:23" x14ac:dyDescent="0.3">
      <c r="A523" s="185"/>
      <c r="B523" s="186"/>
      <c r="C523" s="186"/>
      <c r="D523" s="186"/>
      <c r="V523" s="72"/>
      <c r="W523" s="72"/>
    </row>
    <row r="524" spans="1:23" x14ac:dyDescent="0.3">
      <c r="A524" s="185"/>
      <c r="B524" s="186"/>
      <c r="C524" s="186"/>
      <c r="D524" s="186"/>
      <c r="V524" s="72"/>
      <c r="W524" s="72"/>
    </row>
    <row r="525" spans="1:23" x14ac:dyDescent="0.3">
      <c r="A525" s="185"/>
      <c r="B525" s="186"/>
      <c r="C525" s="186"/>
      <c r="D525" s="186"/>
      <c r="V525" s="72"/>
      <c r="W525" s="72"/>
    </row>
    <row r="526" spans="1:23" x14ac:dyDescent="0.3">
      <c r="A526" s="185"/>
      <c r="B526" s="186"/>
      <c r="C526" s="186"/>
      <c r="D526" s="186"/>
      <c r="V526" s="72"/>
      <c r="W526" s="72"/>
    </row>
    <row r="527" spans="1:23" x14ac:dyDescent="0.3">
      <c r="A527" s="185"/>
      <c r="B527" s="186"/>
      <c r="C527" s="186"/>
      <c r="D527" s="186"/>
      <c r="V527" s="72"/>
      <c r="W527" s="72"/>
    </row>
    <row r="528" spans="1:23" x14ac:dyDescent="0.3">
      <c r="A528" s="185"/>
      <c r="B528" s="186"/>
      <c r="C528" s="186"/>
      <c r="D528" s="186"/>
      <c r="V528" s="72"/>
      <c r="W528" s="72"/>
    </row>
    <row r="529" spans="1:23" x14ac:dyDescent="0.3">
      <c r="A529" s="185"/>
      <c r="B529" s="186"/>
      <c r="C529" s="186"/>
      <c r="D529" s="186"/>
      <c r="V529" s="72"/>
      <c r="W529" s="72"/>
    </row>
    <row r="530" spans="1:23" x14ac:dyDescent="0.3">
      <c r="A530" s="185"/>
      <c r="B530" s="186"/>
      <c r="C530" s="186"/>
      <c r="D530" s="186"/>
      <c r="V530" s="72"/>
      <c r="W530" s="72"/>
    </row>
    <row r="531" spans="1:23" x14ac:dyDescent="0.3">
      <c r="A531" s="185"/>
      <c r="B531" s="186"/>
      <c r="C531" s="186"/>
      <c r="D531" s="186"/>
      <c r="V531" s="72"/>
      <c r="W531" s="72"/>
    </row>
    <row r="532" spans="1:23" x14ac:dyDescent="0.3">
      <c r="A532" s="185"/>
      <c r="B532" s="186"/>
      <c r="C532" s="186"/>
      <c r="D532" s="186"/>
      <c r="V532" s="72"/>
      <c r="W532" s="72"/>
    </row>
    <row r="533" spans="1:23" x14ac:dyDescent="0.3">
      <c r="A533" s="185"/>
      <c r="B533" s="186"/>
      <c r="C533" s="186"/>
      <c r="D533" s="186"/>
      <c r="V533" s="72"/>
      <c r="W533" s="72"/>
    </row>
    <row r="534" spans="1:23" x14ac:dyDescent="0.3">
      <c r="A534" s="185"/>
      <c r="B534" s="186"/>
      <c r="C534" s="186"/>
      <c r="D534" s="186"/>
      <c r="V534" s="72"/>
      <c r="W534" s="72"/>
    </row>
    <row r="535" spans="1:23" x14ac:dyDescent="0.3">
      <c r="A535" s="185"/>
      <c r="B535" s="186"/>
      <c r="C535" s="186"/>
      <c r="D535" s="186"/>
      <c r="V535" s="72"/>
      <c r="W535" s="72"/>
    </row>
    <row r="536" spans="1:23" x14ac:dyDescent="0.3">
      <c r="A536" s="185"/>
      <c r="B536" s="186"/>
      <c r="C536" s="186"/>
      <c r="D536" s="186"/>
      <c r="V536" s="72"/>
      <c r="W536" s="72"/>
    </row>
    <row r="537" spans="1:23" x14ac:dyDescent="0.3">
      <c r="A537" s="185"/>
      <c r="B537" s="186"/>
      <c r="C537" s="186"/>
      <c r="D537" s="186"/>
      <c r="V537" s="72"/>
      <c r="W537" s="72"/>
    </row>
    <row r="538" spans="1:23" x14ac:dyDescent="0.3">
      <c r="A538" s="185"/>
      <c r="B538" s="186"/>
      <c r="C538" s="186"/>
      <c r="D538" s="186"/>
      <c r="V538" s="72"/>
      <c r="W538" s="72"/>
    </row>
    <row r="539" spans="1:23" x14ac:dyDescent="0.3">
      <c r="A539" s="185"/>
      <c r="B539" s="186"/>
      <c r="C539" s="186"/>
      <c r="D539" s="186"/>
      <c r="V539" s="72"/>
      <c r="W539" s="72"/>
    </row>
    <row r="540" spans="1:23" x14ac:dyDescent="0.3">
      <c r="A540" s="185"/>
      <c r="B540" s="186"/>
      <c r="C540" s="186"/>
      <c r="D540" s="186"/>
      <c r="V540" s="72"/>
      <c r="W540" s="72"/>
    </row>
    <row r="541" spans="1:23" x14ac:dyDescent="0.3">
      <c r="A541" s="185"/>
      <c r="B541" s="186"/>
      <c r="C541" s="186"/>
      <c r="D541" s="186"/>
      <c r="V541" s="72"/>
      <c r="W541" s="72"/>
    </row>
    <row r="542" spans="1:23" x14ac:dyDescent="0.3">
      <c r="A542" s="185"/>
      <c r="B542" s="186"/>
      <c r="C542" s="186"/>
      <c r="D542" s="186"/>
      <c r="V542" s="72"/>
      <c r="W542" s="72"/>
    </row>
    <row r="543" spans="1:23" x14ac:dyDescent="0.3">
      <c r="A543" s="185"/>
      <c r="B543" s="186"/>
      <c r="C543" s="186"/>
      <c r="D543" s="186"/>
      <c r="V543" s="72"/>
      <c r="W543" s="72"/>
    </row>
    <row r="544" spans="1:23" x14ac:dyDescent="0.3">
      <c r="A544" s="185"/>
      <c r="B544" s="186"/>
      <c r="C544" s="186"/>
      <c r="D544" s="186"/>
      <c r="V544" s="72"/>
      <c r="W544" s="72"/>
    </row>
    <row r="545" spans="1:23" x14ac:dyDescent="0.3">
      <c r="A545" s="185"/>
      <c r="B545" s="186"/>
      <c r="C545" s="186"/>
      <c r="D545" s="186"/>
      <c r="V545" s="72"/>
      <c r="W545" s="72"/>
    </row>
    <row r="546" spans="1:23" x14ac:dyDescent="0.3">
      <c r="A546" s="185"/>
      <c r="B546" s="186"/>
      <c r="C546" s="186"/>
      <c r="D546" s="186"/>
      <c r="V546" s="72"/>
      <c r="W546" s="72"/>
    </row>
    <row r="547" spans="1:23" x14ac:dyDescent="0.3">
      <c r="A547" s="185"/>
      <c r="B547" s="186"/>
      <c r="C547" s="186"/>
      <c r="D547" s="186"/>
      <c r="V547" s="72"/>
      <c r="W547" s="72"/>
    </row>
    <row r="548" spans="1:23" x14ac:dyDescent="0.3">
      <c r="A548" s="185"/>
      <c r="B548" s="186"/>
      <c r="C548" s="186"/>
      <c r="D548" s="186"/>
      <c r="V548" s="72"/>
      <c r="W548" s="72"/>
    </row>
    <row r="549" spans="1:23" x14ac:dyDescent="0.3">
      <c r="A549" s="185"/>
      <c r="B549" s="186"/>
      <c r="C549" s="186"/>
      <c r="D549" s="186"/>
      <c r="V549" s="72"/>
      <c r="W549" s="72"/>
    </row>
    <row r="550" spans="1:23" x14ac:dyDescent="0.3">
      <c r="A550" s="185"/>
      <c r="B550" s="186"/>
      <c r="C550" s="186"/>
      <c r="D550" s="186"/>
      <c r="V550" s="72"/>
      <c r="W550" s="72"/>
    </row>
    <row r="551" spans="1:23" x14ac:dyDescent="0.3">
      <c r="A551" s="185"/>
      <c r="B551" s="186"/>
      <c r="C551" s="186"/>
      <c r="D551" s="186"/>
      <c r="V551" s="72"/>
      <c r="W551" s="72"/>
    </row>
    <row r="552" spans="1:23" x14ac:dyDescent="0.3">
      <c r="A552" s="185"/>
      <c r="B552" s="186"/>
      <c r="C552" s="186"/>
      <c r="D552" s="186"/>
      <c r="V552" s="72"/>
      <c r="W552" s="72"/>
    </row>
    <row r="553" spans="1:23" x14ac:dyDescent="0.3">
      <c r="A553" s="185"/>
      <c r="B553" s="186"/>
      <c r="C553" s="186"/>
      <c r="D553" s="186"/>
      <c r="V553" s="72"/>
      <c r="W553" s="72"/>
    </row>
    <row r="554" spans="1:23" x14ac:dyDescent="0.3">
      <c r="A554" s="185"/>
      <c r="B554" s="186"/>
      <c r="C554" s="186"/>
      <c r="D554" s="186"/>
      <c r="V554" s="72"/>
      <c r="W554" s="72"/>
    </row>
    <row r="555" spans="1:23" x14ac:dyDescent="0.3">
      <c r="A555" s="185"/>
      <c r="B555" s="186"/>
      <c r="C555" s="186"/>
      <c r="D555" s="186"/>
      <c r="V555" s="72"/>
      <c r="W555" s="72"/>
    </row>
    <row r="556" spans="1:23" x14ac:dyDescent="0.3">
      <c r="A556" s="185"/>
      <c r="B556" s="186"/>
      <c r="C556" s="186"/>
      <c r="D556" s="186"/>
      <c r="V556" s="72"/>
      <c r="W556" s="72"/>
    </row>
    <row r="557" spans="1:23" x14ac:dyDescent="0.3">
      <c r="A557" s="185"/>
      <c r="B557" s="186"/>
      <c r="C557" s="186"/>
      <c r="D557" s="186"/>
      <c r="V557" s="72"/>
      <c r="W557" s="72"/>
    </row>
    <row r="558" spans="1:23" x14ac:dyDescent="0.3">
      <c r="A558" s="185"/>
      <c r="B558" s="186"/>
      <c r="C558" s="186"/>
      <c r="D558" s="186"/>
      <c r="V558" s="72"/>
      <c r="W558" s="72"/>
    </row>
    <row r="559" spans="1:23" x14ac:dyDescent="0.3">
      <c r="A559" s="185"/>
      <c r="B559" s="186"/>
      <c r="C559" s="186"/>
      <c r="D559" s="186"/>
      <c r="V559" s="72"/>
      <c r="W559" s="72"/>
    </row>
    <row r="560" spans="1:23" x14ac:dyDescent="0.3">
      <c r="A560" s="185"/>
      <c r="B560" s="186"/>
      <c r="C560" s="186"/>
      <c r="D560" s="186"/>
      <c r="V560" s="72"/>
      <c r="W560" s="72"/>
    </row>
    <row r="561" spans="1:23" x14ac:dyDescent="0.3">
      <c r="A561" s="185"/>
      <c r="B561" s="186"/>
      <c r="C561" s="186"/>
      <c r="D561" s="186"/>
      <c r="V561" s="72"/>
      <c r="W561" s="72"/>
    </row>
    <row r="562" spans="1:23" x14ac:dyDescent="0.3">
      <c r="A562" s="185"/>
      <c r="B562" s="186"/>
      <c r="C562" s="186"/>
      <c r="D562" s="186"/>
      <c r="V562" s="72"/>
      <c r="W562" s="72"/>
    </row>
    <row r="563" spans="1:23" x14ac:dyDescent="0.3">
      <c r="A563" s="185"/>
      <c r="B563" s="186"/>
      <c r="C563" s="186"/>
      <c r="D563" s="186"/>
      <c r="V563" s="72"/>
      <c r="W563" s="72"/>
    </row>
    <row r="564" spans="1:23" x14ac:dyDescent="0.3">
      <c r="A564" s="185"/>
      <c r="B564" s="186"/>
      <c r="C564" s="186"/>
      <c r="D564" s="186"/>
      <c r="V564" s="72"/>
      <c r="W564" s="72"/>
    </row>
    <row r="565" spans="1:23" x14ac:dyDescent="0.3">
      <c r="A565" s="185"/>
      <c r="B565" s="186"/>
      <c r="C565" s="186"/>
      <c r="D565" s="186"/>
      <c r="V565" s="72"/>
      <c r="W565" s="72"/>
    </row>
    <row r="566" spans="1:23" x14ac:dyDescent="0.3">
      <c r="A566" s="185"/>
      <c r="B566" s="186"/>
      <c r="C566" s="186"/>
      <c r="D566" s="186"/>
      <c r="V566" s="72"/>
      <c r="W566" s="72"/>
    </row>
    <row r="567" spans="1:23" x14ac:dyDescent="0.3">
      <c r="A567" s="185"/>
      <c r="B567" s="186"/>
      <c r="C567" s="186"/>
      <c r="D567" s="186"/>
      <c r="V567" s="72"/>
      <c r="W567" s="72"/>
    </row>
    <row r="568" spans="1:23" x14ac:dyDescent="0.3">
      <c r="A568" s="185"/>
      <c r="B568" s="186"/>
      <c r="C568" s="186"/>
      <c r="D568" s="186"/>
      <c r="V568" s="72"/>
      <c r="W568" s="72"/>
    </row>
    <row r="569" spans="1:23" x14ac:dyDescent="0.3">
      <c r="A569" s="185"/>
      <c r="B569" s="186"/>
      <c r="C569" s="186"/>
      <c r="D569" s="186"/>
      <c r="V569" s="72"/>
      <c r="W569" s="72"/>
    </row>
    <row r="570" spans="1:23" x14ac:dyDescent="0.3">
      <c r="A570" s="185"/>
      <c r="B570" s="186"/>
      <c r="C570" s="186"/>
      <c r="D570" s="186"/>
      <c r="V570" s="72"/>
      <c r="W570" s="72"/>
    </row>
    <row r="571" spans="1:23" x14ac:dyDescent="0.3">
      <c r="A571" s="185"/>
      <c r="B571" s="186"/>
      <c r="C571" s="186"/>
      <c r="D571" s="186"/>
      <c r="V571" s="72"/>
      <c r="W571" s="72"/>
    </row>
    <row r="572" spans="1:23" x14ac:dyDescent="0.3">
      <c r="A572" s="185"/>
      <c r="B572" s="186"/>
      <c r="C572" s="186"/>
      <c r="D572" s="186"/>
      <c r="V572" s="72"/>
      <c r="W572" s="72"/>
    </row>
    <row r="573" spans="1:23" x14ac:dyDescent="0.3">
      <c r="A573" s="185"/>
      <c r="B573" s="186"/>
      <c r="C573" s="186"/>
      <c r="D573" s="186"/>
      <c r="V573" s="72"/>
      <c r="W573" s="72"/>
    </row>
    <row r="574" spans="1:23" x14ac:dyDescent="0.3">
      <c r="A574" s="185"/>
      <c r="B574" s="186"/>
      <c r="C574" s="186"/>
      <c r="D574" s="186"/>
      <c r="V574" s="72"/>
      <c r="W574" s="72"/>
    </row>
    <row r="575" spans="1:23" x14ac:dyDescent="0.3">
      <c r="A575" s="185"/>
      <c r="B575" s="186"/>
      <c r="C575" s="186"/>
      <c r="D575" s="186"/>
      <c r="V575" s="72"/>
      <c r="W575" s="72"/>
    </row>
    <row r="576" spans="1:23" x14ac:dyDescent="0.3">
      <c r="A576" s="185"/>
      <c r="B576" s="186"/>
      <c r="C576" s="186"/>
      <c r="D576" s="186"/>
      <c r="V576" s="72"/>
      <c r="W576" s="72"/>
    </row>
    <row r="577" spans="1:23" x14ac:dyDescent="0.3">
      <c r="A577" s="185"/>
      <c r="B577" s="186"/>
      <c r="C577" s="186"/>
      <c r="D577" s="186"/>
      <c r="V577" s="72"/>
      <c r="W577" s="72"/>
    </row>
    <row r="578" spans="1:23" x14ac:dyDescent="0.3">
      <c r="A578" s="185"/>
      <c r="B578" s="186"/>
      <c r="C578" s="186"/>
      <c r="D578" s="186"/>
      <c r="V578" s="72"/>
      <c r="W578" s="72"/>
    </row>
    <row r="579" spans="1:23" x14ac:dyDescent="0.3">
      <c r="A579" s="185"/>
      <c r="B579" s="186"/>
      <c r="C579" s="186"/>
      <c r="D579" s="186"/>
      <c r="V579" s="72"/>
      <c r="W579" s="72"/>
    </row>
    <row r="580" spans="1:23" x14ac:dyDescent="0.3">
      <c r="A580" s="185"/>
      <c r="B580" s="186"/>
      <c r="C580" s="186"/>
      <c r="D580" s="186"/>
      <c r="V580" s="72"/>
      <c r="W580" s="72"/>
    </row>
    <row r="581" spans="1:23" x14ac:dyDescent="0.3">
      <c r="A581" s="185"/>
      <c r="B581" s="186"/>
      <c r="C581" s="186"/>
      <c r="D581" s="186"/>
      <c r="V581" s="72"/>
      <c r="W581" s="72"/>
    </row>
    <row r="582" spans="1:23" x14ac:dyDescent="0.3">
      <c r="A582" s="185"/>
      <c r="B582" s="186"/>
      <c r="C582" s="186"/>
      <c r="D582" s="186"/>
      <c r="V582" s="72"/>
      <c r="W582" s="72"/>
    </row>
    <row r="583" spans="1:23" x14ac:dyDescent="0.3">
      <c r="A583" s="185"/>
      <c r="B583" s="186"/>
      <c r="C583" s="186"/>
      <c r="D583" s="186"/>
      <c r="V583" s="72"/>
      <c r="W583" s="72"/>
    </row>
    <row r="584" spans="1:23" x14ac:dyDescent="0.3">
      <c r="A584" s="185"/>
      <c r="B584" s="186"/>
      <c r="C584" s="186"/>
      <c r="D584" s="186"/>
      <c r="V584" s="72"/>
      <c r="W584" s="72"/>
    </row>
    <row r="585" spans="1:23" x14ac:dyDescent="0.3">
      <c r="A585" s="185"/>
      <c r="B585" s="186"/>
      <c r="C585" s="186"/>
      <c r="D585" s="186"/>
      <c r="V585" s="72"/>
      <c r="W585" s="72"/>
    </row>
    <row r="586" spans="1:23" x14ac:dyDescent="0.3">
      <c r="A586" s="185"/>
      <c r="B586" s="186"/>
      <c r="C586" s="186"/>
      <c r="D586" s="186"/>
      <c r="V586" s="72"/>
      <c r="W586" s="72"/>
    </row>
    <row r="587" spans="1:23" x14ac:dyDescent="0.3">
      <c r="A587" s="185"/>
      <c r="B587" s="186"/>
      <c r="C587" s="186"/>
      <c r="D587" s="186"/>
      <c r="V587" s="72"/>
      <c r="W587" s="72"/>
    </row>
    <row r="588" spans="1:23" x14ac:dyDescent="0.3">
      <c r="A588" s="185"/>
      <c r="B588" s="186"/>
      <c r="C588" s="186"/>
      <c r="D588" s="186"/>
      <c r="V588" s="72"/>
      <c r="W588" s="72"/>
    </row>
    <row r="589" spans="1:23" x14ac:dyDescent="0.3">
      <c r="A589" s="185"/>
      <c r="B589" s="186"/>
      <c r="C589" s="186"/>
      <c r="D589" s="186"/>
      <c r="V589" s="72"/>
      <c r="W589" s="72"/>
    </row>
    <row r="590" spans="1:23" x14ac:dyDescent="0.3">
      <c r="A590" s="185"/>
      <c r="B590" s="186"/>
      <c r="C590" s="186"/>
      <c r="D590" s="186"/>
      <c r="V590" s="72"/>
      <c r="W590" s="72"/>
    </row>
    <row r="591" spans="1:23" x14ac:dyDescent="0.3">
      <c r="A591" s="185"/>
      <c r="B591" s="186"/>
      <c r="C591" s="186"/>
      <c r="D591" s="186"/>
      <c r="V591" s="72"/>
      <c r="W591" s="72"/>
    </row>
    <row r="592" spans="1:23" x14ac:dyDescent="0.3">
      <c r="A592" s="185"/>
      <c r="B592" s="186"/>
      <c r="C592" s="186"/>
      <c r="D592" s="186"/>
      <c r="V592" s="72"/>
      <c r="W592" s="72"/>
    </row>
    <row r="593" spans="1:23" x14ac:dyDescent="0.3">
      <c r="A593" s="185"/>
      <c r="B593" s="186"/>
      <c r="C593" s="186"/>
      <c r="D593" s="186"/>
      <c r="V593" s="72"/>
      <c r="W593" s="72"/>
    </row>
    <row r="594" spans="1:23" x14ac:dyDescent="0.3">
      <c r="A594" s="185"/>
      <c r="B594" s="186"/>
      <c r="C594" s="186"/>
      <c r="D594" s="186"/>
      <c r="V594" s="72"/>
      <c r="W594" s="72"/>
    </row>
    <row r="595" spans="1:23" x14ac:dyDescent="0.3">
      <c r="A595" s="185"/>
      <c r="B595" s="186"/>
      <c r="C595" s="186"/>
      <c r="D595" s="186"/>
      <c r="V595" s="72"/>
      <c r="W595" s="72"/>
    </row>
    <row r="596" spans="1:23" x14ac:dyDescent="0.3">
      <c r="A596" s="185"/>
      <c r="B596" s="186"/>
      <c r="C596" s="186"/>
      <c r="D596" s="186"/>
      <c r="V596" s="72"/>
      <c r="W596" s="72"/>
    </row>
    <row r="597" spans="1:23" x14ac:dyDescent="0.3">
      <c r="A597" s="185"/>
      <c r="B597" s="186"/>
      <c r="C597" s="186"/>
      <c r="D597" s="186"/>
      <c r="V597" s="72"/>
      <c r="W597" s="72"/>
    </row>
    <row r="598" spans="1:23" x14ac:dyDescent="0.3">
      <c r="A598" s="185"/>
      <c r="B598" s="186"/>
      <c r="C598" s="186"/>
      <c r="D598" s="186"/>
      <c r="V598" s="72"/>
      <c r="W598" s="72"/>
    </row>
    <row r="599" spans="1:23" x14ac:dyDescent="0.3">
      <c r="A599" s="185"/>
      <c r="B599" s="186"/>
      <c r="C599" s="186"/>
      <c r="D599" s="186"/>
      <c r="V599" s="72"/>
      <c r="W599" s="72"/>
    </row>
    <row r="600" spans="1:23" x14ac:dyDescent="0.3">
      <c r="A600" s="185"/>
      <c r="B600" s="186"/>
      <c r="C600" s="186"/>
      <c r="D600" s="186"/>
      <c r="V600" s="72"/>
      <c r="W600" s="72"/>
    </row>
    <row r="601" spans="1:23" x14ac:dyDescent="0.3">
      <c r="A601" s="185"/>
      <c r="B601" s="186"/>
      <c r="C601" s="186"/>
      <c r="D601" s="186"/>
      <c r="V601" s="72"/>
      <c r="W601" s="72"/>
    </row>
    <row r="602" spans="1:23" x14ac:dyDescent="0.3">
      <c r="A602" s="185"/>
      <c r="B602" s="186"/>
      <c r="C602" s="186"/>
      <c r="D602" s="186"/>
      <c r="V602" s="72"/>
      <c r="W602" s="72"/>
    </row>
    <row r="603" spans="1:23" x14ac:dyDescent="0.3">
      <c r="A603" s="185"/>
      <c r="B603" s="186"/>
      <c r="C603" s="186"/>
      <c r="D603" s="186"/>
      <c r="V603" s="72"/>
      <c r="W603" s="72"/>
    </row>
    <row r="604" spans="1:23" x14ac:dyDescent="0.3">
      <c r="A604" s="185"/>
      <c r="B604" s="186"/>
      <c r="C604" s="186"/>
      <c r="D604" s="186"/>
      <c r="V604" s="72"/>
      <c r="W604" s="72"/>
    </row>
    <row r="605" spans="1:23" x14ac:dyDescent="0.3">
      <c r="A605" s="185"/>
      <c r="B605" s="186"/>
      <c r="C605" s="186"/>
      <c r="D605" s="186"/>
      <c r="V605" s="72"/>
      <c r="W605" s="72"/>
    </row>
    <row r="606" spans="1:23" x14ac:dyDescent="0.3">
      <c r="A606" s="185"/>
      <c r="B606" s="186"/>
      <c r="C606" s="186"/>
      <c r="D606" s="186"/>
      <c r="V606" s="72"/>
      <c r="W606" s="72"/>
    </row>
    <row r="607" spans="1:23" x14ac:dyDescent="0.3">
      <c r="A607" s="185"/>
      <c r="B607" s="186"/>
      <c r="C607" s="186"/>
      <c r="D607" s="186"/>
      <c r="V607" s="72"/>
      <c r="W607" s="72"/>
    </row>
    <row r="608" spans="1:23" x14ac:dyDescent="0.3">
      <c r="A608" s="185"/>
      <c r="B608" s="186"/>
      <c r="C608" s="186"/>
      <c r="D608" s="186"/>
      <c r="V608" s="72"/>
      <c r="W608" s="72"/>
    </row>
    <row r="609" spans="1:23" x14ac:dyDescent="0.3">
      <c r="A609" s="185"/>
      <c r="B609" s="186"/>
      <c r="C609" s="186"/>
      <c r="D609" s="186"/>
      <c r="V609" s="72"/>
      <c r="W609" s="72"/>
    </row>
    <row r="610" spans="1:23" x14ac:dyDescent="0.3">
      <c r="A610" s="185"/>
      <c r="B610" s="186"/>
      <c r="C610" s="186"/>
      <c r="D610" s="186"/>
      <c r="V610" s="72"/>
      <c r="W610" s="72"/>
    </row>
    <row r="611" spans="1:23" x14ac:dyDescent="0.3">
      <c r="A611" s="185"/>
      <c r="B611" s="186"/>
      <c r="C611" s="186"/>
      <c r="D611" s="186"/>
      <c r="V611" s="72"/>
      <c r="W611" s="72"/>
    </row>
    <row r="612" spans="1:23" x14ac:dyDescent="0.3">
      <c r="A612" s="185"/>
      <c r="B612" s="186"/>
      <c r="C612" s="186"/>
      <c r="D612" s="186"/>
      <c r="V612" s="72"/>
      <c r="W612" s="72"/>
    </row>
    <row r="613" spans="1:23" x14ac:dyDescent="0.3">
      <c r="A613" s="185"/>
      <c r="B613" s="186"/>
      <c r="C613" s="186"/>
      <c r="D613" s="186"/>
      <c r="V613" s="72"/>
      <c r="W613" s="72"/>
    </row>
    <row r="614" spans="1:23" x14ac:dyDescent="0.3">
      <c r="A614" s="185"/>
      <c r="B614" s="186"/>
      <c r="C614" s="186"/>
      <c r="D614" s="186"/>
      <c r="V614" s="72"/>
      <c r="W614" s="72"/>
    </row>
    <row r="615" spans="1:23" x14ac:dyDescent="0.3">
      <c r="A615" s="185"/>
      <c r="B615" s="186"/>
      <c r="C615" s="186"/>
      <c r="D615" s="186"/>
      <c r="V615" s="72"/>
      <c r="W615" s="72"/>
    </row>
    <row r="616" spans="1:23" x14ac:dyDescent="0.3">
      <c r="A616" s="185"/>
      <c r="B616" s="186"/>
      <c r="C616" s="186"/>
      <c r="D616" s="186"/>
      <c r="V616" s="72"/>
      <c r="W616" s="72"/>
    </row>
    <row r="617" spans="1:23" x14ac:dyDescent="0.3">
      <c r="A617" s="185"/>
      <c r="B617" s="186"/>
      <c r="C617" s="186"/>
      <c r="D617" s="186"/>
      <c r="V617" s="72"/>
      <c r="W617" s="72"/>
    </row>
    <row r="618" spans="1:23" x14ac:dyDescent="0.3">
      <c r="A618" s="185"/>
      <c r="B618" s="186"/>
      <c r="C618" s="186"/>
      <c r="D618" s="186"/>
      <c r="V618" s="72"/>
      <c r="W618" s="72"/>
    </row>
    <row r="619" spans="1:23" x14ac:dyDescent="0.3">
      <c r="A619" s="185"/>
      <c r="B619" s="186"/>
      <c r="C619" s="186"/>
      <c r="D619" s="186"/>
      <c r="V619" s="72"/>
      <c r="W619" s="72"/>
    </row>
    <row r="620" spans="1:23" x14ac:dyDescent="0.3">
      <c r="A620" s="185"/>
      <c r="B620" s="186"/>
      <c r="C620" s="186"/>
      <c r="D620" s="186"/>
      <c r="V620" s="72"/>
      <c r="W620" s="72"/>
    </row>
    <row r="621" spans="1:23" x14ac:dyDescent="0.3">
      <c r="A621" s="185"/>
      <c r="B621" s="186"/>
      <c r="C621" s="186"/>
      <c r="D621" s="186"/>
      <c r="V621" s="72"/>
      <c r="W621" s="72"/>
    </row>
    <row r="622" spans="1:23" x14ac:dyDescent="0.3">
      <c r="A622" s="185"/>
      <c r="B622" s="186"/>
      <c r="C622" s="186"/>
      <c r="D622" s="186"/>
      <c r="V622" s="72"/>
      <c r="W622" s="72"/>
    </row>
    <row r="623" spans="1:23" x14ac:dyDescent="0.3">
      <c r="A623" s="185"/>
      <c r="B623" s="186"/>
      <c r="C623" s="186"/>
      <c r="D623" s="186"/>
      <c r="V623" s="72"/>
      <c r="W623" s="72"/>
    </row>
    <row r="624" spans="1:23" x14ac:dyDescent="0.3">
      <c r="A624" s="185"/>
      <c r="B624" s="186"/>
      <c r="C624" s="186"/>
      <c r="D624" s="186"/>
      <c r="V624" s="72"/>
      <c r="W624" s="72"/>
    </row>
    <row r="625" spans="1:23" x14ac:dyDescent="0.3">
      <c r="A625" s="185"/>
      <c r="B625" s="186"/>
      <c r="C625" s="186"/>
      <c r="D625" s="186"/>
      <c r="V625" s="72"/>
      <c r="W625" s="72"/>
    </row>
    <row r="626" spans="1:23" x14ac:dyDescent="0.3">
      <c r="A626" s="185"/>
      <c r="B626" s="186"/>
      <c r="C626" s="186"/>
      <c r="D626" s="186"/>
      <c r="V626" s="72"/>
      <c r="W626" s="72"/>
    </row>
    <row r="627" spans="1:23" x14ac:dyDescent="0.3">
      <c r="A627" s="185"/>
      <c r="B627" s="186"/>
      <c r="C627" s="186"/>
      <c r="D627" s="186"/>
      <c r="V627" s="72"/>
      <c r="W627" s="72"/>
    </row>
    <row r="628" spans="1:23" x14ac:dyDescent="0.3">
      <c r="A628" s="185"/>
      <c r="B628" s="186"/>
      <c r="C628" s="186"/>
      <c r="D628" s="186"/>
      <c r="V628" s="72"/>
      <c r="W628" s="72"/>
    </row>
    <row r="629" spans="1:23" x14ac:dyDescent="0.3">
      <c r="A629" s="185"/>
      <c r="B629" s="186"/>
      <c r="C629" s="186"/>
      <c r="D629" s="186"/>
      <c r="V629" s="72"/>
      <c r="W629" s="72"/>
    </row>
    <row r="630" spans="1:23" x14ac:dyDescent="0.3">
      <c r="A630" s="185"/>
      <c r="B630" s="186"/>
      <c r="C630" s="186"/>
      <c r="D630" s="186"/>
      <c r="V630" s="72"/>
      <c r="W630" s="72"/>
    </row>
    <row r="631" spans="1:23" x14ac:dyDescent="0.3">
      <c r="A631" s="185"/>
      <c r="B631" s="186"/>
      <c r="C631" s="186"/>
      <c r="D631" s="186"/>
      <c r="V631" s="72"/>
      <c r="W631" s="72"/>
    </row>
    <row r="632" spans="1:23" x14ac:dyDescent="0.3">
      <c r="A632" s="185"/>
      <c r="B632" s="186"/>
      <c r="C632" s="186"/>
      <c r="D632" s="186"/>
      <c r="V632" s="72"/>
      <c r="W632" s="72"/>
    </row>
    <row r="633" spans="1:23" x14ac:dyDescent="0.3">
      <c r="A633" s="185"/>
      <c r="B633" s="186"/>
      <c r="C633" s="186"/>
      <c r="D633" s="186"/>
      <c r="V633" s="72"/>
      <c r="W633" s="72"/>
    </row>
    <row r="634" spans="1:23" x14ac:dyDescent="0.3">
      <c r="A634" s="185"/>
      <c r="B634" s="186"/>
      <c r="C634" s="186"/>
      <c r="D634" s="186"/>
      <c r="V634" s="72"/>
      <c r="W634" s="72"/>
    </row>
    <row r="635" spans="1:23" x14ac:dyDescent="0.3">
      <c r="A635" s="185"/>
      <c r="B635" s="186"/>
      <c r="C635" s="186"/>
      <c r="D635" s="186"/>
      <c r="V635" s="72"/>
      <c r="W635" s="72"/>
    </row>
    <row r="636" spans="1:23" x14ac:dyDescent="0.3">
      <c r="A636" s="185"/>
      <c r="B636" s="186"/>
      <c r="C636" s="186"/>
      <c r="D636" s="186"/>
      <c r="V636" s="72"/>
      <c r="W636" s="72"/>
    </row>
    <row r="637" spans="1:23" x14ac:dyDescent="0.3">
      <c r="A637" s="185"/>
      <c r="B637" s="186"/>
      <c r="C637" s="186"/>
      <c r="D637" s="186"/>
      <c r="V637" s="72"/>
      <c r="W637" s="72"/>
    </row>
    <row r="638" spans="1:23" x14ac:dyDescent="0.3">
      <c r="A638" s="185"/>
      <c r="B638" s="186"/>
      <c r="C638" s="186"/>
      <c r="D638" s="186"/>
      <c r="V638" s="72"/>
      <c r="W638" s="72"/>
    </row>
    <row r="639" spans="1:23" x14ac:dyDescent="0.3">
      <c r="A639" s="185"/>
      <c r="B639" s="186"/>
      <c r="C639" s="186"/>
      <c r="D639" s="186"/>
      <c r="V639" s="72"/>
      <c r="W639" s="72"/>
    </row>
    <row r="640" spans="1:23" x14ac:dyDescent="0.3">
      <c r="A640" s="185"/>
      <c r="B640" s="186"/>
      <c r="C640" s="186"/>
      <c r="D640" s="186"/>
      <c r="V640" s="72"/>
      <c r="W640" s="72"/>
    </row>
    <row r="641" spans="1:23" x14ac:dyDescent="0.3">
      <c r="A641" s="185"/>
      <c r="B641" s="186"/>
      <c r="C641" s="186"/>
      <c r="D641" s="186"/>
      <c r="V641" s="72"/>
      <c r="W641" s="72"/>
    </row>
    <row r="642" spans="1:23" x14ac:dyDescent="0.3">
      <c r="A642" s="185"/>
      <c r="B642" s="186"/>
      <c r="C642" s="186"/>
      <c r="D642" s="186"/>
      <c r="V642" s="72"/>
      <c r="W642" s="72"/>
    </row>
    <row r="643" spans="1:23" x14ac:dyDescent="0.3">
      <c r="A643" s="185"/>
      <c r="B643" s="186"/>
      <c r="C643" s="186"/>
      <c r="D643" s="186"/>
      <c r="V643" s="72"/>
      <c r="W643" s="72"/>
    </row>
    <row r="644" spans="1:23" x14ac:dyDescent="0.3">
      <c r="A644" s="185"/>
      <c r="B644" s="186"/>
      <c r="C644" s="186"/>
      <c r="D644" s="186"/>
      <c r="V644" s="72"/>
      <c r="W644" s="72"/>
    </row>
    <row r="645" spans="1:23" x14ac:dyDescent="0.3">
      <c r="A645" s="185"/>
      <c r="B645" s="186"/>
      <c r="C645" s="186"/>
      <c r="D645" s="186"/>
      <c r="V645" s="72"/>
      <c r="W645" s="72"/>
    </row>
    <row r="646" spans="1:23" x14ac:dyDescent="0.3">
      <c r="A646" s="185"/>
      <c r="B646" s="186"/>
      <c r="C646" s="186"/>
      <c r="D646" s="186"/>
      <c r="V646" s="72"/>
      <c r="W646" s="72"/>
    </row>
    <row r="647" spans="1:23" x14ac:dyDescent="0.3">
      <c r="A647" s="185"/>
      <c r="B647" s="186"/>
      <c r="C647" s="186"/>
      <c r="D647" s="186"/>
      <c r="V647" s="72"/>
      <c r="W647" s="72"/>
    </row>
    <row r="648" spans="1:23" x14ac:dyDescent="0.3">
      <c r="A648" s="185"/>
      <c r="B648" s="186"/>
      <c r="C648" s="186"/>
      <c r="D648" s="186"/>
      <c r="V648" s="72"/>
      <c r="W648" s="72"/>
    </row>
    <row r="649" spans="1:23" x14ac:dyDescent="0.3">
      <c r="A649" s="185"/>
      <c r="B649" s="186"/>
      <c r="C649" s="186"/>
      <c r="D649" s="186"/>
      <c r="V649" s="72"/>
      <c r="W649" s="72"/>
    </row>
    <row r="650" spans="1:23" x14ac:dyDescent="0.3">
      <c r="A650" s="185"/>
      <c r="B650" s="186"/>
      <c r="C650" s="186"/>
      <c r="D650" s="186"/>
      <c r="V650" s="72"/>
      <c r="W650" s="72"/>
    </row>
    <row r="651" spans="1:23" x14ac:dyDescent="0.3">
      <c r="A651" s="185"/>
      <c r="B651" s="186"/>
      <c r="C651" s="186"/>
      <c r="D651" s="186"/>
      <c r="V651" s="72"/>
      <c r="W651" s="72"/>
    </row>
    <row r="652" spans="1:23" x14ac:dyDescent="0.3">
      <c r="A652" s="185"/>
      <c r="B652" s="186"/>
      <c r="C652" s="186"/>
      <c r="D652" s="186"/>
      <c r="V652" s="72"/>
      <c r="W652" s="72"/>
    </row>
    <row r="653" spans="1:23" x14ac:dyDescent="0.3">
      <c r="A653" s="185"/>
      <c r="B653" s="186"/>
      <c r="C653" s="186"/>
      <c r="D653" s="186"/>
      <c r="V653" s="72"/>
      <c r="W653" s="72"/>
    </row>
    <row r="654" spans="1:23" x14ac:dyDescent="0.3">
      <c r="A654" s="185"/>
      <c r="B654" s="186"/>
      <c r="C654" s="186"/>
      <c r="D654" s="186"/>
      <c r="V654" s="72"/>
      <c r="W654" s="72"/>
    </row>
    <row r="655" spans="1:23" x14ac:dyDescent="0.3">
      <c r="A655" s="185"/>
      <c r="B655" s="186"/>
      <c r="C655" s="186"/>
      <c r="D655" s="186"/>
      <c r="V655" s="72"/>
      <c r="W655" s="72"/>
    </row>
    <row r="656" spans="1:23" x14ac:dyDescent="0.3">
      <c r="A656" s="185"/>
      <c r="B656" s="186"/>
      <c r="C656" s="186"/>
      <c r="D656" s="186"/>
      <c r="V656" s="72"/>
      <c r="W656" s="72"/>
    </row>
    <row r="657" spans="1:23" x14ac:dyDescent="0.3">
      <c r="A657" s="185"/>
      <c r="B657" s="186"/>
      <c r="C657" s="186"/>
      <c r="D657" s="186"/>
      <c r="V657" s="72"/>
      <c r="W657" s="72"/>
    </row>
    <row r="658" spans="1:23" x14ac:dyDescent="0.3">
      <c r="A658" s="185"/>
      <c r="B658" s="186"/>
      <c r="C658" s="186"/>
      <c r="D658" s="186"/>
      <c r="V658" s="72"/>
      <c r="W658" s="72"/>
    </row>
    <row r="659" spans="1:23" x14ac:dyDescent="0.3">
      <c r="A659" s="185"/>
      <c r="B659" s="186"/>
      <c r="C659" s="186"/>
      <c r="D659" s="186"/>
      <c r="V659" s="72"/>
      <c r="W659" s="72"/>
    </row>
    <row r="660" spans="1:23" x14ac:dyDescent="0.3">
      <c r="A660" s="185"/>
      <c r="B660" s="186"/>
      <c r="C660" s="186"/>
      <c r="D660" s="186"/>
      <c r="V660" s="72"/>
      <c r="W660" s="72"/>
    </row>
    <row r="661" spans="1:23" x14ac:dyDescent="0.3">
      <c r="A661" s="185"/>
      <c r="B661" s="186"/>
      <c r="C661" s="186"/>
      <c r="D661" s="186"/>
      <c r="V661" s="72"/>
      <c r="W661" s="72"/>
    </row>
    <row r="662" spans="1:23" x14ac:dyDescent="0.3">
      <c r="A662" s="185"/>
      <c r="B662" s="186"/>
      <c r="C662" s="186"/>
      <c r="D662" s="186"/>
      <c r="V662" s="72"/>
      <c r="W662" s="72"/>
    </row>
    <row r="663" spans="1:23" x14ac:dyDescent="0.3">
      <c r="A663" s="185"/>
      <c r="B663" s="186"/>
      <c r="C663" s="186"/>
      <c r="D663" s="186"/>
      <c r="V663" s="72"/>
      <c r="W663" s="72"/>
    </row>
    <row r="664" spans="1:23" x14ac:dyDescent="0.3">
      <c r="A664" s="185"/>
      <c r="B664" s="186"/>
      <c r="C664" s="186"/>
      <c r="D664" s="186"/>
      <c r="V664" s="72"/>
      <c r="W664" s="72"/>
    </row>
    <row r="665" spans="1:23" x14ac:dyDescent="0.3">
      <c r="A665" s="185"/>
      <c r="B665" s="186"/>
      <c r="C665" s="186"/>
      <c r="D665" s="186"/>
      <c r="V665" s="72"/>
      <c r="W665" s="72"/>
    </row>
    <row r="666" spans="1:23" x14ac:dyDescent="0.3">
      <c r="A666" s="185"/>
      <c r="B666" s="186"/>
      <c r="C666" s="186"/>
      <c r="D666" s="186"/>
      <c r="V666" s="72"/>
      <c r="W666" s="72"/>
    </row>
    <row r="667" spans="1:23" x14ac:dyDescent="0.3">
      <c r="A667" s="185"/>
      <c r="B667" s="186"/>
      <c r="C667" s="186"/>
      <c r="D667" s="186"/>
      <c r="V667" s="72"/>
      <c r="W667" s="72"/>
    </row>
    <row r="668" spans="1:23" x14ac:dyDescent="0.3">
      <c r="A668" s="185"/>
      <c r="B668" s="186"/>
      <c r="C668" s="186"/>
      <c r="D668" s="186"/>
      <c r="V668" s="72"/>
      <c r="W668" s="72"/>
    </row>
    <row r="669" spans="1:23" x14ac:dyDescent="0.3">
      <c r="A669" s="185"/>
      <c r="B669" s="186"/>
      <c r="C669" s="186"/>
      <c r="D669" s="186"/>
      <c r="V669" s="72"/>
      <c r="W669" s="72"/>
    </row>
    <row r="670" spans="1:23" x14ac:dyDescent="0.3">
      <c r="A670" s="185"/>
      <c r="B670" s="186"/>
      <c r="C670" s="186"/>
      <c r="D670" s="186"/>
      <c r="V670" s="72"/>
      <c r="W670" s="72"/>
    </row>
    <row r="671" spans="1:23" x14ac:dyDescent="0.3">
      <c r="A671" s="185"/>
      <c r="B671" s="186"/>
      <c r="C671" s="186"/>
      <c r="D671" s="186"/>
      <c r="V671" s="72"/>
      <c r="W671" s="72"/>
    </row>
    <row r="672" spans="1:23" x14ac:dyDescent="0.3">
      <c r="A672" s="185"/>
      <c r="B672" s="186"/>
      <c r="C672" s="186"/>
      <c r="D672" s="186"/>
      <c r="V672" s="72"/>
      <c r="W672" s="72"/>
    </row>
    <row r="673" spans="1:23" x14ac:dyDescent="0.3">
      <c r="A673" s="185"/>
      <c r="B673" s="186"/>
      <c r="C673" s="186"/>
      <c r="D673" s="186"/>
      <c r="V673" s="72"/>
      <c r="W673" s="72"/>
    </row>
    <row r="674" spans="1:23" x14ac:dyDescent="0.3">
      <c r="A674" s="185"/>
      <c r="B674" s="186"/>
      <c r="C674" s="186"/>
      <c r="D674" s="186"/>
      <c r="V674" s="72"/>
      <c r="W674" s="72"/>
    </row>
    <row r="675" spans="1:23" x14ac:dyDescent="0.3">
      <c r="A675" s="185"/>
      <c r="B675" s="186"/>
      <c r="C675" s="186"/>
      <c r="D675" s="186"/>
      <c r="V675" s="72"/>
      <c r="W675" s="72"/>
    </row>
    <row r="676" spans="1:23" x14ac:dyDescent="0.3">
      <c r="A676" s="185"/>
      <c r="B676" s="186"/>
      <c r="C676" s="186"/>
      <c r="D676" s="186"/>
      <c r="V676" s="72"/>
      <c r="W676" s="72"/>
    </row>
    <row r="677" spans="1:23" x14ac:dyDescent="0.3">
      <c r="A677" s="185"/>
      <c r="B677" s="186"/>
      <c r="C677" s="186"/>
      <c r="D677" s="186"/>
      <c r="V677" s="72"/>
      <c r="W677" s="72"/>
    </row>
    <row r="678" spans="1:23" x14ac:dyDescent="0.3">
      <c r="A678" s="185"/>
      <c r="B678" s="186"/>
      <c r="C678" s="186"/>
      <c r="D678" s="186"/>
      <c r="V678" s="72"/>
      <c r="W678" s="72"/>
    </row>
    <row r="679" spans="1:23" x14ac:dyDescent="0.3">
      <c r="A679" s="185"/>
      <c r="B679" s="186"/>
      <c r="C679" s="186"/>
      <c r="D679" s="186"/>
      <c r="V679" s="72"/>
      <c r="W679" s="72"/>
    </row>
    <row r="680" spans="1:23" x14ac:dyDescent="0.3">
      <c r="A680" s="185"/>
      <c r="B680" s="186"/>
      <c r="C680" s="186"/>
      <c r="D680" s="186"/>
      <c r="V680" s="72"/>
      <c r="W680" s="72"/>
    </row>
    <row r="681" spans="1:23" x14ac:dyDescent="0.3">
      <c r="A681" s="185"/>
      <c r="B681" s="186"/>
      <c r="C681" s="186"/>
      <c r="D681" s="186"/>
      <c r="V681" s="72"/>
      <c r="W681" s="72"/>
    </row>
    <row r="682" spans="1:23" x14ac:dyDescent="0.3">
      <c r="A682" s="185"/>
      <c r="B682" s="186"/>
      <c r="C682" s="186"/>
      <c r="D682" s="186"/>
      <c r="V682" s="72"/>
      <c r="W682" s="72"/>
    </row>
    <row r="683" spans="1:23" x14ac:dyDescent="0.3">
      <c r="A683" s="185"/>
      <c r="B683" s="186"/>
      <c r="C683" s="186"/>
      <c r="D683" s="186"/>
      <c r="V683" s="72"/>
      <c r="W683" s="72"/>
    </row>
    <row r="684" spans="1:23" x14ac:dyDescent="0.3">
      <c r="A684" s="185"/>
      <c r="B684" s="186"/>
      <c r="C684" s="186"/>
      <c r="D684" s="186"/>
      <c r="V684" s="72"/>
      <c r="W684" s="72"/>
    </row>
    <row r="685" spans="1:23" x14ac:dyDescent="0.3">
      <c r="A685" s="185"/>
      <c r="B685" s="186"/>
      <c r="C685" s="186"/>
      <c r="D685" s="186"/>
      <c r="V685" s="72"/>
      <c r="W685" s="72"/>
    </row>
    <row r="686" spans="1:23" x14ac:dyDescent="0.3">
      <c r="A686" s="185"/>
      <c r="B686" s="186"/>
      <c r="C686" s="186"/>
      <c r="D686" s="186"/>
      <c r="V686" s="72"/>
      <c r="W686" s="72"/>
    </row>
    <row r="687" spans="1:23" x14ac:dyDescent="0.3">
      <c r="A687" s="185"/>
      <c r="B687" s="186"/>
      <c r="C687" s="186"/>
      <c r="D687" s="186"/>
      <c r="V687" s="72"/>
      <c r="W687" s="72"/>
    </row>
    <row r="688" spans="1:23" x14ac:dyDescent="0.3">
      <c r="A688" s="185"/>
      <c r="B688" s="186"/>
      <c r="C688" s="186"/>
      <c r="D688" s="186"/>
      <c r="V688" s="72"/>
      <c r="W688" s="72"/>
    </row>
    <row r="689" spans="1:23" x14ac:dyDescent="0.3">
      <c r="A689" s="185"/>
      <c r="B689" s="186"/>
      <c r="C689" s="186"/>
      <c r="D689" s="186"/>
      <c r="V689" s="72"/>
      <c r="W689" s="72"/>
    </row>
    <row r="690" spans="1:23" x14ac:dyDescent="0.3">
      <c r="A690" s="185"/>
      <c r="B690" s="186"/>
      <c r="C690" s="186"/>
      <c r="D690" s="186"/>
      <c r="V690" s="72"/>
      <c r="W690" s="72"/>
    </row>
    <row r="691" spans="1:23" x14ac:dyDescent="0.3">
      <c r="A691" s="185"/>
      <c r="B691" s="186"/>
      <c r="C691" s="186"/>
      <c r="D691" s="186"/>
      <c r="V691" s="72"/>
      <c r="W691" s="72"/>
    </row>
    <row r="692" spans="1:23" x14ac:dyDescent="0.3">
      <c r="A692" s="185"/>
      <c r="B692" s="186"/>
      <c r="C692" s="186"/>
      <c r="D692" s="186"/>
      <c r="V692" s="72"/>
      <c r="W692" s="72"/>
    </row>
    <row r="693" spans="1:23" x14ac:dyDescent="0.3">
      <c r="A693" s="185"/>
      <c r="B693" s="186"/>
      <c r="C693" s="186"/>
      <c r="D693" s="186"/>
      <c r="V693" s="72"/>
      <c r="W693" s="72"/>
    </row>
    <row r="694" spans="1:23" x14ac:dyDescent="0.3">
      <c r="A694" s="185"/>
      <c r="B694" s="186"/>
      <c r="C694" s="186"/>
      <c r="D694" s="186"/>
      <c r="V694" s="72"/>
      <c r="W694" s="72"/>
    </row>
    <row r="695" spans="1:23" x14ac:dyDescent="0.3">
      <c r="A695" s="185"/>
      <c r="B695" s="186"/>
      <c r="C695" s="186"/>
      <c r="D695" s="186"/>
      <c r="V695" s="72"/>
      <c r="W695" s="72"/>
    </row>
    <row r="696" spans="1:23" x14ac:dyDescent="0.3">
      <c r="A696" s="185"/>
      <c r="B696" s="186"/>
      <c r="C696" s="186"/>
      <c r="D696" s="186"/>
      <c r="V696" s="72"/>
      <c r="W696" s="72"/>
    </row>
    <row r="697" spans="1:23" x14ac:dyDescent="0.3">
      <c r="A697" s="185"/>
      <c r="B697" s="186"/>
      <c r="C697" s="186"/>
      <c r="D697" s="186"/>
      <c r="V697" s="72"/>
      <c r="W697" s="72"/>
    </row>
    <row r="698" spans="1:23" x14ac:dyDescent="0.3">
      <c r="A698" s="185"/>
      <c r="B698" s="186"/>
      <c r="C698" s="186"/>
      <c r="D698" s="186"/>
      <c r="V698" s="72"/>
      <c r="W698" s="72"/>
    </row>
    <row r="699" spans="1:23" x14ac:dyDescent="0.3">
      <c r="A699" s="185"/>
      <c r="B699" s="186"/>
      <c r="C699" s="186"/>
      <c r="D699" s="186"/>
      <c r="V699" s="72"/>
      <c r="W699" s="72"/>
    </row>
    <row r="700" spans="1:23" x14ac:dyDescent="0.3">
      <c r="A700" s="185"/>
      <c r="B700" s="186"/>
      <c r="C700" s="186"/>
      <c r="D700" s="186"/>
      <c r="V700" s="72"/>
      <c r="W700" s="72"/>
    </row>
    <row r="701" spans="1:23" x14ac:dyDescent="0.3">
      <c r="A701" s="185"/>
      <c r="B701" s="186"/>
      <c r="C701" s="186"/>
      <c r="D701" s="186"/>
      <c r="V701" s="72"/>
      <c r="W701" s="72"/>
    </row>
    <row r="702" spans="1:23" x14ac:dyDescent="0.3">
      <c r="A702" s="185"/>
      <c r="B702" s="186"/>
      <c r="C702" s="186"/>
      <c r="D702" s="186"/>
      <c r="V702" s="72"/>
      <c r="W702" s="72"/>
    </row>
    <row r="703" spans="1:23" x14ac:dyDescent="0.3">
      <c r="A703" s="185"/>
      <c r="B703" s="186"/>
      <c r="C703" s="186"/>
      <c r="D703" s="186"/>
      <c r="V703" s="72"/>
      <c r="W703" s="72"/>
    </row>
    <row r="704" spans="1:23" x14ac:dyDescent="0.3">
      <c r="A704" s="185"/>
      <c r="B704" s="186"/>
      <c r="C704" s="186"/>
      <c r="D704" s="186"/>
      <c r="V704" s="72"/>
      <c r="W704" s="72"/>
    </row>
    <row r="705" spans="1:23" x14ac:dyDescent="0.3">
      <c r="A705" s="185"/>
      <c r="B705" s="186"/>
      <c r="C705" s="186"/>
      <c r="D705" s="186"/>
      <c r="V705" s="72"/>
      <c r="W705" s="72"/>
    </row>
    <row r="706" spans="1:23" x14ac:dyDescent="0.3">
      <c r="A706" s="185"/>
      <c r="B706" s="186"/>
      <c r="C706" s="186"/>
      <c r="D706" s="186"/>
      <c r="V706" s="72"/>
      <c r="W706" s="72"/>
    </row>
    <row r="707" spans="1:23" x14ac:dyDescent="0.3">
      <c r="A707" s="185"/>
      <c r="B707" s="186"/>
      <c r="C707" s="186"/>
      <c r="D707" s="186"/>
      <c r="V707" s="72"/>
      <c r="W707" s="72"/>
    </row>
    <row r="708" spans="1:23" x14ac:dyDescent="0.3">
      <c r="A708" s="185"/>
      <c r="B708" s="186"/>
      <c r="C708" s="186"/>
      <c r="D708" s="186"/>
      <c r="V708" s="72"/>
      <c r="W708" s="72"/>
    </row>
    <row r="709" spans="1:23" x14ac:dyDescent="0.3">
      <c r="A709" s="185"/>
      <c r="B709" s="186"/>
      <c r="C709" s="186"/>
      <c r="D709" s="186"/>
      <c r="V709" s="72"/>
      <c r="W709" s="72"/>
    </row>
    <row r="710" spans="1:23" x14ac:dyDescent="0.3">
      <c r="A710" s="185"/>
      <c r="B710" s="186"/>
      <c r="C710" s="186"/>
      <c r="D710" s="186"/>
      <c r="V710" s="72"/>
      <c r="W710" s="72"/>
    </row>
    <row r="711" spans="1:23" x14ac:dyDescent="0.3">
      <c r="A711" s="185"/>
      <c r="B711" s="186"/>
      <c r="C711" s="186"/>
      <c r="D711" s="186"/>
      <c r="V711" s="72"/>
      <c r="W711" s="72"/>
    </row>
    <row r="712" spans="1:23" x14ac:dyDescent="0.3">
      <c r="A712" s="185"/>
      <c r="B712" s="186"/>
      <c r="C712" s="186"/>
      <c r="D712" s="186"/>
      <c r="V712" s="72"/>
      <c r="W712" s="72"/>
    </row>
    <row r="713" spans="1:23" x14ac:dyDescent="0.3">
      <c r="A713" s="185"/>
      <c r="B713" s="186"/>
      <c r="C713" s="186"/>
      <c r="D713" s="186"/>
      <c r="V713" s="72"/>
      <c r="W713" s="72"/>
    </row>
    <row r="714" spans="1:23" x14ac:dyDescent="0.3">
      <c r="A714" s="185"/>
      <c r="B714" s="186"/>
      <c r="C714" s="186"/>
      <c r="D714" s="186"/>
      <c r="V714" s="72"/>
      <c r="W714" s="72"/>
    </row>
    <row r="715" spans="1:23" x14ac:dyDescent="0.3">
      <c r="A715" s="185"/>
      <c r="B715" s="186"/>
      <c r="C715" s="186"/>
      <c r="D715" s="186"/>
      <c r="V715" s="72"/>
      <c r="W715" s="72"/>
    </row>
    <row r="716" spans="1:23" x14ac:dyDescent="0.3">
      <c r="A716" s="185"/>
      <c r="B716" s="186"/>
      <c r="C716" s="186"/>
      <c r="D716" s="186"/>
      <c r="V716" s="72"/>
      <c r="W716" s="72"/>
    </row>
    <row r="717" spans="1:23" x14ac:dyDescent="0.3">
      <c r="A717" s="185"/>
      <c r="B717" s="186"/>
      <c r="C717" s="186"/>
      <c r="D717" s="186"/>
      <c r="V717" s="72"/>
      <c r="W717" s="72"/>
    </row>
    <row r="718" spans="1:23" x14ac:dyDescent="0.3">
      <c r="A718" s="185"/>
      <c r="B718" s="186"/>
      <c r="C718" s="186"/>
      <c r="D718" s="186"/>
      <c r="V718" s="72"/>
      <c r="W718" s="72"/>
    </row>
    <row r="719" spans="1:23" x14ac:dyDescent="0.3">
      <c r="A719" s="185"/>
      <c r="B719" s="186"/>
      <c r="C719" s="186"/>
      <c r="D719" s="186"/>
      <c r="V719" s="72"/>
      <c r="W719" s="72"/>
    </row>
    <row r="720" spans="1:23" x14ac:dyDescent="0.3">
      <c r="A720" s="185"/>
      <c r="B720" s="186"/>
      <c r="C720" s="186"/>
      <c r="D720" s="186"/>
      <c r="V720" s="72"/>
      <c r="W720" s="72"/>
    </row>
    <row r="721" spans="1:23" x14ac:dyDescent="0.3">
      <c r="A721" s="185"/>
      <c r="B721" s="186"/>
      <c r="C721" s="186"/>
      <c r="D721" s="186"/>
      <c r="V721" s="72"/>
      <c r="W721" s="72"/>
    </row>
    <row r="722" spans="1:23" x14ac:dyDescent="0.3">
      <c r="A722" s="185"/>
      <c r="B722" s="186"/>
      <c r="C722" s="186"/>
      <c r="D722" s="186"/>
      <c r="V722" s="72"/>
      <c r="W722" s="72"/>
    </row>
    <row r="723" spans="1:23" x14ac:dyDescent="0.3">
      <c r="A723" s="185"/>
      <c r="B723" s="186"/>
      <c r="C723" s="186"/>
      <c r="D723" s="186"/>
      <c r="V723" s="72"/>
      <c r="W723" s="72"/>
    </row>
    <row r="724" spans="1:23" x14ac:dyDescent="0.3">
      <c r="A724" s="185"/>
      <c r="B724" s="186"/>
      <c r="C724" s="186"/>
      <c r="D724" s="186"/>
      <c r="V724" s="72"/>
      <c r="W724" s="72"/>
    </row>
    <row r="725" spans="1:23" x14ac:dyDescent="0.3">
      <c r="A725" s="185"/>
      <c r="B725" s="186"/>
      <c r="C725" s="186"/>
      <c r="D725" s="186"/>
      <c r="V725" s="72"/>
      <c r="W725" s="72"/>
    </row>
    <row r="726" spans="1:23" x14ac:dyDescent="0.3">
      <c r="A726" s="185"/>
      <c r="B726" s="186"/>
      <c r="C726" s="186"/>
      <c r="D726" s="186"/>
      <c r="V726" s="72"/>
      <c r="W726" s="72"/>
    </row>
    <row r="727" spans="1:23" x14ac:dyDescent="0.3">
      <c r="A727" s="185"/>
      <c r="B727" s="186"/>
      <c r="C727" s="186"/>
      <c r="D727" s="186"/>
      <c r="V727" s="72"/>
      <c r="W727" s="72"/>
    </row>
    <row r="728" spans="1:23" x14ac:dyDescent="0.3">
      <c r="A728" s="185"/>
      <c r="B728" s="186"/>
      <c r="C728" s="186"/>
      <c r="D728" s="186"/>
      <c r="V728" s="72"/>
      <c r="W728" s="72"/>
    </row>
    <row r="729" spans="1:23" x14ac:dyDescent="0.3">
      <c r="A729" s="185"/>
      <c r="B729" s="186"/>
      <c r="C729" s="186"/>
      <c r="D729" s="186"/>
      <c r="V729" s="72"/>
      <c r="W729" s="72"/>
    </row>
    <row r="730" spans="1:23" x14ac:dyDescent="0.3">
      <c r="A730" s="185"/>
      <c r="B730" s="186"/>
      <c r="C730" s="186"/>
      <c r="D730" s="186"/>
      <c r="V730" s="72"/>
      <c r="W730" s="72"/>
    </row>
    <row r="731" spans="1:23" x14ac:dyDescent="0.3">
      <c r="A731" s="185"/>
      <c r="B731" s="186"/>
      <c r="C731" s="186"/>
      <c r="D731" s="186"/>
      <c r="V731" s="72"/>
      <c r="W731" s="72"/>
    </row>
    <row r="732" spans="1:23" x14ac:dyDescent="0.3">
      <c r="A732" s="185"/>
      <c r="B732" s="186"/>
      <c r="C732" s="186"/>
      <c r="D732" s="186"/>
      <c r="V732" s="72"/>
      <c r="W732" s="72"/>
    </row>
    <row r="733" spans="1:23" x14ac:dyDescent="0.3">
      <c r="A733" s="185"/>
      <c r="B733" s="186"/>
      <c r="C733" s="186"/>
      <c r="D733" s="186"/>
      <c r="V733" s="72"/>
      <c r="W733" s="72"/>
    </row>
    <row r="734" spans="1:23" x14ac:dyDescent="0.3">
      <c r="A734" s="185"/>
      <c r="B734" s="186"/>
      <c r="C734" s="186"/>
      <c r="D734" s="186"/>
      <c r="V734" s="72"/>
      <c r="W734" s="72"/>
    </row>
    <row r="735" spans="1:23" x14ac:dyDescent="0.3">
      <c r="A735" s="185"/>
      <c r="B735" s="186"/>
      <c r="C735" s="186"/>
      <c r="D735" s="186"/>
      <c r="V735" s="72"/>
      <c r="W735" s="72"/>
    </row>
    <row r="736" spans="1:23" x14ac:dyDescent="0.3">
      <c r="A736" s="185"/>
      <c r="B736" s="186"/>
      <c r="C736" s="186"/>
      <c r="D736" s="186"/>
      <c r="V736" s="72"/>
      <c r="W736" s="72"/>
    </row>
    <row r="737" spans="1:23" x14ac:dyDescent="0.3">
      <c r="A737" s="185"/>
      <c r="B737" s="186"/>
      <c r="C737" s="186"/>
      <c r="D737" s="186"/>
      <c r="V737" s="72"/>
      <c r="W737" s="72"/>
    </row>
    <row r="738" spans="1:23" x14ac:dyDescent="0.3">
      <c r="A738" s="185"/>
      <c r="B738" s="186"/>
      <c r="C738" s="186"/>
      <c r="D738" s="186"/>
      <c r="V738" s="72"/>
      <c r="W738" s="72"/>
    </row>
    <row r="739" spans="1:23" x14ac:dyDescent="0.3">
      <c r="A739" s="185"/>
      <c r="B739" s="186"/>
      <c r="C739" s="186"/>
      <c r="D739" s="186"/>
      <c r="V739" s="72"/>
      <c r="W739" s="72"/>
    </row>
    <row r="740" spans="1:23" x14ac:dyDescent="0.3">
      <c r="A740" s="185"/>
      <c r="B740" s="186"/>
      <c r="C740" s="186"/>
      <c r="D740" s="186"/>
      <c r="V740" s="72"/>
      <c r="W740" s="72"/>
    </row>
    <row r="741" spans="1:23" x14ac:dyDescent="0.3">
      <c r="A741" s="185"/>
      <c r="B741" s="186"/>
      <c r="C741" s="186"/>
      <c r="D741" s="186"/>
      <c r="V741" s="72"/>
      <c r="W741" s="72"/>
    </row>
    <row r="742" spans="1:23" x14ac:dyDescent="0.3">
      <c r="A742" s="185"/>
      <c r="B742" s="186"/>
      <c r="C742" s="186"/>
      <c r="D742" s="186"/>
      <c r="V742" s="72"/>
      <c r="W742" s="72"/>
    </row>
    <row r="743" spans="1:23" x14ac:dyDescent="0.3">
      <c r="A743" s="185"/>
      <c r="B743" s="186"/>
      <c r="C743" s="186"/>
      <c r="D743" s="186"/>
      <c r="V743" s="72"/>
      <c r="W743" s="72"/>
    </row>
    <row r="744" spans="1:23" x14ac:dyDescent="0.3">
      <c r="A744" s="185"/>
      <c r="B744" s="186"/>
      <c r="C744" s="186"/>
      <c r="D744" s="186"/>
      <c r="V744" s="72"/>
      <c r="W744" s="72"/>
    </row>
    <row r="745" spans="1:23" x14ac:dyDescent="0.3">
      <c r="A745" s="185"/>
      <c r="B745" s="186"/>
      <c r="C745" s="186"/>
      <c r="D745" s="186"/>
      <c r="V745" s="72"/>
      <c r="W745" s="72"/>
    </row>
    <row r="746" spans="1:23" x14ac:dyDescent="0.3">
      <c r="A746" s="185"/>
      <c r="B746" s="186"/>
      <c r="C746" s="186"/>
      <c r="D746" s="186"/>
      <c r="V746" s="72"/>
      <c r="W746" s="72"/>
    </row>
    <row r="747" spans="1:23" x14ac:dyDescent="0.3">
      <c r="A747" s="185"/>
      <c r="B747" s="186"/>
      <c r="C747" s="186"/>
      <c r="D747" s="186"/>
      <c r="V747" s="72"/>
      <c r="W747" s="72"/>
    </row>
    <row r="748" spans="1:23" x14ac:dyDescent="0.3">
      <c r="A748" s="185"/>
      <c r="B748" s="186"/>
      <c r="C748" s="186"/>
      <c r="D748" s="186"/>
      <c r="V748" s="72"/>
      <c r="W748" s="72"/>
    </row>
    <row r="749" spans="1:23" x14ac:dyDescent="0.3">
      <c r="A749" s="185"/>
      <c r="B749" s="186"/>
      <c r="C749" s="186"/>
      <c r="D749" s="186"/>
      <c r="V749" s="72"/>
      <c r="W749" s="72"/>
    </row>
    <row r="750" spans="1:23" x14ac:dyDescent="0.3">
      <c r="A750" s="185"/>
      <c r="B750" s="186"/>
      <c r="C750" s="186"/>
      <c r="D750" s="186"/>
      <c r="V750" s="72"/>
      <c r="W750" s="72"/>
    </row>
    <row r="751" spans="1:23" x14ac:dyDescent="0.3">
      <c r="A751" s="185"/>
      <c r="B751" s="186"/>
      <c r="C751" s="186"/>
      <c r="D751" s="186"/>
      <c r="V751" s="72"/>
      <c r="W751" s="72"/>
    </row>
    <row r="752" spans="1:23" x14ac:dyDescent="0.3">
      <c r="A752" s="185"/>
      <c r="B752" s="186"/>
      <c r="C752" s="186"/>
      <c r="D752" s="186"/>
      <c r="V752" s="72"/>
      <c r="W752" s="72"/>
    </row>
    <row r="753" spans="1:23" x14ac:dyDescent="0.3">
      <c r="A753" s="185"/>
      <c r="B753" s="186"/>
      <c r="C753" s="186"/>
      <c r="D753" s="186"/>
      <c r="V753" s="72"/>
      <c r="W753" s="72"/>
    </row>
    <row r="754" spans="1:23" x14ac:dyDescent="0.3">
      <c r="A754" s="185"/>
      <c r="B754" s="186"/>
      <c r="C754" s="186"/>
      <c r="D754" s="186"/>
      <c r="V754" s="72"/>
      <c r="W754" s="72"/>
    </row>
    <row r="755" spans="1:23" x14ac:dyDescent="0.3">
      <c r="A755" s="185"/>
      <c r="B755" s="186"/>
      <c r="C755" s="186"/>
      <c r="D755" s="186"/>
      <c r="V755" s="72"/>
      <c r="W755" s="72"/>
    </row>
    <row r="756" spans="1:23" x14ac:dyDescent="0.3">
      <c r="A756" s="185"/>
      <c r="B756" s="186"/>
      <c r="C756" s="186"/>
      <c r="D756" s="186"/>
      <c r="V756" s="72"/>
      <c r="W756" s="72"/>
    </row>
    <row r="757" spans="1:23" x14ac:dyDescent="0.3">
      <c r="A757" s="185"/>
      <c r="B757" s="186"/>
      <c r="C757" s="186"/>
      <c r="D757" s="186"/>
      <c r="V757" s="72"/>
      <c r="W757" s="72"/>
    </row>
    <row r="758" spans="1:23" x14ac:dyDescent="0.3">
      <c r="A758" s="185"/>
      <c r="B758" s="186"/>
      <c r="C758" s="186"/>
      <c r="D758" s="186"/>
      <c r="V758" s="72"/>
      <c r="W758" s="72"/>
    </row>
    <row r="759" spans="1:23" x14ac:dyDescent="0.3">
      <c r="A759" s="185"/>
      <c r="B759" s="186"/>
      <c r="C759" s="186"/>
      <c r="D759" s="186"/>
      <c r="V759" s="72"/>
      <c r="W759" s="72"/>
    </row>
    <row r="760" spans="1:23" x14ac:dyDescent="0.3">
      <c r="A760" s="185"/>
      <c r="B760" s="186"/>
      <c r="C760" s="186"/>
      <c r="D760" s="186"/>
      <c r="V760" s="72"/>
      <c r="W760" s="72"/>
    </row>
    <row r="761" spans="1:23" x14ac:dyDescent="0.3">
      <c r="A761" s="185"/>
      <c r="B761" s="186"/>
      <c r="C761" s="186"/>
      <c r="D761" s="186"/>
      <c r="V761" s="72"/>
      <c r="W761" s="72"/>
    </row>
    <row r="762" spans="1:23" x14ac:dyDescent="0.3">
      <c r="A762" s="185"/>
      <c r="B762" s="186"/>
      <c r="C762" s="186"/>
      <c r="D762" s="186"/>
      <c r="V762" s="72"/>
      <c r="W762" s="72"/>
    </row>
    <row r="763" spans="1:23" x14ac:dyDescent="0.3">
      <c r="A763" s="185"/>
      <c r="B763" s="186"/>
      <c r="C763" s="186"/>
      <c r="D763" s="186"/>
      <c r="V763" s="72"/>
      <c r="W763" s="72"/>
    </row>
    <row r="764" spans="1:23" x14ac:dyDescent="0.3">
      <c r="A764" s="185"/>
      <c r="B764" s="186"/>
      <c r="C764" s="186"/>
      <c r="D764" s="186"/>
      <c r="V764" s="72"/>
      <c r="W764" s="72"/>
    </row>
    <row r="765" spans="1:23" x14ac:dyDescent="0.3">
      <c r="A765" s="185"/>
      <c r="B765" s="186"/>
      <c r="C765" s="186"/>
      <c r="D765" s="186"/>
      <c r="V765" s="72"/>
      <c r="W765" s="72"/>
    </row>
    <row r="766" spans="1:23" x14ac:dyDescent="0.3">
      <c r="A766" s="185"/>
      <c r="B766" s="186"/>
      <c r="C766" s="186"/>
      <c r="D766" s="186"/>
      <c r="V766" s="72"/>
      <c r="W766" s="72"/>
    </row>
    <row r="767" spans="1:23" x14ac:dyDescent="0.3">
      <c r="A767" s="185"/>
      <c r="B767" s="186"/>
      <c r="C767" s="186"/>
      <c r="D767" s="186"/>
      <c r="V767" s="72"/>
      <c r="W767" s="72"/>
    </row>
    <row r="768" spans="1:23" x14ac:dyDescent="0.3">
      <c r="A768" s="185"/>
      <c r="B768" s="186"/>
      <c r="C768" s="186"/>
      <c r="D768" s="186"/>
      <c r="V768" s="72"/>
      <c r="W768" s="72"/>
    </row>
    <row r="769" spans="1:23" x14ac:dyDescent="0.3">
      <c r="A769" s="185"/>
      <c r="B769" s="186"/>
      <c r="C769" s="186"/>
      <c r="D769" s="186"/>
      <c r="V769" s="72"/>
      <c r="W769" s="72"/>
    </row>
    <row r="770" spans="1:23" x14ac:dyDescent="0.3">
      <c r="A770" s="185"/>
      <c r="B770" s="186"/>
      <c r="C770" s="186"/>
      <c r="D770" s="186"/>
      <c r="V770" s="72"/>
      <c r="W770" s="72"/>
    </row>
    <row r="771" spans="1:23" x14ac:dyDescent="0.3">
      <c r="A771" s="185"/>
      <c r="B771" s="186"/>
      <c r="C771" s="186"/>
      <c r="D771" s="186"/>
      <c r="V771" s="72"/>
      <c r="W771" s="72"/>
    </row>
    <row r="772" spans="1:23" x14ac:dyDescent="0.3">
      <c r="A772" s="185"/>
      <c r="B772" s="186"/>
      <c r="C772" s="186"/>
      <c r="D772" s="186"/>
      <c r="V772" s="72"/>
      <c r="W772" s="72"/>
    </row>
    <row r="773" spans="1:23" x14ac:dyDescent="0.3">
      <c r="A773" s="185"/>
      <c r="B773" s="186"/>
      <c r="C773" s="186"/>
      <c r="D773" s="186"/>
      <c r="V773" s="72"/>
      <c r="W773" s="72"/>
    </row>
    <row r="774" spans="1:23" x14ac:dyDescent="0.3">
      <c r="A774" s="185"/>
      <c r="B774" s="186"/>
      <c r="C774" s="186"/>
      <c r="D774" s="186"/>
      <c r="V774" s="72"/>
      <c r="W774" s="72"/>
    </row>
    <row r="775" spans="1:23" x14ac:dyDescent="0.3">
      <c r="A775" s="185"/>
      <c r="B775" s="186"/>
      <c r="C775" s="186"/>
      <c r="D775" s="186"/>
      <c r="V775" s="72"/>
      <c r="W775" s="72"/>
    </row>
    <row r="776" spans="1:23" x14ac:dyDescent="0.3">
      <c r="A776" s="185"/>
      <c r="B776" s="186"/>
      <c r="C776" s="186"/>
      <c r="D776" s="186"/>
      <c r="V776" s="72"/>
      <c r="W776" s="72"/>
    </row>
    <row r="777" spans="1:23" x14ac:dyDescent="0.3">
      <c r="A777" s="185"/>
      <c r="B777" s="186"/>
      <c r="C777" s="186"/>
      <c r="D777" s="186"/>
      <c r="V777" s="72"/>
      <c r="W777" s="72"/>
    </row>
    <row r="778" spans="1:23" x14ac:dyDescent="0.3">
      <c r="A778" s="185"/>
      <c r="B778" s="186"/>
      <c r="C778" s="186"/>
      <c r="D778" s="186"/>
      <c r="V778" s="72"/>
      <c r="W778" s="72"/>
    </row>
    <row r="779" spans="1:23" x14ac:dyDescent="0.3">
      <c r="A779" s="185"/>
      <c r="B779" s="186"/>
      <c r="C779" s="186"/>
      <c r="D779" s="186"/>
      <c r="V779" s="72"/>
      <c r="W779" s="72"/>
    </row>
    <row r="780" spans="1:23" x14ac:dyDescent="0.3">
      <c r="A780" s="185"/>
      <c r="B780" s="186"/>
      <c r="C780" s="186"/>
      <c r="D780" s="186"/>
      <c r="V780" s="72"/>
      <c r="W780" s="72"/>
    </row>
    <row r="781" spans="1:23" x14ac:dyDescent="0.3">
      <c r="A781" s="185"/>
      <c r="B781" s="186"/>
      <c r="C781" s="186"/>
      <c r="D781" s="186"/>
      <c r="V781" s="72"/>
      <c r="W781" s="72"/>
    </row>
    <row r="782" spans="1:23" x14ac:dyDescent="0.3">
      <c r="A782" s="185"/>
      <c r="B782" s="186"/>
      <c r="C782" s="186"/>
      <c r="D782" s="186"/>
      <c r="V782" s="72"/>
      <c r="W782" s="72"/>
    </row>
    <row r="783" spans="1:23" x14ac:dyDescent="0.3">
      <c r="A783" s="185"/>
      <c r="B783" s="186"/>
      <c r="C783" s="186"/>
      <c r="D783" s="186"/>
      <c r="V783" s="72"/>
      <c r="W783" s="72"/>
    </row>
    <row r="784" spans="1:23" x14ac:dyDescent="0.3">
      <c r="A784" s="185"/>
      <c r="B784" s="186"/>
      <c r="C784" s="186"/>
      <c r="D784" s="186"/>
      <c r="V784" s="72"/>
      <c r="W784" s="72"/>
    </row>
    <row r="785" spans="1:23" x14ac:dyDescent="0.3">
      <c r="A785" s="185"/>
      <c r="B785" s="186"/>
      <c r="C785" s="186"/>
      <c r="D785" s="186"/>
      <c r="V785" s="72"/>
      <c r="W785" s="72"/>
    </row>
    <row r="786" spans="1:23" x14ac:dyDescent="0.3">
      <c r="A786" s="185"/>
      <c r="B786" s="186"/>
      <c r="C786" s="186"/>
      <c r="D786" s="186"/>
      <c r="V786" s="72"/>
      <c r="W786" s="72"/>
    </row>
    <row r="787" spans="1:23" x14ac:dyDescent="0.3">
      <c r="A787" s="185"/>
      <c r="B787" s="186"/>
      <c r="C787" s="186"/>
      <c r="D787" s="186"/>
      <c r="V787" s="72"/>
      <c r="W787" s="72"/>
    </row>
    <row r="788" spans="1:23" x14ac:dyDescent="0.3">
      <c r="A788" s="185"/>
      <c r="B788" s="186"/>
      <c r="C788" s="186"/>
      <c r="D788" s="186"/>
      <c r="V788" s="72"/>
      <c r="W788" s="72"/>
    </row>
    <row r="789" spans="1:23" x14ac:dyDescent="0.3">
      <c r="A789" s="185"/>
      <c r="B789" s="186"/>
      <c r="C789" s="186"/>
      <c r="D789" s="186"/>
      <c r="V789" s="72"/>
      <c r="W789" s="72"/>
    </row>
    <row r="790" spans="1:23" x14ac:dyDescent="0.3">
      <c r="A790" s="185"/>
      <c r="B790" s="186"/>
      <c r="C790" s="186"/>
      <c r="D790" s="186"/>
      <c r="V790" s="72"/>
      <c r="W790" s="72"/>
    </row>
    <row r="791" spans="1:23" x14ac:dyDescent="0.3">
      <c r="A791" s="185"/>
      <c r="B791" s="186"/>
      <c r="C791" s="186"/>
      <c r="D791" s="186"/>
      <c r="V791" s="72"/>
      <c r="W791" s="72"/>
    </row>
    <row r="792" spans="1:23" x14ac:dyDescent="0.3">
      <c r="A792" s="185"/>
      <c r="B792" s="186"/>
      <c r="C792" s="186"/>
      <c r="D792" s="186"/>
      <c r="V792" s="72"/>
      <c r="W792" s="72"/>
    </row>
    <row r="793" spans="1:23" x14ac:dyDescent="0.3">
      <c r="A793" s="185"/>
      <c r="B793" s="186"/>
      <c r="C793" s="186"/>
      <c r="D793" s="186"/>
      <c r="V793" s="72"/>
      <c r="W793" s="72"/>
    </row>
    <row r="794" spans="1:23" x14ac:dyDescent="0.3">
      <c r="A794" s="185"/>
      <c r="B794" s="186"/>
      <c r="C794" s="186"/>
      <c r="D794" s="186"/>
      <c r="V794" s="72"/>
      <c r="W794" s="72"/>
    </row>
    <row r="795" spans="1:23" x14ac:dyDescent="0.3">
      <c r="A795" s="185"/>
      <c r="B795" s="186"/>
      <c r="C795" s="186"/>
      <c r="D795" s="186"/>
      <c r="V795" s="72"/>
      <c r="W795" s="72"/>
    </row>
    <row r="796" spans="1:23" x14ac:dyDescent="0.3">
      <c r="A796" s="185"/>
      <c r="B796" s="186"/>
      <c r="C796" s="186"/>
      <c r="D796" s="186"/>
      <c r="V796" s="72"/>
      <c r="W796" s="72"/>
    </row>
    <row r="797" spans="1:23" x14ac:dyDescent="0.3">
      <c r="A797" s="185"/>
      <c r="B797" s="186"/>
      <c r="C797" s="186"/>
      <c r="D797" s="186"/>
      <c r="V797" s="72"/>
      <c r="W797" s="72"/>
    </row>
    <row r="798" spans="1:23" x14ac:dyDescent="0.3">
      <c r="A798" s="185"/>
      <c r="B798" s="186"/>
      <c r="C798" s="186"/>
      <c r="D798" s="186"/>
      <c r="V798" s="72"/>
      <c r="W798" s="72"/>
    </row>
    <row r="799" spans="1:23" x14ac:dyDescent="0.3">
      <c r="A799" s="185"/>
      <c r="B799" s="186"/>
      <c r="C799" s="186"/>
      <c r="D799" s="186"/>
      <c r="V799" s="72"/>
      <c r="W799" s="72"/>
    </row>
    <row r="800" spans="1:23" x14ac:dyDescent="0.3">
      <c r="A800" s="185"/>
      <c r="B800" s="186"/>
      <c r="C800" s="186"/>
      <c r="D800" s="186"/>
      <c r="V800" s="72"/>
      <c r="W800" s="72"/>
    </row>
    <row r="801" spans="1:23" x14ac:dyDescent="0.3">
      <c r="A801" s="185"/>
      <c r="B801" s="186"/>
      <c r="C801" s="186"/>
      <c r="D801" s="186"/>
      <c r="V801" s="72"/>
      <c r="W801" s="72"/>
    </row>
    <row r="802" spans="1:23" x14ac:dyDescent="0.3">
      <c r="A802" s="185"/>
      <c r="B802" s="186"/>
      <c r="C802" s="186"/>
      <c r="D802" s="186"/>
      <c r="V802" s="72"/>
      <c r="W802" s="72"/>
    </row>
    <row r="803" spans="1:23" x14ac:dyDescent="0.3">
      <c r="A803" s="185"/>
      <c r="B803" s="186"/>
      <c r="C803" s="186"/>
      <c r="D803" s="186"/>
      <c r="V803" s="72"/>
      <c r="W803" s="72"/>
    </row>
    <row r="804" spans="1:23" x14ac:dyDescent="0.3">
      <c r="A804" s="185"/>
      <c r="B804" s="186"/>
      <c r="C804" s="186"/>
      <c r="D804" s="186"/>
      <c r="V804" s="72"/>
      <c r="W804" s="72"/>
    </row>
    <row r="805" spans="1:23" x14ac:dyDescent="0.3">
      <c r="A805" s="185"/>
      <c r="B805" s="186"/>
      <c r="C805" s="186"/>
      <c r="D805" s="186"/>
      <c r="V805" s="72"/>
      <c r="W805" s="72"/>
    </row>
    <row r="806" spans="1:23" x14ac:dyDescent="0.3">
      <c r="A806" s="185"/>
      <c r="B806" s="186"/>
      <c r="C806" s="186"/>
      <c r="D806" s="186"/>
      <c r="V806" s="72"/>
      <c r="W806" s="72"/>
    </row>
    <row r="807" spans="1:23" x14ac:dyDescent="0.3">
      <c r="A807" s="185"/>
      <c r="B807" s="186"/>
      <c r="C807" s="186"/>
      <c r="D807" s="186"/>
      <c r="V807" s="72"/>
      <c r="W807" s="72"/>
    </row>
    <row r="808" spans="1:23" x14ac:dyDescent="0.3">
      <c r="A808" s="185"/>
      <c r="B808" s="186"/>
      <c r="C808" s="186"/>
      <c r="D808" s="186"/>
      <c r="V808" s="72"/>
      <c r="W808" s="72"/>
    </row>
    <row r="809" spans="1:23" x14ac:dyDescent="0.3">
      <c r="A809" s="185"/>
      <c r="B809" s="186"/>
      <c r="C809" s="186"/>
      <c r="D809" s="186"/>
      <c r="V809" s="72"/>
      <c r="W809" s="72"/>
    </row>
    <row r="810" spans="1:23" x14ac:dyDescent="0.3">
      <c r="A810" s="185"/>
      <c r="B810" s="186"/>
      <c r="C810" s="186"/>
      <c r="D810" s="186"/>
      <c r="V810" s="72"/>
      <c r="W810" s="72"/>
    </row>
    <row r="811" spans="1:23" x14ac:dyDescent="0.3">
      <c r="A811" s="185"/>
      <c r="B811" s="186"/>
      <c r="C811" s="186"/>
      <c r="D811" s="186"/>
      <c r="V811" s="72"/>
      <c r="W811" s="72"/>
    </row>
    <row r="812" spans="1:23" x14ac:dyDescent="0.3">
      <c r="A812" s="185"/>
      <c r="B812" s="186"/>
      <c r="C812" s="186"/>
      <c r="D812" s="186"/>
      <c r="V812" s="72"/>
      <c r="W812" s="72"/>
    </row>
    <row r="813" spans="1:23" x14ac:dyDescent="0.3">
      <c r="A813" s="185"/>
      <c r="B813" s="186"/>
      <c r="C813" s="186"/>
      <c r="D813" s="186"/>
      <c r="V813" s="72"/>
      <c r="W813" s="72"/>
    </row>
    <row r="814" spans="1:23" x14ac:dyDescent="0.3">
      <c r="A814" s="185"/>
      <c r="B814" s="186"/>
      <c r="C814" s="186"/>
      <c r="D814" s="186"/>
      <c r="V814" s="72"/>
      <c r="W814" s="72"/>
    </row>
    <row r="815" spans="1:23" x14ac:dyDescent="0.3">
      <c r="A815" s="185"/>
      <c r="B815" s="186"/>
      <c r="C815" s="186"/>
      <c r="D815" s="186"/>
      <c r="V815" s="72"/>
      <c r="W815" s="72"/>
    </row>
    <row r="816" spans="1:23" x14ac:dyDescent="0.3">
      <c r="A816" s="185"/>
      <c r="B816" s="186"/>
      <c r="C816" s="186"/>
      <c r="D816" s="186"/>
      <c r="V816" s="72"/>
      <c r="W816" s="72"/>
    </row>
    <row r="817" spans="1:23" x14ac:dyDescent="0.3">
      <c r="A817" s="185"/>
      <c r="B817" s="186"/>
      <c r="C817" s="186"/>
      <c r="D817" s="186"/>
      <c r="V817" s="72"/>
      <c r="W817" s="72"/>
    </row>
    <row r="818" spans="1:23" x14ac:dyDescent="0.3">
      <c r="A818" s="185"/>
      <c r="B818" s="186"/>
      <c r="C818" s="186"/>
      <c r="D818" s="186"/>
      <c r="V818" s="72"/>
      <c r="W818" s="72"/>
    </row>
    <row r="819" spans="1:23" x14ac:dyDescent="0.3">
      <c r="A819" s="185"/>
      <c r="B819" s="186"/>
      <c r="C819" s="186"/>
      <c r="D819" s="186"/>
      <c r="V819" s="72"/>
      <c r="W819" s="72"/>
    </row>
    <row r="820" spans="1:23" x14ac:dyDescent="0.3">
      <c r="A820" s="185"/>
      <c r="B820" s="186"/>
      <c r="C820" s="186"/>
      <c r="D820" s="186"/>
      <c r="V820" s="72"/>
      <c r="W820" s="72"/>
    </row>
    <row r="821" spans="1:23" x14ac:dyDescent="0.3">
      <c r="A821" s="185"/>
      <c r="B821" s="186"/>
      <c r="C821" s="186"/>
      <c r="D821" s="186"/>
      <c r="V821" s="72"/>
      <c r="W821" s="72"/>
    </row>
    <row r="822" spans="1:23" x14ac:dyDescent="0.3">
      <c r="A822" s="185"/>
      <c r="B822" s="186"/>
      <c r="C822" s="186"/>
      <c r="D822" s="186"/>
      <c r="V822" s="72"/>
      <c r="W822" s="72"/>
    </row>
    <row r="823" spans="1:23" x14ac:dyDescent="0.3">
      <c r="A823" s="185"/>
      <c r="B823" s="186"/>
      <c r="C823" s="186"/>
      <c r="D823" s="186"/>
      <c r="V823" s="72"/>
      <c r="W823" s="72"/>
    </row>
    <row r="824" spans="1:23" x14ac:dyDescent="0.3">
      <c r="A824" s="185"/>
      <c r="B824" s="186"/>
      <c r="C824" s="186"/>
      <c r="D824" s="186"/>
      <c r="V824" s="72"/>
      <c r="W824" s="72"/>
    </row>
    <row r="825" spans="1:23" x14ac:dyDescent="0.3">
      <c r="A825" s="185"/>
      <c r="B825" s="186"/>
      <c r="C825" s="186"/>
      <c r="D825" s="186"/>
      <c r="V825" s="72"/>
      <c r="W825" s="72"/>
    </row>
    <row r="826" spans="1:23" x14ac:dyDescent="0.3">
      <c r="A826" s="185"/>
      <c r="B826" s="186"/>
      <c r="C826" s="186"/>
      <c r="D826" s="186"/>
      <c r="V826" s="72"/>
      <c r="W826" s="72"/>
    </row>
    <row r="827" spans="1:23" x14ac:dyDescent="0.3">
      <c r="A827" s="185"/>
      <c r="B827" s="186"/>
      <c r="C827" s="186"/>
      <c r="D827" s="186"/>
      <c r="V827" s="72"/>
      <c r="W827" s="72"/>
    </row>
    <row r="828" spans="1:23" x14ac:dyDescent="0.3">
      <c r="A828" s="185"/>
      <c r="B828" s="186"/>
      <c r="C828" s="186"/>
      <c r="D828" s="186"/>
      <c r="V828" s="72"/>
      <c r="W828" s="72"/>
    </row>
    <row r="829" spans="1:23" x14ac:dyDescent="0.3">
      <c r="A829" s="185"/>
      <c r="B829" s="186"/>
      <c r="C829" s="186"/>
      <c r="D829" s="186"/>
      <c r="V829" s="72"/>
      <c r="W829" s="72"/>
    </row>
    <row r="830" spans="1:23" x14ac:dyDescent="0.3">
      <c r="A830" s="185"/>
      <c r="B830" s="186"/>
      <c r="C830" s="186"/>
      <c r="D830" s="186"/>
      <c r="V830" s="72"/>
      <c r="W830" s="72"/>
    </row>
    <row r="831" spans="1:23" x14ac:dyDescent="0.3">
      <c r="A831" s="185"/>
      <c r="B831" s="186"/>
      <c r="C831" s="186"/>
      <c r="D831" s="186"/>
      <c r="V831" s="72"/>
      <c r="W831" s="72"/>
    </row>
    <row r="832" spans="1:23" x14ac:dyDescent="0.3">
      <c r="A832" s="185"/>
      <c r="B832" s="186"/>
      <c r="C832" s="186"/>
      <c r="D832" s="186"/>
      <c r="V832" s="72"/>
      <c r="W832" s="72"/>
    </row>
    <row r="833" spans="1:23" x14ac:dyDescent="0.3">
      <c r="A833" s="185"/>
      <c r="B833" s="186"/>
      <c r="C833" s="186"/>
      <c r="D833" s="186"/>
      <c r="V833" s="72"/>
      <c r="W833" s="72"/>
    </row>
    <row r="834" spans="1:23" x14ac:dyDescent="0.3">
      <c r="A834" s="185"/>
      <c r="B834" s="186"/>
      <c r="C834" s="186"/>
      <c r="D834" s="186"/>
      <c r="V834" s="72"/>
      <c r="W834" s="72"/>
    </row>
    <row r="835" spans="1:23" x14ac:dyDescent="0.3">
      <c r="A835" s="185"/>
      <c r="B835" s="186"/>
      <c r="C835" s="186"/>
      <c r="D835" s="186"/>
      <c r="V835" s="72"/>
      <c r="W835" s="72"/>
    </row>
    <row r="836" spans="1:23" x14ac:dyDescent="0.3">
      <c r="A836" s="185"/>
      <c r="B836" s="186"/>
      <c r="C836" s="186"/>
      <c r="D836" s="186"/>
      <c r="V836" s="72"/>
      <c r="W836" s="72"/>
    </row>
    <row r="837" spans="1:23" x14ac:dyDescent="0.3">
      <c r="A837" s="185"/>
      <c r="B837" s="186"/>
      <c r="C837" s="186"/>
      <c r="D837" s="186"/>
      <c r="V837" s="72"/>
      <c r="W837" s="72"/>
    </row>
    <row r="838" spans="1:23" x14ac:dyDescent="0.3">
      <c r="A838" s="185"/>
      <c r="B838" s="186"/>
      <c r="C838" s="186"/>
      <c r="D838" s="186"/>
      <c r="V838" s="72"/>
      <c r="W838" s="72"/>
    </row>
    <row r="839" spans="1:23" x14ac:dyDescent="0.3">
      <c r="A839" s="185"/>
      <c r="B839" s="186"/>
      <c r="C839" s="186"/>
      <c r="D839" s="186"/>
      <c r="V839" s="72"/>
      <c r="W839" s="72"/>
    </row>
    <row r="840" spans="1:23" x14ac:dyDescent="0.3">
      <c r="A840" s="185"/>
      <c r="B840" s="186"/>
      <c r="C840" s="186"/>
      <c r="D840" s="186"/>
      <c r="V840" s="72"/>
      <c r="W840" s="72"/>
    </row>
    <row r="841" spans="1:23" x14ac:dyDescent="0.3">
      <c r="A841" s="185"/>
      <c r="B841" s="186"/>
      <c r="C841" s="186"/>
      <c r="D841" s="186"/>
      <c r="V841" s="72"/>
      <c r="W841" s="72"/>
    </row>
    <row r="842" spans="1:23" x14ac:dyDescent="0.3">
      <c r="A842" s="185"/>
      <c r="B842" s="186"/>
      <c r="C842" s="186"/>
      <c r="D842" s="186"/>
      <c r="V842" s="72"/>
      <c r="W842" s="72"/>
    </row>
    <row r="843" spans="1:23" x14ac:dyDescent="0.3">
      <c r="A843" s="185"/>
      <c r="B843" s="186"/>
      <c r="C843" s="186"/>
      <c r="D843" s="186"/>
      <c r="V843" s="72"/>
      <c r="W843" s="72"/>
    </row>
    <row r="844" spans="1:23" x14ac:dyDescent="0.3">
      <c r="A844" s="185"/>
      <c r="B844" s="186"/>
      <c r="C844" s="186"/>
      <c r="D844" s="186"/>
      <c r="V844" s="72"/>
      <c r="W844" s="72"/>
    </row>
    <row r="845" spans="1:23" x14ac:dyDescent="0.3">
      <c r="A845" s="185"/>
      <c r="B845" s="186"/>
      <c r="C845" s="186"/>
      <c r="D845" s="186"/>
      <c r="V845" s="72"/>
      <c r="W845" s="72"/>
    </row>
    <row r="846" spans="1:23" x14ac:dyDescent="0.3">
      <c r="A846" s="185"/>
      <c r="B846" s="186"/>
      <c r="C846" s="186"/>
      <c r="D846" s="186"/>
      <c r="V846" s="72"/>
      <c r="W846" s="72"/>
    </row>
    <row r="847" spans="1:23" x14ac:dyDescent="0.3">
      <c r="A847" s="185"/>
      <c r="B847" s="186"/>
      <c r="C847" s="186"/>
      <c r="D847" s="186"/>
      <c r="V847" s="72"/>
      <c r="W847" s="72"/>
    </row>
    <row r="848" spans="1:23" x14ac:dyDescent="0.3">
      <c r="A848" s="185"/>
      <c r="B848" s="186"/>
      <c r="C848" s="186"/>
      <c r="D848" s="186"/>
      <c r="V848" s="72"/>
      <c r="W848" s="72"/>
    </row>
    <row r="849" spans="1:23" x14ac:dyDescent="0.3">
      <c r="A849" s="185"/>
      <c r="B849" s="186"/>
      <c r="C849" s="186"/>
      <c r="D849" s="186"/>
      <c r="V849" s="72"/>
      <c r="W849" s="72"/>
    </row>
    <row r="850" spans="1:23" x14ac:dyDescent="0.3">
      <c r="A850" s="185"/>
      <c r="B850" s="186"/>
      <c r="C850" s="186"/>
      <c r="D850" s="186"/>
      <c r="V850" s="72"/>
      <c r="W850" s="72"/>
    </row>
    <row r="851" spans="1:23" x14ac:dyDescent="0.3">
      <c r="A851" s="185"/>
      <c r="B851" s="186"/>
      <c r="C851" s="186"/>
      <c r="D851" s="186"/>
      <c r="V851" s="72"/>
      <c r="W851" s="72"/>
    </row>
    <row r="852" spans="1:23" x14ac:dyDescent="0.3">
      <c r="A852" s="185"/>
      <c r="B852" s="186"/>
      <c r="C852" s="186"/>
      <c r="D852" s="186"/>
      <c r="V852" s="72"/>
      <c r="W852" s="72"/>
    </row>
    <row r="853" spans="1:23" x14ac:dyDescent="0.3">
      <c r="A853" s="185"/>
      <c r="B853" s="186"/>
      <c r="C853" s="186"/>
      <c r="D853" s="186"/>
      <c r="V853" s="72"/>
      <c r="W853" s="72"/>
    </row>
    <row r="854" spans="1:23" x14ac:dyDescent="0.3">
      <c r="A854" s="185"/>
      <c r="B854" s="186"/>
      <c r="C854" s="186"/>
      <c r="D854" s="186"/>
      <c r="V854" s="72"/>
      <c r="W854" s="72"/>
    </row>
    <row r="855" spans="1:23" x14ac:dyDescent="0.3">
      <c r="A855" s="185"/>
      <c r="B855" s="186"/>
      <c r="C855" s="186"/>
      <c r="D855" s="186"/>
      <c r="V855" s="72"/>
      <c r="W855" s="72"/>
    </row>
    <row r="856" spans="1:23" x14ac:dyDescent="0.3">
      <c r="A856" s="185"/>
      <c r="B856" s="186"/>
      <c r="C856" s="186"/>
      <c r="D856" s="186"/>
      <c r="V856" s="72"/>
      <c r="W856" s="72"/>
    </row>
    <row r="857" spans="1:23" x14ac:dyDescent="0.3">
      <c r="A857" s="185"/>
      <c r="B857" s="186"/>
      <c r="C857" s="186"/>
      <c r="D857" s="186"/>
      <c r="V857" s="72"/>
      <c r="W857" s="72"/>
    </row>
    <row r="858" spans="1:23" x14ac:dyDescent="0.3">
      <c r="A858" s="185"/>
      <c r="B858" s="186"/>
      <c r="C858" s="186"/>
      <c r="D858" s="186"/>
      <c r="V858" s="72"/>
      <c r="W858" s="72"/>
    </row>
    <row r="859" spans="1:23" x14ac:dyDescent="0.3">
      <c r="A859" s="185"/>
      <c r="B859" s="186"/>
      <c r="C859" s="186"/>
      <c r="D859" s="186"/>
      <c r="V859" s="72"/>
      <c r="W859" s="72"/>
    </row>
    <row r="860" spans="1:23" x14ac:dyDescent="0.3">
      <c r="A860" s="185"/>
      <c r="B860" s="186"/>
      <c r="C860" s="186"/>
      <c r="D860" s="186"/>
      <c r="V860" s="72"/>
      <c r="W860" s="72"/>
    </row>
    <row r="861" spans="1:23" x14ac:dyDescent="0.3">
      <c r="A861" s="185"/>
      <c r="B861" s="186"/>
      <c r="C861" s="186"/>
      <c r="D861" s="186"/>
      <c r="V861" s="72"/>
      <c r="W861" s="72"/>
    </row>
    <row r="862" spans="1:23" x14ac:dyDescent="0.3">
      <c r="A862" s="185"/>
      <c r="B862" s="186"/>
      <c r="C862" s="186"/>
      <c r="D862" s="186"/>
      <c r="V862" s="72"/>
      <c r="W862" s="72"/>
    </row>
    <row r="863" spans="1:23" x14ac:dyDescent="0.3">
      <c r="A863" s="185"/>
      <c r="B863" s="186"/>
      <c r="C863" s="186"/>
      <c r="D863" s="186"/>
      <c r="V863" s="72"/>
      <c r="W863" s="72"/>
    </row>
    <row r="864" spans="1:23" x14ac:dyDescent="0.3">
      <c r="A864" s="185"/>
      <c r="B864" s="186"/>
      <c r="C864" s="186"/>
      <c r="D864" s="186"/>
      <c r="V864" s="72"/>
      <c r="W864" s="72"/>
    </row>
    <row r="865" spans="1:23" x14ac:dyDescent="0.3">
      <c r="A865" s="185"/>
      <c r="B865" s="186"/>
      <c r="C865" s="186"/>
      <c r="D865" s="186"/>
      <c r="V865" s="72"/>
      <c r="W865" s="72"/>
    </row>
    <row r="866" spans="1:23" x14ac:dyDescent="0.3">
      <c r="A866" s="185"/>
      <c r="B866" s="186"/>
      <c r="C866" s="186"/>
      <c r="D866" s="186"/>
      <c r="V866" s="72"/>
      <c r="W866" s="72"/>
    </row>
    <row r="867" spans="1:23" x14ac:dyDescent="0.3">
      <c r="A867" s="185"/>
      <c r="B867" s="186"/>
      <c r="C867" s="186"/>
      <c r="D867" s="186"/>
      <c r="V867" s="72"/>
      <c r="W867" s="72"/>
    </row>
    <row r="868" spans="1:23" x14ac:dyDescent="0.3">
      <c r="A868" s="185"/>
      <c r="B868" s="186"/>
      <c r="C868" s="186"/>
      <c r="D868" s="186"/>
      <c r="V868" s="72"/>
      <c r="W868" s="72"/>
    </row>
    <row r="869" spans="1:23" x14ac:dyDescent="0.3">
      <c r="A869" s="185"/>
      <c r="B869" s="186"/>
      <c r="C869" s="186"/>
      <c r="D869" s="186"/>
      <c r="V869" s="72"/>
      <c r="W869" s="72"/>
    </row>
    <row r="870" spans="1:23" x14ac:dyDescent="0.3">
      <c r="A870" s="185"/>
      <c r="B870" s="186"/>
      <c r="C870" s="186"/>
      <c r="D870" s="186"/>
      <c r="V870" s="72"/>
      <c r="W870" s="72"/>
    </row>
    <row r="871" spans="1:23" x14ac:dyDescent="0.3">
      <c r="A871" s="185"/>
      <c r="B871" s="186"/>
      <c r="C871" s="186"/>
      <c r="D871" s="186"/>
      <c r="V871" s="72"/>
      <c r="W871" s="72"/>
    </row>
    <row r="872" spans="1:23" x14ac:dyDescent="0.3">
      <c r="A872" s="185"/>
      <c r="B872" s="186"/>
      <c r="C872" s="186"/>
      <c r="D872" s="186"/>
      <c r="V872" s="72"/>
      <c r="W872" s="72"/>
    </row>
    <row r="873" spans="1:23" x14ac:dyDescent="0.3">
      <c r="A873" s="185"/>
      <c r="B873" s="186"/>
      <c r="C873" s="186"/>
      <c r="D873" s="186"/>
      <c r="V873" s="72"/>
      <c r="W873" s="72"/>
    </row>
    <row r="874" spans="1:23" x14ac:dyDescent="0.3">
      <c r="A874" s="185"/>
      <c r="B874" s="186"/>
      <c r="C874" s="186"/>
      <c r="D874" s="186"/>
      <c r="V874" s="72"/>
      <c r="W874" s="72"/>
    </row>
    <row r="875" spans="1:23" x14ac:dyDescent="0.3">
      <c r="A875" s="185"/>
      <c r="B875" s="186"/>
      <c r="C875" s="186"/>
      <c r="D875" s="186"/>
      <c r="V875" s="72"/>
      <c r="W875" s="72"/>
    </row>
    <row r="876" spans="1:23" x14ac:dyDescent="0.3">
      <c r="A876" s="185"/>
      <c r="B876" s="186"/>
      <c r="C876" s="186"/>
      <c r="D876" s="186"/>
      <c r="V876" s="72"/>
      <c r="W876" s="72"/>
    </row>
    <row r="877" spans="1:23" x14ac:dyDescent="0.3">
      <c r="A877" s="185"/>
      <c r="B877" s="186"/>
      <c r="C877" s="186"/>
      <c r="D877" s="186"/>
      <c r="V877" s="72"/>
      <c r="W877" s="72"/>
    </row>
    <row r="878" spans="1:23" x14ac:dyDescent="0.3">
      <c r="A878" s="185"/>
      <c r="B878" s="186"/>
      <c r="C878" s="186"/>
      <c r="D878" s="186"/>
      <c r="V878" s="72"/>
      <c r="W878" s="72"/>
    </row>
    <row r="879" spans="1:23" x14ac:dyDescent="0.3">
      <c r="A879" s="185"/>
      <c r="B879" s="186"/>
      <c r="C879" s="186"/>
      <c r="D879" s="186"/>
      <c r="V879" s="72"/>
      <c r="W879" s="72"/>
    </row>
    <row r="880" spans="1:23" x14ac:dyDescent="0.3">
      <c r="A880" s="185"/>
      <c r="B880" s="186"/>
      <c r="C880" s="186"/>
      <c r="D880" s="186"/>
      <c r="V880" s="72"/>
      <c r="W880" s="72"/>
    </row>
    <row r="881" spans="1:23" x14ac:dyDescent="0.3">
      <c r="A881" s="185"/>
      <c r="B881" s="186"/>
      <c r="C881" s="186"/>
      <c r="D881" s="186"/>
      <c r="V881" s="72"/>
      <c r="W881" s="72"/>
    </row>
    <row r="882" spans="1:23" x14ac:dyDescent="0.3">
      <c r="A882" s="185"/>
      <c r="B882" s="186"/>
      <c r="C882" s="186"/>
      <c r="D882" s="186"/>
      <c r="V882" s="72"/>
      <c r="W882" s="72"/>
    </row>
    <row r="883" spans="1:23" x14ac:dyDescent="0.3">
      <c r="A883" s="185"/>
      <c r="B883" s="186"/>
      <c r="C883" s="186"/>
      <c r="D883" s="186"/>
      <c r="V883" s="72"/>
      <c r="W883" s="72"/>
    </row>
    <row r="884" spans="1:23" x14ac:dyDescent="0.3">
      <c r="A884" s="185"/>
      <c r="B884" s="186"/>
      <c r="C884" s="186"/>
      <c r="D884" s="186"/>
      <c r="V884" s="72"/>
      <c r="W884" s="72"/>
    </row>
    <row r="885" spans="1:23" x14ac:dyDescent="0.3">
      <c r="A885" s="185"/>
      <c r="B885" s="186"/>
      <c r="C885" s="186"/>
      <c r="D885" s="186"/>
      <c r="V885" s="72"/>
      <c r="W885" s="72"/>
    </row>
    <row r="886" spans="1:23" x14ac:dyDescent="0.3">
      <c r="A886" s="185"/>
      <c r="B886" s="186"/>
      <c r="C886" s="186"/>
      <c r="D886" s="186"/>
      <c r="V886" s="72"/>
      <c r="W886" s="72"/>
    </row>
    <row r="887" spans="1:23" x14ac:dyDescent="0.3">
      <c r="A887" s="185"/>
      <c r="B887" s="186"/>
      <c r="C887" s="186"/>
      <c r="D887" s="186"/>
      <c r="V887" s="72"/>
      <c r="W887" s="72"/>
    </row>
    <row r="888" spans="1:23" x14ac:dyDescent="0.3">
      <c r="A888" s="185"/>
      <c r="B888" s="186"/>
      <c r="C888" s="186"/>
      <c r="D888" s="186"/>
      <c r="V888" s="72"/>
      <c r="W888" s="72"/>
    </row>
    <row r="889" spans="1:23" x14ac:dyDescent="0.3">
      <c r="A889" s="185"/>
      <c r="B889" s="186"/>
      <c r="C889" s="186"/>
      <c r="D889" s="186"/>
      <c r="V889" s="72"/>
      <c r="W889" s="72"/>
    </row>
    <row r="890" spans="1:23" x14ac:dyDescent="0.3">
      <c r="A890" s="185"/>
      <c r="B890" s="186"/>
      <c r="C890" s="186"/>
      <c r="D890" s="186"/>
      <c r="V890" s="72"/>
      <c r="W890" s="72"/>
    </row>
    <row r="891" spans="1:23" x14ac:dyDescent="0.3">
      <c r="A891" s="185"/>
      <c r="B891" s="186"/>
      <c r="C891" s="186"/>
      <c r="D891" s="186"/>
      <c r="V891" s="72"/>
      <c r="W891" s="72"/>
    </row>
    <row r="892" spans="1:23" x14ac:dyDescent="0.3">
      <c r="A892" s="185"/>
      <c r="B892" s="186"/>
      <c r="C892" s="186"/>
      <c r="D892" s="186"/>
      <c r="V892" s="72"/>
      <c r="W892" s="72"/>
    </row>
    <row r="893" spans="1:23" x14ac:dyDescent="0.3">
      <c r="A893" s="185"/>
      <c r="B893" s="186"/>
      <c r="C893" s="186"/>
      <c r="D893" s="186"/>
      <c r="V893" s="72"/>
      <c r="W893" s="72"/>
    </row>
    <row r="894" spans="1:23" x14ac:dyDescent="0.3">
      <c r="A894" s="185"/>
      <c r="B894" s="186"/>
      <c r="C894" s="186"/>
      <c r="D894" s="186"/>
      <c r="V894" s="72"/>
      <c r="W894" s="72"/>
    </row>
    <row r="895" spans="1:23" x14ac:dyDescent="0.3">
      <c r="A895" s="185"/>
      <c r="B895" s="186"/>
      <c r="C895" s="186"/>
      <c r="D895" s="186"/>
      <c r="V895" s="72"/>
      <c r="W895" s="72"/>
    </row>
    <row r="896" spans="1:23" x14ac:dyDescent="0.3">
      <c r="A896" s="185"/>
      <c r="B896" s="186"/>
      <c r="C896" s="186"/>
      <c r="D896" s="186"/>
      <c r="V896" s="72"/>
      <c r="W896" s="72"/>
    </row>
    <row r="897" spans="1:23" x14ac:dyDescent="0.3">
      <c r="A897" s="185"/>
      <c r="B897" s="186"/>
      <c r="C897" s="186"/>
      <c r="D897" s="186"/>
      <c r="V897" s="72"/>
      <c r="W897" s="72"/>
    </row>
    <row r="898" spans="1:23" x14ac:dyDescent="0.3">
      <c r="A898" s="185"/>
      <c r="B898" s="186"/>
      <c r="C898" s="186"/>
      <c r="D898" s="186"/>
      <c r="V898" s="72"/>
      <c r="W898" s="72"/>
    </row>
    <row r="899" spans="1:23" x14ac:dyDescent="0.3">
      <c r="A899" s="185"/>
      <c r="B899" s="186"/>
      <c r="C899" s="186"/>
      <c r="D899" s="186"/>
      <c r="V899" s="72"/>
      <c r="W899" s="72"/>
    </row>
    <row r="900" spans="1:23" x14ac:dyDescent="0.3">
      <c r="A900" s="185"/>
      <c r="B900" s="186"/>
      <c r="C900" s="186"/>
      <c r="D900" s="186"/>
      <c r="V900" s="72"/>
      <c r="W900" s="72"/>
    </row>
    <row r="901" spans="1:23" x14ac:dyDescent="0.3">
      <c r="A901" s="185"/>
      <c r="B901" s="186"/>
      <c r="C901" s="186"/>
      <c r="D901" s="186"/>
      <c r="V901" s="72"/>
      <c r="W901" s="72"/>
    </row>
    <row r="902" spans="1:23" x14ac:dyDescent="0.3">
      <c r="A902" s="185"/>
      <c r="B902" s="186"/>
      <c r="C902" s="186"/>
      <c r="D902" s="186"/>
      <c r="V902" s="72"/>
      <c r="W902" s="72"/>
    </row>
    <row r="903" spans="1:23" x14ac:dyDescent="0.3">
      <c r="A903" s="185"/>
      <c r="B903" s="186"/>
      <c r="C903" s="186"/>
      <c r="D903" s="186"/>
      <c r="V903" s="72"/>
      <c r="W903" s="72"/>
    </row>
    <row r="904" spans="1:23" x14ac:dyDescent="0.3">
      <c r="A904" s="185"/>
      <c r="B904" s="186"/>
      <c r="C904" s="186"/>
      <c r="D904" s="186"/>
      <c r="V904" s="72"/>
      <c r="W904" s="72"/>
    </row>
    <row r="905" spans="1:23" x14ac:dyDescent="0.3">
      <c r="A905" s="185"/>
      <c r="B905" s="186"/>
      <c r="C905" s="186"/>
      <c r="D905" s="186"/>
      <c r="V905" s="72"/>
      <c r="W905" s="72"/>
    </row>
    <row r="906" spans="1:23" x14ac:dyDescent="0.3">
      <c r="A906" s="185"/>
      <c r="B906" s="186"/>
      <c r="C906" s="186"/>
      <c r="D906" s="186"/>
      <c r="V906" s="72"/>
      <c r="W906" s="72"/>
    </row>
    <row r="907" spans="1:23" x14ac:dyDescent="0.3">
      <c r="A907" s="185"/>
      <c r="B907" s="186"/>
      <c r="C907" s="186"/>
      <c r="D907" s="186"/>
      <c r="V907" s="72"/>
      <c r="W907" s="72"/>
    </row>
    <row r="908" spans="1:23" x14ac:dyDescent="0.3">
      <c r="A908" s="185"/>
      <c r="B908" s="186"/>
      <c r="C908" s="186"/>
      <c r="D908" s="186"/>
      <c r="V908" s="72"/>
      <c r="W908" s="72"/>
    </row>
    <row r="909" spans="1:23" x14ac:dyDescent="0.3">
      <c r="A909" s="185"/>
      <c r="B909" s="186"/>
      <c r="C909" s="186"/>
      <c r="D909" s="186"/>
      <c r="V909" s="72"/>
      <c r="W909" s="72"/>
    </row>
    <row r="910" spans="1:23" x14ac:dyDescent="0.3">
      <c r="A910" s="185"/>
      <c r="B910" s="186"/>
      <c r="C910" s="186"/>
      <c r="D910" s="186"/>
      <c r="V910" s="72"/>
      <c r="W910" s="72"/>
    </row>
    <row r="911" spans="1:23" x14ac:dyDescent="0.3">
      <c r="A911" s="185"/>
      <c r="B911" s="186"/>
      <c r="C911" s="186"/>
      <c r="D911" s="186"/>
      <c r="V911" s="72"/>
      <c r="W911" s="72"/>
    </row>
    <row r="912" spans="1:23" x14ac:dyDescent="0.3">
      <c r="A912" s="185"/>
      <c r="B912" s="186"/>
      <c r="C912" s="186"/>
      <c r="D912" s="186"/>
      <c r="V912" s="72"/>
      <c r="W912" s="72"/>
    </row>
    <row r="913" spans="1:23" x14ac:dyDescent="0.3">
      <c r="A913" s="185"/>
      <c r="B913" s="186"/>
      <c r="C913" s="186"/>
      <c r="D913" s="186"/>
      <c r="V913" s="72"/>
      <c r="W913" s="72"/>
    </row>
    <row r="914" spans="1:23" x14ac:dyDescent="0.3">
      <c r="A914" s="185"/>
      <c r="B914" s="186"/>
      <c r="C914" s="186"/>
      <c r="D914" s="186"/>
      <c r="V914" s="72"/>
      <c r="W914" s="72"/>
    </row>
    <row r="915" spans="1:23" x14ac:dyDescent="0.3">
      <c r="A915" s="185"/>
      <c r="B915" s="186"/>
      <c r="C915" s="186"/>
      <c r="D915" s="186"/>
      <c r="V915" s="72"/>
      <c r="W915" s="72"/>
    </row>
    <row r="916" spans="1:23" x14ac:dyDescent="0.3">
      <c r="A916" s="185"/>
      <c r="B916" s="186"/>
      <c r="C916" s="186"/>
      <c r="D916" s="186"/>
      <c r="V916" s="72"/>
      <c r="W916" s="72"/>
    </row>
    <row r="917" spans="1:23" x14ac:dyDescent="0.3">
      <c r="A917" s="185"/>
      <c r="B917" s="186"/>
      <c r="C917" s="186"/>
      <c r="D917" s="186"/>
      <c r="V917" s="72"/>
      <c r="W917" s="72"/>
    </row>
    <row r="918" spans="1:23" x14ac:dyDescent="0.3">
      <c r="A918" s="185"/>
      <c r="B918" s="186"/>
      <c r="C918" s="186"/>
      <c r="D918" s="186"/>
      <c r="V918" s="72"/>
      <c r="W918" s="72"/>
    </row>
    <row r="919" spans="1:23" x14ac:dyDescent="0.3">
      <c r="A919" s="185"/>
      <c r="B919" s="186"/>
      <c r="C919" s="186"/>
      <c r="D919" s="186"/>
      <c r="V919" s="72"/>
      <c r="W919" s="72"/>
    </row>
    <row r="920" spans="1:23" x14ac:dyDescent="0.3">
      <c r="A920" s="185"/>
      <c r="B920" s="186"/>
      <c r="C920" s="186"/>
      <c r="D920" s="186"/>
      <c r="V920" s="72"/>
      <c r="W920" s="72"/>
    </row>
    <row r="921" spans="1:23" x14ac:dyDescent="0.3">
      <c r="A921" s="185"/>
      <c r="B921" s="186"/>
      <c r="C921" s="186"/>
      <c r="D921" s="186"/>
      <c r="V921" s="72"/>
      <c r="W921" s="72"/>
    </row>
    <row r="922" spans="1:23" x14ac:dyDescent="0.3">
      <c r="A922" s="185"/>
      <c r="B922" s="186"/>
      <c r="C922" s="186"/>
      <c r="D922" s="186"/>
      <c r="V922" s="72"/>
      <c r="W922" s="72"/>
    </row>
    <row r="923" spans="1:23" x14ac:dyDescent="0.3">
      <c r="A923" s="185"/>
      <c r="B923" s="186"/>
      <c r="C923" s="186"/>
      <c r="D923" s="186"/>
      <c r="V923" s="72"/>
      <c r="W923" s="72"/>
    </row>
    <row r="924" spans="1:23" x14ac:dyDescent="0.3">
      <c r="A924" s="185"/>
      <c r="B924" s="186"/>
      <c r="C924" s="186"/>
      <c r="D924" s="186"/>
      <c r="V924" s="72"/>
      <c r="W924" s="72"/>
    </row>
    <row r="925" spans="1:23" x14ac:dyDescent="0.3">
      <c r="A925" s="185"/>
      <c r="B925" s="186"/>
      <c r="C925" s="186"/>
      <c r="D925" s="186"/>
      <c r="V925" s="72"/>
      <c r="W925" s="72"/>
    </row>
    <row r="926" spans="1:23" x14ac:dyDescent="0.3">
      <c r="A926" s="185"/>
      <c r="B926" s="186"/>
      <c r="C926" s="186"/>
      <c r="D926" s="186"/>
      <c r="V926" s="72"/>
      <c r="W926" s="72"/>
    </row>
    <row r="927" spans="1:23" x14ac:dyDescent="0.3">
      <c r="A927" s="185"/>
      <c r="B927" s="186"/>
      <c r="C927" s="186"/>
      <c r="D927" s="186"/>
      <c r="V927" s="72"/>
      <c r="W927" s="72"/>
    </row>
    <row r="928" spans="1:23" x14ac:dyDescent="0.3">
      <c r="A928" s="185"/>
      <c r="B928" s="186"/>
      <c r="C928" s="186"/>
      <c r="D928" s="186"/>
      <c r="V928" s="72"/>
      <c r="W928" s="72"/>
    </row>
    <row r="929" spans="1:23" x14ac:dyDescent="0.3">
      <c r="A929" s="185"/>
      <c r="B929" s="186"/>
      <c r="C929" s="186"/>
      <c r="D929" s="186"/>
      <c r="V929" s="72"/>
      <c r="W929" s="72"/>
    </row>
    <row r="930" spans="1:23" x14ac:dyDescent="0.3">
      <c r="A930" s="185"/>
      <c r="B930" s="186"/>
      <c r="C930" s="186"/>
      <c r="D930" s="186"/>
      <c r="V930" s="72"/>
      <c r="W930" s="72"/>
    </row>
    <row r="931" spans="1:23" x14ac:dyDescent="0.3">
      <c r="A931" s="185"/>
      <c r="B931" s="186"/>
      <c r="C931" s="186"/>
      <c r="D931" s="186"/>
      <c r="V931" s="72"/>
      <c r="W931" s="72"/>
    </row>
    <row r="932" spans="1:23" x14ac:dyDescent="0.3">
      <c r="A932" s="185"/>
      <c r="B932" s="186"/>
      <c r="C932" s="186"/>
      <c r="D932" s="186"/>
      <c r="V932" s="72"/>
      <c r="W932" s="72"/>
    </row>
    <row r="933" spans="1:23" x14ac:dyDescent="0.3">
      <c r="A933" s="185"/>
      <c r="B933" s="186"/>
      <c r="C933" s="186"/>
      <c r="D933" s="186"/>
      <c r="V933" s="72"/>
      <c r="W933" s="72"/>
    </row>
    <row r="934" spans="1:23" x14ac:dyDescent="0.3">
      <c r="A934" s="185"/>
      <c r="B934" s="186"/>
      <c r="C934" s="186"/>
      <c r="D934" s="186"/>
      <c r="V934" s="72"/>
      <c r="W934" s="72"/>
    </row>
    <row r="935" spans="1:23" x14ac:dyDescent="0.3">
      <c r="A935" s="185"/>
      <c r="B935" s="186"/>
      <c r="C935" s="186"/>
      <c r="D935" s="186"/>
      <c r="V935" s="72"/>
      <c r="W935" s="72"/>
    </row>
    <row r="936" spans="1:23" x14ac:dyDescent="0.3">
      <c r="A936" s="185"/>
      <c r="B936" s="186"/>
      <c r="C936" s="186"/>
      <c r="D936" s="186"/>
      <c r="V936" s="72"/>
      <c r="W936" s="72"/>
    </row>
    <row r="937" spans="1:23" x14ac:dyDescent="0.3">
      <c r="A937" s="185"/>
      <c r="B937" s="186"/>
      <c r="C937" s="186"/>
      <c r="D937" s="186"/>
      <c r="V937" s="72"/>
      <c r="W937" s="72"/>
    </row>
    <row r="938" spans="1:23" x14ac:dyDescent="0.3">
      <c r="A938" s="185"/>
      <c r="B938" s="186"/>
      <c r="C938" s="186"/>
      <c r="D938" s="186"/>
      <c r="V938" s="72"/>
      <c r="W938" s="72"/>
    </row>
    <row r="939" spans="1:23" x14ac:dyDescent="0.3">
      <c r="A939" s="185"/>
      <c r="B939" s="186"/>
      <c r="C939" s="186"/>
      <c r="D939" s="186"/>
      <c r="V939" s="72"/>
      <c r="W939" s="72"/>
    </row>
    <row r="940" spans="1:23" x14ac:dyDescent="0.3">
      <c r="A940" s="185"/>
      <c r="B940" s="186"/>
      <c r="C940" s="186"/>
      <c r="D940" s="186"/>
      <c r="V940" s="72"/>
      <c r="W940" s="72"/>
    </row>
    <row r="941" spans="1:23" x14ac:dyDescent="0.3">
      <c r="A941" s="185"/>
      <c r="B941" s="186"/>
      <c r="C941" s="186"/>
      <c r="D941" s="186"/>
      <c r="V941" s="72"/>
      <c r="W941" s="72"/>
    </row>
    <row r="942" spans="1:23" x14ac:dyDescent="0.3">
      <c r="A942" s="185"/>
      <c r="B942" s="186"/>
      <c r="C942" s="186"/>
      <c r="D942" s="186"/>
      <c r="V942" s="72"/>
      <c r="W942" s="72"/>
    </row>
    <row r="943" spans="1:23" x14ac:dyDescent="0.3">
      <c r="A943" s="185"/>
      <c r="B943" s="186"/>
      <c r="C943" s="186"/>
      <c r="D943" s="186"/>
      <c r="V943" s="72"/>
      <c r="W943" s="72"/>
    </row>
    <row r="944" spans="1:23" x14ac:dyDescent="0.3">
      <c r="A944" s="185"/>
      <c r="B944" s="186"/>
      <c r="C944" s="186"/>
      <c r="D944" s="186"/>
      <c r="V944" s="72"/>
      <c r="W944" s="72"/>
    </row>
    <row r="945" spans="1:23" x14ac:dyDescent="0.3">
      <c r="A945" s="185"/>
      <c r="B945" s="186"/>
      <c r="C945" s="186"/>
      <c r="D945" s="186"/>
      <c r="V945" s="72"/>
      <c r="W945" s="72"/>
    </row>
    <row r="946" spans="1:23" x14ac:dyDescent="0.3">
      <c r="A946" s="185"/>
      <c r="B946" s="186"/>
      <c r="C946" s="186"/>
      <c r="D946" s="186"/>
      <c r="V946" s="72"/>
      <c r="W946" s="72"/>
    </row>
    <row r="947" spans="1:23" x14ac:dyDescent="0.3">
      <c r="A947" s="185"/>
      <c r="B947" s="186"/>
      <c r="C947" s="186"/>
      <c r="D947" s="186"/>
      <c r="V947" s="72"/>
      <c r="W947" s="72"/>
    </row>
    <row r="948" spans="1:23" x14ac:dyDescent="0.3">
      <c r="A948" s="185"/>
      <c r="B948" s="186"/>
      <c r="C948" s="186"/>
      <c r="D948" s="186"/>
      <c r="V948" s="72"/>
      <c r="W948" s="72"/>
    </row>
    <row r="949" spans="1:23" x14ac:dyDescent="0.3">
      <c r="A949" s="185"/>
      <c r="B949" s="186"/>
      <c r="C949" s="186"/>
      <c r="D949" s="186"/>
      <c r="V949" s="72"/>
      <c r="W949" s="72"/>
    </row>
    <row r="950" spans="1:23" x14ac:dyDescent="0.3">
      <c r="A950" s="185"/>
      <c r="B950" s="186"/>
      <c r="C950" s="186"/>
      <c r="D950" s="186"/>
      <c r="V950" s="72"/>
      <c r="W950" s="72"/>
    </row>
    <row r="951" spans="1:23" x14ac:dyDescent="0.3">
      <c r="A951" s="185"/>
      <c r="B951" s="186"/>
      <c r="C951" s="186"/>
      <c r="D951" s="186"/>
      <c r="V951" s="72"/>
      <c r="W951" s="72"/>
    </row>
    <row r="952" spans="1:23" x14ac:dyDescent="0.3">
      <c r="A952" s="185"/>
      <c r="B952" s="186"/>
      <c r="C952" s="186"/>
      <c r="D952" s="186"/>
      <c r="V952" s="72"/>
      <c r="W952" s="72"/>
    </row>
    <row r="953" spans="1:23" x14ac:dyDescent="0.3">
      <c r="A953" s="185"/>
      <c r="B953" s="186"/>
      <c r="C953" s="186"/>
      <c r="D953" s="186"/>
      <c r="V953" s="72"/>
      <c r="W953" s="72"/>
    </row>
    <row r="954" spans="1:23" x14ac:dyDescent="0.3">
      <c r="A954" s="185"/>
      <c r="B954" s="186"/>
      <c r="C954" s="186"/>
      <c r="D954" s="186"/>
      <c r="V954" s="72"/>
      <c r="W954" s="72"/>
    </row>
    <row r="955" spans="1:23" x14ac:dyDescent="0.3">
      <c r="A955" s="185"/>
      <c r="B955" s="186"/>
      <c r="C955" s="186"/>
      <c r="D955" s="186"/>
      <c r="V955" s="72"/>
      <c r="W955" s="72"/>
    </row>
    <row r="956" spans="1:23" x14ac:dyDescent="0.3">
      <c r="A956" s="185"/>
      <c r="B956" s="186"/>
      <c r="C956" s="186"/>
      <c r="D956" s="186"/>
      <c r="V956" s="72"/>
      <c r="W956" s="72"/>
    </row>
    <row r="957" spans="1:23" x14ac:dyDescent="0.3">
      <c r="A957" s="185"/>
      <c r="B957" s="186"/>
      <c r="C957" s="186"/>
      <c r="D957" s="186"/>
      <c r="V957" s="72"/>
      <c r="W957" s="72"/>
    </row>
    <row r="958" spans="1:23" x14ac:dyDescent="0.3">
      <c r="A958" s="185"/>
      <c r="B958" s="186"/>
      <c r="C958" s="186"/>
      <c r="D958" s="186"/>
      <c r="V958" s="72"/>
      <c r="W958" s="72"/>
    </row>
    <row r="959" spans="1:23" x14ac:dyDescent="0.3">
      <c r="A959" s="185"/>
      <c r="B959" s="186"/>
      <c r="C959" s="186"/>
      <c r="D959" s="186"/>
      <c r="V959" s="72"/>
      <c r="W959" s="72"/>
    </row>
    <row r="960" spans="1:23" x14ac:dyDescent="0.3">
      <c r="A960" s="185"/>
      <c r="B960" s="186"/>
      <c r="C960" s="186"/>
      <c r="D960" s="186"/>
      <c r="V960" s="72"/>
      <c r="W960" s="72"/>
    </row>
    <row r="961" spans="1:23" x14ac:dyDescent="0.3">
      <c r="A961" s="185"/>
      <c r="B961" s="186"/>
      <c r="C961" s="186"/>
      <c r="D961" s="186"/>
      <c r="V961" s="72"/>
      <c r="W961" s="72"/>
    </row>
    <row r="962" spans="1:23" x14ac:dyDescent="0.3">
      <c r="A962" s="185"/>
      <c r="B962" s="186"/>
      <c r="C962" s="186"/>
      <c r="D962" s="186"/>
      <c r="V962" s="72"/>
      <c r="W962" s="72"/>
    </row>
    <row r="963" spans="1:23" x14ac:dyDescent="0.3">
      <c r="A963" s="185"/>
      <c r="B963" s="186"/>
      <c r="C963" s="186"/>
      <c r="D963" s="186"/>
      <c r="V963" s="72"/>
      <c r="W963" s="72"/>
    </row>
    <row r="964" spans="1:23" x14ac:dyDescent="0.3">
      <c r="A964" s="185"/>
      <c r="B964" s="186"/>
      <c r="C964" s="186"/>
      <c r="D964" s="186"/>
      <c r="V964" s="72"/>
      <c r="W964" s="72"/>
    </row>
    <row r="965" spans="1:23" x14ac:dyDescent="0.3">
      <c r="A965" s="185"/>
      <c r="B965" s="186"/>
      <c r="C965" s="186"/>
      <c r="D965" s="186"/>
      <c r="V965" s="72"/>
      <c r="W965" s="72"/>
    </row>
    <row r="966" spans="1:23" x14ac:dyDescent="0.3">
      <c r="A966" s="185"/>
      <c r="B966" s="186"/>
      <c r="C966" s="186"/>
      <c r="D966" s="186"/>
      <c r="V966" s="72"/>
      <c r="W966" s="72"/>
    </row>
    <row r="967" spans="1:23" x14ac:dyDescent="0.3">
      <c r="A967" s="185"/>
      <c r="B967" s="186"/>
      <c r="C967" s="186"/>
      <c r="D967" s="186"/>
      <c r="V967" s="72"/>
      <c r="W967" s="72"/>
    </row>
    <row r="968" spans="1:23" x14ac:dyDescent="0.3">
      <c r="A968" s="185"/>
      <c r="B968" s="186"/>
      <c r="C968" s="186"/>
      <c r="D968" s="186"/>
      <c r="V968" s="72"/>
      <c r="W968" s="72"/>
    </row>
    <row r="969" spans="1:23" x14ac:dyDescent="0.3">
      <c r="A969" s="185"/>
      <c r="B969" s="186"/>
      <c r="C969" s="186"/>
      <c r="D969" s="186"/>
      <c r="V969" s="72"/>
      <c r="W969" s="72"/>
    </row>
    <row r="970" spans="1:23" x14ac:dyDescent="0.3">
      <c r="A970" s="185"/>
      <c r="B970" s="186"/>
      <c r="C970" s="186"/>
      <c r="D970" s="186"/>
      <c r="V970" s="72"/>
      <c r="W970" s="72"/>
    </row>
    <row r="971" spans="1:23" x14ac:dyDescent="0.3">
      <c r="A971" s="185"/>
      <c r="B971" s="186"/>
      <c r="C971" s="186"/>
      <c r="D971" s="186"/>
      <c r="V971" s="72"/>
      <c r="W971" s="72"/>
    </row>
    <row r="972" spans="1:23" x14ac:dyDescent="0.3">
      <c r="A972" s="185"/>
      <c r="B972" s="186"/>
      <c r="C972" s="186"/>
      <c r="D972" s="186"/>
      <c r="V972" s="72"/>
      <c r="W972" s="72"/>
    </row>
    <row r="973" spans="1:23" x14ac:dyDescent="0.3">
      <c r="A973" s="185"/>
      <c r="B973" s="186"/>
      <c r="C973" s="186"/>
      <c r="D973" s="186"/>
      <c r="V973" s="72"/>
      <c r="W973" s="72"/>
    </row>
    <row r="974" spans="1:23" x14ac:dyDescent="0.3">
      <c r="A974" s="185"/>
      <c r="B974" s="186"/>
      <c r="C974" s="186"/>
      <c r="D974" s="186"/>
      <c r="V974" s="72"/>
      <c r="W974" s="72"/>
    </row>
    <row r="975" spans="1:23" x14ac:dyDescent="0.3">
      <c r="A975" s="185"/>
      <c r="B975" s="186"/>
      <c r="C975" s="186"/>
      <c r="D975" s="186"/>
      <c r="V975" s="72"/>
      <c r="W975" s="72"/>
    </row>
    <row r="976" spans="1:23" x14ac:dyDescent="0.3">
      <c r="A976" s="185"/>
      <c r="B976" s="186"/>
      <c r="C976" s="186"/>
      <c r="D976" s="186"/>
      <c r="V976" s="72"/>
      <c r="W976" s="72"/>
    </row>
    <row r="977" spans="1:23" x14ac:dyDescent="0.3">
      <c r="A977" s="185"/>
      <c r="B977" s="186"/>
      <c r="C977" s="186"/>
      <c r="D977" s="186"/>
      <c r="V977" s="72"/>
      <c r="W977" s="72"/>
    </row>
    <row r="978" spans="1:23" x14ac:dyDescent="0.3">
      <c r="A978" s="185"/>
      <c r="B978" s="186"/>
      <c r="C978" s="186"/>
      <c r="D978" s="186"/>
      <c r="V978" s="72"/>
      <c r="W978" s="72"/>
    </row>
    <row r="979" spans="1:23" x14ac:dyDescent="0.3">
      <c r="A979" s="185"/>
      <c r="B979" s="186"/>
      <c r="C979" s="186"/>
      <c r="D979" s="186"/>
      <c r="V979" s="72"/>
      <c r="W979" s="72"/>
    </row>
    <row r="980" spans="1:23" x14ac:dyDescent="0.3">
      <c r="A980" s="185"/>
      <c r="B980" s="186"/>
      <c r="C980" s="186"/>
      <c r="D980" s="186"/>
      <c r="V980" s="72"/>
      <c r="W980" s="72"/>
    </row>
    <row r="981" spans="1:23" x14ac:dyDescent="0.3">
      <c r="A981" s="185"/>
      <c r="B981" s="186"/>
      <c r="C981" s="186"/>
      <c r="D981" s="186"/>
      <c r="V981" s="72"/>
      <c r="W981" s="72"/>
    </row>
    <row r="982" spans="1:23" x14ac:dyDescent="0.3">
      <c r="A982" s="185"/>
      <c r="B982" s="186"/>
      <c r="C982" s="186"/>
      <c r="D982" s="186"/>
      <c r="V982" s="72"/>
      <c r="W982" s="72"/>
    </row>
    <row r="983" spans="1:23" x14ac:dyDescent="0.3">
      <c r="A983" s="185"/>
      <c r="B983" s="186"/>
      <c r="C983" s="186"/>
      <c r="D983" s="186"/>
      <c r="V983" s="72"/>
      <c r="W983" s="72"/>
    </row>
    <row r="984" spans="1:23" x14ac:dyDescent="0.3">
      <c r="A984" s="185"/>
      <c r="B984" s="186"/>
      <c r="C984" s="186"/>
      <c r="D984" s="186"/>
      <c r="V984" s="72"/>
      <c r="W984" s="72"/>
    </row>
    <row r="985" spans="1:23" x14ac:dyDescent="0.3">
      <c r="A985" s="185"/>
      <c r="B985" s="186"/>
      <c r="C985" s="186"/>
      <c r="D985" s="186"/>
      <c r="V985" s="72"/>
      <c r="W985" s="72"/>
    </row>
    <row r="986" spans="1:23" x14ac:dyDescent="0.3">
      <c r="A986" s="185"/>
      <c r="B986" s="186"/>
      <c r="C986" s="186"/>
      <c r="D986" s="186"/>
      <c r="V986" s="72"/>
      <c r="W986" s="72"/>
    </row>
    <row r="987" spans="1:23" x14ac:dyDescent="0.3">
      <c r="A987" s="185"/>
      <c r="B987" s="186"/>
      <c r="C987" s="186"/>
      <c r="D987" s="186"/>
      <c r="V987" s="72"/>
      <c r="W987" s="72"/>
    </row>
    <row r="988" spans="1:23" x14ac:dyDescent="0.3">
      <c r="A988" s="185"/>
      <c r="B988" s="186"/>
      <c r="C988" s="186"/>
      <c r="D988" s="186"/>
      <c r="V988" s="72"/>
      <c r="W988" s="72"/>
    </row>
    <row r="989" spans="1:23" x14ac:dyDescent="0.3">
      <c r="A989" s="185"/>
      <c r="B989" s="186"/>
      <c r="C989" s="186"/>
      <c r="D989" s="186"/>
      <c r="V989" s="72"/>
      <c r="W989" s="72"/>
    </row>
    <row r="990" spans="1:23" x14ac:dyDescent="0.3">
      <c r="A990" s="185"/>
      <c r="B990" s="186"/>
      <c r="C990" s="186"/>
      <c r="D990" s="186"/>
      <c r="V990" s="72"/>
      <c r="W990" s="72"/>
    </row>
    <row r="991" spans="1:23" x14ac:dyDescent="0.3">
      <c r="A991" s="185"/>
      <c r="B991" s="186"/>
      <c r="C991" s="186"/>
      <c r="D991" s="186"/>
      <c r="V991" s="72"/>
      <c r="W991" s="72"/>
    </row>
    <row r="992" spans="1:23" x14ac:dyDescent="0.3">
      <c r="A992" s="185"/>
      <c r="B992" s="186"/>
      <c r="C992" s="186"/>
      <c r="D992" s="186"/>
      <c r="V992" s="72"/>
      <c r="W992" s="72"/>
    </row>
    <row r="993" spans="1:23" x14ac:dyDescent="0.3">
      <c r="A993" s="185"/>
      <c r="B993" s="186"/>
      <c r="C993" s="186"/>
      <c r="D993" s="186"/>
      <c r="V993" s="72"/>
      <c r="W993" s="72"/>
    </row>
    <row r="994" spans="1:23" x14ac:dyDescent="0.3">
      <c r="A994" s="185"/>
      <c r="B994" s="186"/>
      <c r="C994" s="186"/>
      <c r="D994" s="186"/>
      <c r="V994" s="72"/>
      <c r="W994" s="72"/>
    </row>
    <row r="995" spans="1:23" x14ac:dyDescent="0.3">
      <c r="A995" s="185"/>
      <c r="B995" s="186"/>
      <c r="C995" s="186"/>
      <c r="D995" s="186"/>
      <c r="V995" s="72"/>
      <c r="W995" s="72"/>
    </row>
    <row r="996" spans="1:23" x14ac:dyDescent="0.3">
      <c r="A996" s="185"/>
      <c r="B996" s="186"/>
      <c r="C996" s="186"/>
      <c r="D996" s="186"/>
      <c r="V996" s="72"/>
      <c r="W996" s="72"/>
    </row>
    <row r="997" spans="1:23" x14ac:dyDescent="0.3">
      <c r="A997" s="185"/>
      <c r="B997" s="186"/>
      <c r="C997" s="186"/>
      <c r="D997" s="186"/>
      <c r="V997" s="72"/>
      <c r="W997" s="72"/>
    </row>
    <row r="998" spans="1:23" x14ac:dyDescent="0.3">
      <c r="A998" s="185"/>
      <c r="B998" s="186"/>
      <c r="C998" s="186"/>
      <c r="D998" s="186"/>
      <c r="V998" s="72"/>
      <c r="W998" s="72"/>
    </row>
    <row r="999" spans="1:23" x14ac:dyDescent="0.3">
      <c r="A999" s="185"/>
      <c r="B999" s="186"/>
      <c r="C999" s="186"/>
      <c r="D999" s="186"/>
      <c r="V999" s="72"/>
      <c r="W999" s="72"/>
    </row>
    <row r="1000" spans="1:23" x14ac:dyDescent="0.3">
      <c r="A1000" s="185"/>
      <c r="B1000" s="186"/>
      <c r="C1000" s="186"/>
      <c r="D1000" s="186"/>
      <c r="V1000" s="72"/>
      <c r="W1000" s="72"/>
    </row>
    <row r="1001" spans="1:23" x14ac:dyDescent="0.3">
      <c r="A1001" s="185"/>
      <c r="B1001" s="186"/>
      <c r="C1001" s="186"/>
      <c r="D1001" s="186"/>
      <c r="V1001" s="72"/>
      <c r="W1001" s="72"/>
    </row>
    <row r="1002" spans="1:23" x14ac:dyDescent="0.3">
      <c r="A1002" s="185"/>
      <c r="B1002" s="186"/>
      <c r="C1002" s="186"/>
      <c r="D1002" s="186"/>
      <c r="V1002" s="72"/>
      <c r="W1002" s="72"/>
    </row>
    <row r="1003" spans="1:23" x14ac:dyDescent="0.3">
      <c r="A1003" s="185"/>
      <c r="B1003" s="186"/>
      <c r="C1003" s="186"/>
      <c r="D1003" s="186"/>
      <c r="V1003" s="72"/>
      <c r="W1003" s="72"/>
    </row>
    <row r="1004" spans="1:23" x14ac:dyDescent="0.3">
      <c r="A1004" s="185"/>
      <c r="B1004" s="186"/>
      <c r="C1004" s="186"/>
      <c r="D1004" s="186"/>
      <c r="V1004" s="72"/>
      <c r="W1004" s="72"/>
    </row>
    <row r="1005" spans="1:23" x14ac:dyDescent="0.3">
      <c r="A1005" s="185"/>
      <c r="B1005" s="186"/>
      <c r="C1005" s="186"/>
      <c r="D1005" s="186"/>
      <c r="V1005" s="72"/>
      <c r="W1005" s="72"/>
    </row>
    <row r="1006" spans="1:23" x14ac:dyDescent="0.3">
      <c r="A1006" s="185"/>
      <c r="B1006" s="186"/>
      <c r="C1006" s="186"/>
      <c r="D1006" s="186"/>
      <c r="V1006" s="72"/>
      <c r="W1006" s="72"/>
    </row>
    <row r="1007" spans="1:23" x14ac:dyDescent="0.3">
      <c r="A1007" s="185"/>
      <c r="B1007" s="186"/>
      <c r="C1007" s="186"/>
      <c r="D1007" s="186"/>
      <c r="V1007" s="72"/>
      <c r="W1007" s="72"/>
    </row>
    <row r="1008" spans="1:23" x14ac:dyDescent="0.3">
      <c r="A1008" s="185"/>
      <c r="B1008" s="186"/>
      <c r="C1008" s="186"/>
      <c r="D1008" s="186"/>
      <c r="V1008" s="72"/>
      <c r="W1008" s="72"/>
    </row>
    <row r="1009" spans="1:23" x14ac:dyDescent="0.3">
      <c r="A1009" s="185"/>
      <c r="B1009" s="186"/>
      <c r="C1009" s="186"/>
      <c r="D1009" s="186"/>
      <c r="V1009" s="72"/>
      <c r="W1009" s="72"/>
    </row>
    <row r="1010" spans="1:23" x14ac:dyDescent="0.3">
      <c r="A1010" s="185"/>
      <c r="B1010" s="186"/>
      <c r="C1010" s="186"/>
      <c r="D1010" s="186"/>
      <c r="V1010" s="72"/>
      <c r="W1010" s="72"/>
    </row>
    <row r="1011" spans="1:23" x14ac:dyDescent="0.3">
      <c r="A1011" s="185"/>
      <c r="B1011" s="186"/>
      <c r="C1011" s="186"/>
      <c r="D1011" s="186"/>
      <c r="V1011" s="72"/>
      <c r="W1011" s="72"/>
    </row>
    <row r="1012" spans="1:23" x14ac:dyDescent="0.3">
      <c r="A1012" s="185"/>
      <c r="B1012" s="186"/>
      <c r="C1012" s="186"/>
      <c r="D1012" s="186"/>
      <c r="V1012" s="72"/>
      <c r="W1012" s="72"/>
    </row>
    <row r="1013" spans="1:23" x14ac:dyDescent="0.3">
      <c r="A1013" s="185"/>
      <c r="B1013" s="186"/>
      <c r="C1013" s="186"/>
      <c r="D1013" s="186"/>
      <c r="V1013" s="72"/>
      <c r="W1013" s="72"/>
    </row>
    <row r="1014" spans="1:23" x14ac:dyDescent="0.3">
      <c r="A1014" s="185"/>
      <c r="B1014" s="186"/>
      <c r="C1014" s="186"/>
      <c r="D1014" s="186"/>
      <c r="V1014" s="72"/>
      <c r="W1014" s="72"/>
    </row>
    <row r="1015" spans="1:23" x14ac:dyDescent="0.3">
      <c r="A1015" s="185"/>
      <c r="B1015" s="186"/>
      <c r="C1015" s="186"/>
      <c r="D1015" s="186"/>
      <c r="V1015" s="59"/>
      <c r="W1015" s="59"/>
    </row>
    <row r="1016" spans="1:23" x14ac:dyDescent="0.3">
      <c r="A1016" s="185"/>
      <c r="B1016" s="186"/>
      <c r="C1016" s="186"/>
      <c r="D1016" s="186"/>
    </row>
    <row r="1017" spans="1:23" x14ac:dyDescent="0.3">
      <c r="A1017" s="185"/>
      <c r="B1017" s="186"/>
      <c r="C1017" s="186"/>
      <c r="D1017" s="186"/>
    </row>
    <row r="1018" spans="1:23" x14ac:dyDescent="0.3">
      <c r="A1018" s="185"/>
      <c r="B1018" s="186"/>
      <c r="C1018" s="186"/>
      <c r="D1018" s="186"/>
    </row>
    <row r="1019" spans="1:23" x14ac:dyDescent="0.3">
      <c r="A1019" s="185"/>
      <c r="B1019" s="186"/>
      <c r="C1019" s="186"/>
      <c r="D1019" s="186"/>
    </row>
    <row r="1020" spans="1:23" x14ac:dyDescent="0.3">
      <c r="A1020" s="185"/>
      <c r="B1020" s="186"/>
      <c r="C1020" s="186"/>
      <c r="D1020" s="186"/>
    </row>
    <row r="1021" spans="1:23" x14ac:dyDescent="0.3">
      <c r="A1021" s="185"/>
      <c r="B1021" s="186"/>
      <c r="C1021" s="186"/>
      <c r="D1021" s="186"/>
    </row>
    <row r="1022" spans="1:23" x14ac:dyDescent="0.3">
      <c r="A1022" s="185"/>
      <c r="B1022" s="186"/>
      <c r="C1022" s="186"/>
      <c r="D1022" s="186"/>
    </row>
    <row r="1023" spans="1:23" x14ac:dyDescent="0.3">
      <c r="A1023" s="185"/>
      <c r="B1023" s="186"/>
      <c r="C1023" s="186"/>
      <c r="D1023" s="186"/>
    </row>
    <row r="1024" spans="1:23" x14ac:dyDescent="0.3">
      <c r="A1024" s="185"/>
      <c r="B1024" s="186"/>
      <c r="C1024" s="186"/>
      <c r="D1024" s="186"/>
    </row>
    <row r="1025" spans="1:4" x14ac:dyDescent="0.3">
      <c r="A1025" s="185"/>
      <c r="B1025" s="186"/>
      <c r="C1025" s="186"/>
      <c r="D1025" s="186"/>
    </row>
    <row r="1026" spans="1:4" x14ac:dyDescent="0.3">
      <c r="A1026" s="185"/>
      <c r="B1026" s="186"/>
      <c r="C1026" s="186"/>
      <c r="D1026" s="186"/>
    </row>
    <row r="1027" spans="1:4" x14ac:dyDescent="0.3">
      <c r="A1027" s="185"/>
      <c r="B1027" s="186"/>
      <c r="C1027" s="186"/>
      <c r="D1027" s="186"/>
    </row>
    <row r="1028" spans="1:4" x14ac:dyDescent="0.3">
      <c r="A1028" s="185"/>
      <c r="B1028" s="186"/>
      <c r="C1028" s="186"/>
      <c r="D1028" s="186"/>
    </row>
    <row r="1029" spans="1:4" x14ac:dyDescent="0.3">
      <c r="A1029" s="185"/>
      <c r="B1029" s="186"/>
      <c r="C1029" s="186"/>
      <c r="D1029" s="186"/>
    </row>
    <row r="1030" spans="1:4" x14ac:dyDescent="0.3">
      <c r="A1030" s="185"/>
      <c r="B1030" s="186"/>
      <c r="C1030" s="186"/>
      <c r="D1030" s="186"/>
    </row>
    <row r="1031" spans="1:4" x14ac:dyDescent="0.3">
      <c r="A1031" s="185"/>
      <c r="B1031" s="186"/>
      <c r="C1031" s="186"/>
      <c r="D1031" s="186"/>
    </row>
    <row r="1032" spans="1:4" x14ac:dyDescent="0.3">
      <c r="A1032" s="185"/>
      <c r="B1032" s="186"/>
      <c r="C1032" s="186"/>
      <c r="D1032" s="186"/>
    </row>
    <row r="1033" spans="1:4" x14ac:dyDescent="0.3">
      <c r="A1033" s="185"/>
      <c r="B1033" s="186"/>
      <c r="C1033" s="186"/>
      <c r="D1033" s="186"/>
    </row>
    <row r="1034" spans="1:4" x14ac:dyDescent="0.3">
      <c r="A1034" s="185"/>
      <c r="B1034" s="186"/>
      <c r="C1034" s="186"/>
      <c r="D1034" s="186"/>
    </row>
    <row r="1035" spans="1:4" x14ac:dyDescent="0.3">
      <c r="A1035" s="185"/>
      <c r="B1035" s="186"/>
      <c r="C1035" s="186"/>
      <c r="D1035" s="186"/>
    </row>
    <row r="1036" spans="1:4" x14ac:dyDescent="0.3">
      <c r="A1036" s="185"/>
      <c r="B1036" s="186"/>
      <c r="C1036" s="186"/>
      <c r="D1036" s="186"/>
    </row>
    <row r="1037" spans="1:4" x14ac:dyDescent="0.3">
      <c r="A1037" s="185"/>
      <c r="B1037" s="186"/>
      <c r="C1037" s="186"/>
      <c r="D1037" s="186"/>
    </row>
    <row r="1038" spans="1:4" x14ac:dyDescent="0.3">
      <c r="A1038" s="185"/>
      <c r="B1038" s="186"/>
      <c r="C1038" s="186"/>
      <c r="D1038" s="186"/>
    </row>
    <row r="1039" spans="1:4" x14ac:dyDescent="0.3">
      <c r="A1039" s="185"/>
      <c r="B1039" s="186"/>
      <c r="C1039" s="186"/>
      <c r="D1039" s="186"/>
    </row>
    <row r="1040" spans="1:4" x14ac:dyDescent="0.3">
      <c r="A1040" s="185"/>
      <c r="B1040" s="186"/>
      <c r="C1040" s="186"/>
      <c r="D1040" s="186"/>
    </row>
    <row r="1041" spans="1:4" x14ac:dyDescent="0.3">
      <c r="A1041" s="185"/>
      <c r="B1041" s="186"/>
      <c r="C1041" s="186"/>
      <c r="D1041" s="186"/>
    </row>
    <row r="1042" spans="1:4" x14ac:dyDescent="0.3">
      <c r="A1042" s="185"/>
      <c r="B1042" s="186"/>
      <c r="C1042" s="186"/>
      <c r="D1042" s="186"/>
    </row>
    <row r="1043" spans="1:4" x14ac:dyDescent="0.3">
      <c r="A1043" s="185"/>
      <c r="B1043" s="186"/>
      <c r="C1043" s="186"/>
      <c r="D1043" s="186"/>
    </row>
    <row r="1044" spans="1:4" x14ac:dyDescent="0.3">
      <c r="A1044" s="185"/>
      <c r="B1044" s="186"/>
      <c r="C1044" s="186"/>
      <c r="D1044" s="186"/>
    </row>
    <row r="1045" spans="1:4" x14ac:dyDescent="0.3">
      <c r="A1045" s="185"/>
      <c r="B1045" s="186"/>
      <c r="C1045" s="186"/>
      <c r="D1045" s="186"/>
    </row>
    <row r="1046" spans="1:4" x14ac:dyDescent="0.3">
      <c r="A1046" s="185"/>
      <c r="B1046" s="186"/>
      <c r="C1046" s="186"/>
      <c r="D1046" s="186"/>
    </row>
    <row r="1047" spans="1:4" x14ac:dyDescent="0.3">
      <c r="A1047" s="185"/>
      <c r="B1047" s="186"/>
      <c r="C1047" s="186"/>
      <c r="D1047" s="186"/>
    </row>
    <row r="1048" spans="1:4" x14ac:dyDescent="0.3">
      <c r="A1048" s="185"/>
      <c r="B1048" s="186"/>
      <c r="C1048" s="186"/>
      <c r="D1048" s="186"/>
    </row>
    <row r="1049" spans="1:4" x14ac:dyDescent="0.3">
      <c r="A1049" s="185"/>
      <c r="B1049" s="186"/>
      <c r="C1049" s="186"/>
      <c r="D1049" s="186"/>
    </row>
    <row r="1050" spans="1:4" x14ac:dyDescent="0.3">
      <c r="A1050" s="185"/>
      <c r="B1050" s="186"/>
      <c r="C1050" s="186"/>
      <c r="D1050" s="186"/>
    </row>
    <row r="1051" spans="1:4" x14ac:dyDescent="0.3">
      <c r="A1051" s="185"/>
      <c r="B1051" s="186"/>
      <c r="C1051" s="186"/>
      <c r="D1051" s="186"/>
    </row>
    <row r="1052" spans="1:4" x14ac:dyDescent="0.3">
      <c r="A1052" s="185"/>
      <c r="B1052" s="186"/>
      <c r="C1052" s="186"/>
      <c r="D1052" s="186"/>
    </row>
    <row r="1053" spans="1:4" x14ac:dyDescent="0.3">
      <c r="A1053" s="185"/>
      <c r="B1053" s="186"/>
      <c r="C1053" s="186"/>
      <c r="D1053" s="186"/>
    </row>
    <row r="1054" spans="1:4" x14ac:dyDescent="0.3">
      <c r="A1054" s="185"/>
      <c r="B1054" s="186"/>
      <c r="C1054" s="186"/>
      <c r="D1054" s="186"/>
    </row>
    <row r="1055" spans="1:4" x14ac:dyDescent="0.3">
      <c r="A1055" s="185"/>
      <c r="B1055" s="186"/>
      <c r="C1055" s="186"/>
      <c r="D1055" s="186"/>
    </row>
    <row r="1056" spans="1:4" x14ac:dyDescent="0.3">
      <c r="A1056" s="185"/>
      <c r="B1056" s="186"/>
      <c r="C1056" s="186"/>
      <c r="D1056" s="186"/>
    </row>
    <row r="1057" spans="1:4" x14ac:dyDescent="0.3">
      <c r="A1057" s="185"/>
      <c r="B1057" s="186"/>
      <c r="C1057" s="186"/>
      <c r="D1057" s="186"/>
    </row>
    <row r="1058" spans="1:4" x14ac:dyDescent="0.3">
      <c r="A1058" s="185"/>
      <c r="B1058" s="186"/>
      <c r="C1058" s="186"/>
      <c r="D1058" s="186"/>
    </row>
    <row r="1059" spans="1:4" x14ac:dyDescent="0.3">
      <c r="A1059" s="185"/>
      <c r="B1059" s="186"/>
      <c r="C1059" s="186"/>
      <c r="D1059" s="186"/>
    </row>
    <row r="1060" spans="1:4" x14ac:dyDescent="0.3">
      <c r="A1060" s="185"/>
      <c r="B1060" s="186"/>
      <c r="C1060" s="186"/>
      <c r="D1060" s="186"/>
    </row>
    <row r="1061" spans="1:4" x14ac:dyDescent="0.3">
      <c r="A1061" s="185"/>
      <c r="B1061" s="186"/>
      <c r="C1061" s="186"/>
      <c r="D1061" s="186"/>
    </row>
    <row r="1062" spans="1:4" x14ac:dyDescent="0.3">
      <c r="A1062" s="185"/>
      <c r="B1062" s="186"/>
      <c r="C1062" s="186"/>
      <c r="D1062" s="186"/>
    </row>
    <row r="1063" spans="1:4" x14ac:dyDescent="0.3">
      <c r="A1063" s="185"/>
      <c r="B1063" s="186"/>
      <c r="C1063" s="186"/>
      <c r="D1063" s="186"/>
    </row>
    <row r="1064" spans="1:4" x14ac:dyDescent="0.3">
      <c r="A1064" s="185"/>
      <c r="B1064" s="186"/>
      <c r="C1064" s="186"/>
      <c r="D1064" s="186"/>
    </row>
    <row r="1065" spans="1:4" x14ac:dyDescent="0.3">
      <c r="A1065" s="185"/>
      <c r="B1065" s="186"/>
      <c r="C1065" s="186"/>
      <c r="D1065" s="186"/>
    </row>
    <row r="1066" spans="1:4" x14ac:dyDescent="0.3">
      <c r="A1066" s="185"/>
      <c r="B1066" s="186"/>
      <c r="C1066" s="186"/>
      <c r="D1066" s="186"/>
    </row>
    <row r="1067" spans="1:4" x14ac:dyDescent="0.3">
      <c r="A1067" s="185"/>
      <c r="B1067" s="186"/>
      <c r="C1067" s="186"/>
      <c r="D1067" s="186"/>
    </row>
    <row r="1068" spans="1:4" x14ac:dyDescent="0.3">
      <c r="A1068" s="185"/>
      <c r="B1068" s="186"/>
      <c r="C1068" s="186"/>
      <c r="D1068" s="186"/>
    </row>
    <row r="1069" spans="1:4" x14ac:dyDescent="0.3">
      <c r="A1069" s="185"/>
      <c r="B1069" s="186"/>
      <c r="C1069" s="186"/>
      <c r="D1069" s="186"/>
    </row>
    <row r="1070" spans="1:4" x14ac:dyDescent="0.3">
      <c r="A1070" s="185"/>
      <c r="B1070" s="186"/>
      <c r="C1070" s="186"/>
      <c r="D1070" s="186"/>
    </row>
    <row r="1071" spans="1:4" x14ac:dyDescent="0.3">
      <c r="A1071" s="185"/>
      <c r="B1071" s="186"/>
      <c r="C1071" s="186"/>
      <c r="D1071" s="186"/>
    </row>
    <row r="1072" spans="1:4" x14ac:dyDescent="0.3">
      <c r="A1072" s="185"/>
      <c r="B1072" s="186"/>
      <c r="C1072" s="186"/>
      <c r="D1072" s="186"/>
    </row>
    <row r="1073" spans="1:4" x14ac:dyDescent="0.3">
      <c r="A1073" s="185"/>
      <c r="B1073" s="186"/>
      <c r="C1073" s="186"/>
      <c r="D1073" s="186"/>
    </row>
    <row r="1074" spans="1:4" x14ac:dyDescent="0.3">
      <c r="A1074" s="185"/>
      <c r="B1074" s="186"/>
      <c r="C1074" s="186"/>
      <c r="D1074" s="186"/>
    </row>
    <row r="1075" spans="1:4" x14ac:dyDescent="0.3">
      <c r="A1075" s="185"/>
      <c r="B1075" s="186"/>
      <c r="C1075" s="186"/>
      <c r="D1075" s="186"/>
    </row>
    <row r="1076" spans="1:4" x14ac:dyDescent="0.3">
      <c r="A1076" s="185"/>
      <c r="B1076" s="186"/>
      <c r="C1076" s="186"/>
      <c r="D1076" s="186"/>
    </row>
    <row r="1077" spans="1:4" x14ac:dyDescent="0.3">
      <c r="A1077" s="185"/>
      <c r="B1077" s="186"/>
      <c r="C1077" s="186"/>
      <c r="D1077" s="186"/>
    </row>
  </sheetData>
  <mergeCells count="7">
    <mergeCell ref="A87:D87"/>
    <mergeCell ref="A1:C1"/>
    <mergeCell ref="A2:C3"/>
    <mergeCell ref="A29:A33"/>
    <mergeCell ref="A44:D44"/>
    <mergeCell ref="A54:D54"/>
    <mergeCell ref="A73:B73"/>
  </mergeCells>
  <conditionalFormatting sqref="B76">
    <cfRule type="cellIs" dxfId="112" priority="47" operator="greaterThan">
      <formula>0</formula>
    </cfRule>
  </conditionalFormatting>
  <conditionalFormatting sqref="B76">
    <cfRule type="cellIs" dxfId="111" priority="48" operator="lessThan">
      <formula>0</formula>
    </cfRule>
  </conditionalFormatting>
  <conditionalFormatting sqref="A34:D34 A35:C35 A39:D39 A38:B38 A40:C40 A41:B42 A16:D16 A7:B10 A24:D24 A18:B22 A26:A27 B36:B37 D36:E38 D7:D15 D17:D23 D25:D33 D41 D42:E42 A11:A15 A23 A86:D1048576 A74:C78 A66:D67 A65:B65 D65 A68:C68 A43:D64 A69:D73 A29:A33">
    <cfRule type="containsText" dxfId="110" priority="45" operator="containsText" text="FALSE">
      <formula>NOT(ISERROR(SEARCH("FALSE",A7)))</formula>
    </cfRule>
    <cfRule type="containsText" dxfId="109" priority="46" operator="containsText" text="TRUE">
      <formula>NOT(ISERROR(SEARCH("TRUE",A7)))</formula>
    </cfRule>
  </conditionalFormatting>
  <conditionalFormatting sqref="B71">
    <cfRule type="expression" dxfId="108" priority="44">
      <formula>$B$71&gt;$A$71</formula>
    </cfRule>
  </conditionalFormatting>
  <conditionalFormatting sqref="B29:B33 A37:A38">
    <cfRule type="containsText" dxfId="107" priority="42" operator="containsText" text="TRUE">
      <formula>NOT(ISERROR(SEARCH("TRUE",A29)))</formula>
    </cfRule>
    <cfRule type="containsText" dxfId="106" priority="43" operator="containsText" text="FALSE">
      <formula>NOT(ISERROR(SEARCH("FALSE",A29)))</formula>
    </cfRule>
  </conditionalFormatting>
  <conditionalFormatting sqref="A36">
    <cfRule type="containsText" dxfId="105" priority="40" operator="containsText" text="TRUE">
      <formula>NOT(ISERROR(SEARCH("TRUE",A36)))</formula>
    </cfRule>
    <cfRule type="containsText" dxfId="104" priority="41" operator="containsText" text="FALSE">
      <formula>NOT(ISERROR(SEARCH("FALSE",A36)))</formula>
    </cfRule>
  </conditionalFormatting>
  <conditionalFormatting sqref="E41">
    <cfRule type="containsText" dxfId="103" priority="38" operator="containsText" text="FALSE">
      <formula>NOT(ISERROR(SEARCH("FALSE",E41)))</formula>
    </cfRule>
    <cfRule type="containsText" dxfId="102" priority="39" operator="containsText" text="TRUE">
      <formula>NOT(ISERROR(SEARCH("TRUE",E41)))</formula>
    </cfRule>
  </conditionalFormatting>
  <conditionalFormatting sqref="A5 C7">
    <cfRule type="beginsWith" dxfId="101" priority="36" operator="beginsWith" text="COMPLETE">
      <formula>LEFT(A5,LEN("COMPLETE"))="COMPLETE"</formula>
    </cfRule>
    <cfRule type="containsText" dxfId="100" priority="37" operator="containsText" text="INCOMPLETE">
      <formula>NOT(ISERROR(SEARCH("INCOMPLETE",A5)))</formula>
    </cfRule>
  </conditionalFormatting>
  <conditionalFormatting sqref="C9:C10">
    <cfRule type="beginsWith" dxfId="99" priority="34" operator="beginsWith" text="COMPLETE">
      <formula>LEFT(C9,LEN("COMPLETE"))="COMPLETE"</formula>
    </cfRule>
    <cfRule type="containsText" dxfId="98" priority="35" operator="containsText" text="INCOMPLETE">
      <formula>NOT(ISERROR(SEARCH("INCOMPLETE",C9)))</formula>
    </cfRule>
  </conditionalFormatting>
  <conditionalFormatting sqref="C18:C22">
    <cfRule type="beginsWith" dxfId="97" priority="32" operator="beginsWith" text="COMPLETE">
      <formula>LEFT(C18,LEN("COMPLETE"))="COMPLETE"</formula>
    </cfRule>
    <cfRule type="containsText" dxfId="96" priority="33" operator="containsText" text="INCOMPLETE">
      <formula>NOT(ISERROR(SEARCH("INCOMPLETE",C18)))</formula>
    </cfRule>
  </conditionalFormatting>
  <conditionalFormatting sqref="C29:C33">
    <cfRule type="beginsWith" dxfId="95" priority="30" operator="beginsWith" text="COMPLETE">
      <formula>LEFT(C29,LEN("COMPLETE"))="COMPLETE"</formula>
    </cfRule>
    <cfRule type="containsText" dxfId="94" priority="31" operator="containsText" text="INCOMPLETE">
      <formula>NOT(ISERROR(SEARCH("INCOMPLETE",C29)))</formula>
    </cfRule>
  </conditionalFormatting>
  <conditionalFormatting sqref="C36:C38">
    <cfRule type="beginsWith" dxfId="93" priority="28" operator="beginsWith" text="COMPLETE">
      <formula>LEFT(C36,LEN("COMPLETE"))="COMPLETE"</formula>
    </cfRule>
    <cfRule type="containsText" dxfId="92" priority="29" operator="containsText" text="INCOMPLETE">
      <formula>NOT(ISERROR(SEARCH("INCOMPLETE",C36)))</formula>
    </cfRule>
  </conditionalFormatting>
  <conditionalFormatting sqref="A1">
    <cfRule type="beginsWith" dxfId="91" priority="26" operator="beginsWith" text="COMPLETE">
      <formula>LEFT(A1,LEN("COMPLETE"))="COMPLETE"</formula>
    </cfRule>
    <cfRule type="containsText" dxfId="90" priority="27" operator="containsText" text="INCOMPLETE">
      <formula>NOT(ISERROR(SEARCH("INCOMPLETE",A1)))</formula>
    </cfRule>
  </conditionalFormatting>
  <conditionalFormatting sqref="C6">
    <cfRule type="beginsWith" dxfId="89" priority="24" operator="beginsWith" text="COMPLETE">
      <formula>LEFT(C6,LEN("COMPLETE"))="COMPLETE"</formula>
    </cfRule>
    <cfRule type="containsText" dxfId="88" priority="25" operator="containsText" text="INCOMPLETE">
      <formula>NOT(ISERROR(SEARCH("INCOMPLETE",C6)))</formula>
    </cfRule>
  </conditionalFormatting>
  <conditionalFormatting sqref="A17:C17">
    <cfRule type="beginsWith" dxfId="87" priority="22" operator="beginsWith" text="COMPLETE">
      <formula>LEFT(A17,LEN("COMPLETE"))="COMPLETE"</formula>
    </cfRule>
    <cfRule type="containsText" dxfId="86" priority="23" operator="containsText" text="INCOMPLETE">
      <formula>NOT(ISERROR(SEARCH("INCOMPLETE",A17)))</formula>
    </cfRule>
  </conditionalFormatting>
  <conditionalFormatting sqref="A25:C25">
    <cfRule type="beginsWith" dxfId="85" priority="20" operator="beginsWith" text="COMPLETE">
      <formula>LEFT(A25,LEN("COMPLETE"))="COMPLETE"</formula>
    </cfRule>
    <cfRule type="containsText" dxfId="84" priority="21" operator="containsText" text="INCOMPLETE">
      <formula>NOT(ISERROR(SEARCH("INCOMPLETE",A25)))</formula>
    </cfRule>
  </conditionalFormatting>
  <conditionalFormatting sqref="C41:C42">
    <cfRule type="beginsWith" dxfId="83" priority="18" operator="beginsWith" text="COMPLETE">
      <formula>LEFT(C41,LEN("COMPLETE"))="COMPLETE"</formula>
    </cfRule>
    <cfRule type="containsText" dxfId="82" priority="19" operator="containsText" text="INCOMPLETE">
      <formula>NOT(ISERROR(SEARCH("INCOMPLETE",C41)))</formula>
    </cfRule>
  </conditionalFormatting>
  <conditionalFormatting sqref="A2">
    <cfRule type="beginsWith" dxfId="81" priority="16" operator="beginsWith" text="COMPLETE">
      <formula>LEFT(A2,LEN("COMPLETE"))="COMPLETE"</formula>
    </cfRule>
    <cfRule type="containsText" dxfId="80" priority="17" operator="containsText" text="INCOMPLETE">
      <formula>NOT(ISERROR(SEARCH("INCOMPLETE",A2)))</formula>
    </cfRule>
  </conditionalFormatting>
  <conditionalFormatting sqref="C8">
    <cfRule type="beginsWith" dxfId="79" priority="14" operator="beginsWith" text="COMPLETE">
      <formula>LEFT(C8,LEN("COMPLETE"))="COMPLETE"</formula>
    </cfRule>
    <cfRule type="containsText" dxfId="78" priority="15" operator="containsText" text="INCOMPLETE">
      <formula>NOT(ISERROR(SEARCH("INCOMPLETE",C8)))</formula>
    </cfRule>
  </conditionalFormatting>
  <conditionalFormatting sqref="B11:C15">
    <cfRule type="beginsWith" dxfId="77" priority="12" operator="beginsWith" text="COMPLETE">
      <formula>LEFT(B11,LEN("COMPLETE"))="COMPLETE"</formula>
    </cfRule>
    <cfRule type="containsText" dxfId="76" priority="13" operator="containsText" text="INCOMPLETE">
      <formula>NOT(ISERROR(SEARCH("INCOMPLETE",B11)))</formula>
    </cfRule>
  </conditionalFormatting>
  <conditionalFormatting sqref="C4">
    <cfRule type="beginsWith" dxfId="75" priority="10" operator="beginsWith" text="COMPLETE">
      <formula>LEFT(C4,LEN("COMPLETE"))="COMPLETE"</formula>
    </cfRule>
    <cfRule type="containsText" dxfId="74" priority="11" operator="containsText" text="INCOMPLETE">
      <formula>NOT(ISERROR(SEARCH("INCOMPLETE",C4)))</formula>
    </cfRule>
  </conditionalFormatting>
  <conditionalFormatting sqref="C4">
    <cfRule type="containsText" dxfId="73" priority="9" operator="containsText" text="SHEET COMPLETE">
      <formula>NOT(ISERROR(SEARCH("SHEET COMPLETE",C4)))</formula>
    </cfRule>
  </conditionalFormatting>
  <conditionalFormatting sqref="B23:C23">
    <cfRule type="beginsWith" dxfId="72" priority="7" operator="beginsWith" text="COMPLETE">
      <formula>LEFT(B23,LEN("COMPLETE"))="COMPLETE"</formula>
    </cfRule>
    <cfRule type="containsText" dxfId="71" priority="8" operator="containsText" text="INCOMPLETE">
      <formula>NOT(ISERROR(SEARCH("INCOMPLETE",B23)))</formula>
    </cfRule>
  </conditionalFormatting>
  <conditionalFormatting sqref="B26:C28">
    <cfRule type="beginsWith" dxfId="70" priority="5" operator="beginsWith" text="COMPLETE">
      <formula>LEFT(B26,LEN("COMPLETE"))="COMPLETE"</formula>
    </cfRule>
    <cfRule type="containsText" dxfId="69" priority="6" operator="containsText" text="INCOMPLETE">
      <formula>NOT(ISERROR(SEARCH("INCOMPLETE",B26)))</formula>
    </cfRule>
  </conditionalFormatting>
  <conditionalFormatting sqref="A85:C85">
    <cfRule type="containsText" dxfId="68" priority="3" operator="containsText" text="FALSE">
      <formula>NOT(ISERROR(SEARCH("FALSE",A85)))</formula>
    </cfRule>
    <cfRule type="containsText" dxfId="67" priority="4" operator="containsText" text="TRUE">
      <formula>NOT(ISERROR(SEARCH("TRUE",A85)))</formula>
    </cfRule>
  </conditionalFormatting>
  <conditionalFormatting sqref="A28">
    <cfRule type="beginsWith" dxfId="66" priority="1" operator="beginsWith" text="COMPLETE">
      <formula>LEFT(A28,LEN("COMPLETE"))="COMPLETE"</formula>
    </cfRule>
    <cfRule type="containsText" dxfId="65" priority="2" operator="containsText" text="INCOMPLETE">
      <formula>NOT(ISERROR(SEARCH("INCOMPLETE",A28)))</formula>
    </cfRule>
  </conditionalFormatting>
  <dataValidations count="8">
    <dataValidation type="list" allowBlank="1" showInputMessage="1" showErrorMessage="1" sqref="U85:U1014 L89:L188" xr:uid="{11BC6E9D-9160-4AAB-B7BE-49B3BC58AC0E}">
      <formula1>$A$40:$A$46</formula1>
    </dataValidation>
    <dataValidation type="list" allowBlank="1" showInputMessage="1" showErrorMessage="1" sqref="O89:O188" xr:uid="{67F1D734-C713-4CD3-99F6-CBE1951CDC36}">
      <formula1>"Purchased, Not Purchased"</formula1>
    </dataValidation>
    <dataValidation type="list" allowBlank="1" showInputMessage="1" showErrorMessage="1" sqref="O189:O1015" xr:uid="{0FF50C4D-3FC5-42BD-848B-29ED01211A12}">
      <formula1>$A$32:$A$36</formula1>
    </dataValidation>
    <dataValidation type="list" allowBlank="1" showInputMessage="1" showErrorMessage="1" sqref="B4" xr:uid="{F7E30FFC-F40E-400C-976E-41EBD6FE3A51}">
      <formula1>"Select choice here, Yes"</formula1>
    </dataValidation>
    <dataValidation type="list" allowBlank="1" showInputMessage="1" showErrorMessage="1" sqref="L189:L1015 L85:L87 L68:L78" xr:uid="{EB7C97A1-534A-4AC5-954C-38F37200A11D}">
      <formula1>$A$10:$A$12</formula1>
    </dataValidation>
    <dataValidation type="list" allowBlank="1" showInputMessage="1" showErrorMessage="1" sqref="B20" xr:uid="{3689E2FD-96AE-4D2E-8D10-EF5211E3E092}">
      <formula1>"Select choice here, SBME, CHBE, CIVL, CPEN, ELEC, ENVE, ENPH, GEOE, IGEN, MECH, MINE, MTRL, MANU, OTHER"</formula1>
    </dataValidation>
    <dataValidation type="list" allowBlank="1" showInputMessage="1" showErrorMessage="1" sqref="B6" xr:uid="{DF9334D8-03A4-476D-9CC1-49868483B33A}">
      <formula1>"Yes,No"</formula1>
    </dataValidation>
    <dataValidation type="list" allowBlank="1" showInputMessage="1" showErrorMessage="1" sqref="U67:U78" xr:uid="{E905DE09-A550-4731-B792-704F62CB7A1B}">
      <formula1>#REF!</formula1>
    </dataValidation>
  </dataValidations>
  <pageMargins left="0.7" right="0.7" top="0.75" bottom="0.75" header="0.3" footer="0.3"/>
  <pageSetup orientation="portrait" horizontalDpi="300" verticalDpi="300" r:id="rId2"/>
  <tableParts count="2">
    <tablePart r:id="rId3"/>
    <tablePart r:id="rId4"/>
  </tableParts>
  <extLst>
    <ext xmlns:x14="http://schemas.microsoft.com/office/spreadsheetml/2009/9/main" uri="{CCE6A557-97BC-4b89-ADB6-D9C93CAAB3DF}">
      <x14:dataValidations xmlns:xm="http://schemas.microsoft.com/office/excel/2006/main" count="8">
        <x14:dataValidation type="list" allowBlank="1" showInputMessage="1" showErrorMessage="1" xr:uid="{852ECA22-93C6-4156-A83A-A8417DCB24C0}">
          <x14:formula1>
            <xm:f>dataval!$E$2:$E$36</xm:f>
          </x14:formula1>
          <xm:sqref>B15</xm:sqref>
        </x14:dataValidation>
        <x14:dataValidation type="list" allowBlank="1" showErrorMessage="1" xr:uid="{3EC48CDF-58CB-44A7-A2C3-8268A020A694}">
          <x14:formula1>
            <xm:f>dataval!$A$13:$A$15</xm:f>
          </x14:formula1>
          <xm:sqref>X85:X1014 X67:X78</xm:sqref>
        </x14:dataValidation>
        <x14:dataValidation type="list" allowBlank="1" showInputMessage="1" showErrorMessage="1" xr:uid="{01897FF3-954A-4096-B40B-60346F8DE32C}">
          <x14:formula1>
            <xm:f>dataval!$A$30:$A$33</xm:f>
          </x14:formula1>
          <xm:sqref>O67:O78 O85:O86 F89:F188</xm:sqref>
        </x14:dataValidation>
        <x14:dataValidation type="list" allowBlank="1" showInputMessage="1" showErrorMessage="1" xr:uid="{A8071653-2CF5-41DF-98B4-0BF89AB889EB}">
          <x14:formula1>
            <xm:f>dataval!$A$21:$A$23</xm:f>
          </x14:formula1>
          <xm:sqref>B26:B28</xm:sqref>
        </x14:dataValidation>
        <x14:dataValidation type="list" allowBlank="1" showInputMessage="1" showErrorMessage="1" xr:uid="{DF516445-20E5-4AC4-A3C7-5800F03B099B}">
          <x14:formula1>
            <xm:f>dataval!$C$2:$C$17</xm:f>
          </x14:formula1>
          <xm:sqref>B11 B23</xm:sqref>
        </x14:dataValidation>
        <x14:dataValidation type="list" allowBlank="1" showInputMessage="1" showErrorMessage="1" xr:uid="{45A6F3E9-B3CC-4AF4-86CE-1ADFB55AF912}">
          <x14:formula1>
            <xm:f>dataval!$A$8:$A$10</xm:f>
          </x14:formula1>
          <xm:sqref>C89:C90</xm:sqref>
        </x14:dataValidation>
        <x14:dataValidation type="list" allowBlank="1" showInputMessage="1" showErrorMessage="1" xr:uid="{B6707D34-86FB-4AF2-931D-BA1E0F5EB92A}">
          <x14:formula1>
            <xm:f>dataval!$A$28:$A$29</xm:f>
          </x14:formula1>
          <xm:sqref>P112</xm:sqref>
        </x14:dataValidation>
        <x14:dataValidation type="list" allowBlank="1" showInputMessage="1" showErrorMessage="1" xr:uid="{9016EA44-1F77-4D48-A2BC-B93A16AFC633}">
          <x14:formula1>
            <xm:f>dataval!$A$37:$A$38</xm:f>
          </x14:formula1>
          <xm:sqref>B8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39F07-820D-4A48-B278-0D9561C6E69B}">
  <sheetPr>
    <tabColor theme="9"/>
  </sheetPr>
  <dimension ref="A1:AB1077"/>
  <sheetViews>
    <sheetView zoomScaleNormal="100" workbookViewId="0">
      <selection sqref="A1:C1"/>
    </sheetView>
  </sheetViews>
  <sheetFormatPr defaultColWidth="10.69140625" defaultRowHeight="14" x14ac:dyDescent="0.3"/>
  <cols>
    <col min="1" max="1" width="40.69140625" style="17" customWidth="1"/>
    <col min="2" max="2" width="35.69140625" style="14" customWidth="1"/>
    <col min="3" max="3" width="22.84375" style="14" bestFit="1" customWidth="1"/>
    <col min="4" max="4" width="20.07421875" style="14" bestFit="1" customWidth="1"/>
    <col min="5" max="5" width="29.69140625" style="14" customWidth="1"/>
    <col min="6" max="6" width="16.69140625" style="14" bestFit="1" customWidth="1"/>
    <col min="7" max="7" width="31" style="14" bestFit="1" customWidth="1"/>
    <col min="8" max="8" width="14.765625" style="14" bestFit="1" customWidth="1"/>
    <col min="9" max="9" width="14.765625" style="14" customWidth="1"/>
    <col min="10" max="10" width="59.4609375" style="14" bestFit="1" customWidth="1"/>
    <col min="11" max="11" width="22.4609375" style="14" customWidth="1"/>
    <col min="12" max="12" width="15.84375" style="14" customWidth="1"/>
    <col min="13" max="13" width="25.69140625" style="14" bestFit="1" customWidth="1"/>
    <col min="14" max="14" width="19" style="14" customWidth="1"/>
    <col min="15" max="15" width="12.69140625" style="14" customWidth="1"/>
    <col min="16" max="16" width="110.84375" style="14" customWidth="1"/>
    <col min="17" max="17" width="11.07421875" style="14" customWidth="1"/>
    <col min="18" max="18" width="12.53515625" style="14" bestFit="1" customWidth="1"/>
    <col min="19" max="19" width="14.53515625" style="14" customWidth="1"/>
    <col min="20" max="20" width="18.53515625" style="14" bestFit="1" customWidth="1"/>
    <col min="21" max="21" width="13.69140625" style="14" bestFit="1" customWidth="1"/>
    <col min="22" max="22" width="10.84375" style="14" bestFit="1" customWidth="1"/>
    <col min="23" max="23" width="15.69140625" style="14" bestFit="1" customWidth="1"/>
    <col min="24" max="24" width="11.3046875" style="14" bestFit="1" customWidth="1"/>
    <col min="25" max="25" width="86.07421875" style="14" bestFit="1" customWidth="1"/>
    <col min="26" max="26" width="59.84375" style="14" bestFit="1" customWidth="1"/>
    <col min="27" max="16384" width="10.69140625" style="14"/>
  </cols>
  <sheetData>
    <row r="1" spans="1:26" ht="25" x14ac:dyDescent="0.3">
      <c r="A1" s="396" t="s">
        <v>218</v>
      </c>
      <c r="B1" s="397"/>
      <c r="C1" s="398"/>
      <c r="E1" s="34"/>
    </row>
    <row r="2" spans="1:26" ht="14.25" customHeight="1" x14ac:dyDescent="0.3">
      <c r="A2" s="421" t="s">
        <v>271</v>
      </c>
      <c r="B2" s="422"/>
      <c r="C2" s="423"/>
    </row>
    <row r="3" spans="1:26" ht="117.75" customHeight="1" x14ac:dyDescent="0.3">
      <c r="A3" s="424"/>
      <c r="B3" s="425"/>
      <c r="C3" s="426"/>
    </row>
    <row r="4" spans="1:26" ht="28" x14ac:dyDescent="0.3">
      <c r="A4" s="173" t="str">
        <f>"I confirm the current sheet "&amp;CHAR(34)&amp;A1&amp;CHAR(34)&amp;" is correctly completed"</f>
        <v>I confirm the current sheet "PD Opportunity 5" is correctly completed</v>
      </c>
      <c r="B4" s="194" t="s">
        <v>258</v>
      </c>
      <c r="C4" s="112" t="str">
        <f>IF(B4&lt;&gt;"Select choice here","COMPLETE","INCOMPLETE")</f>
        <v>INCOMPLETE</v>
      </c>
    </row>
    <row r="5" spans="1:26" ht="14.25" customHeight="1" x14ac:dyDescent="0.3">
      <c r="A5" s="195"/>
      <c r="B5" s="174"/>
      <c r="C5" s="174"/>
    </row>
    <row r="6" spans="1:26" x14ac:dyDescent="0.3">
      <c r="A6" s="181" t="s">
        <v>248</v>
      </c>
      <c r="B6" s="182"/>
      <c r="C6" s="183"/>
    </row>
    <row r="7" spans="1:26" x14ac:dyDescent="0.3">
      <c r="A7" s="199" t="s">
        <v>113</v>
      </c>
      <c r="B7" s="197"/>
      <c r="C7" s="196" t="str">
        <f>IF(B7&lt;&gt;"","COMPLETE","INCOMPLETE")</f>
        <v>INCOMPLETE</v>
      </c>
      <c r="D7" s="34"/>
      <c r="E7" s="34"/>
      <c r="F7" s="34"/>
      <c r="G7" s="34"/>
      <c r="H7" s="34"/>
      <c r="I7" s="34"/>
      <c r="J7" s="34"/>
      <c r="K7" s="34"/>
      <c r="L7" s="34"/>
      <c r="M7" s="34"/>
      <c r="N7" s="34"/>
      <c r="O7" s="34"/>
      <c r="P7" s="34"/>
      <c r="Q7" s="34"/>
      <c r="R7" s="34"/>
      <c r="S7" s="34"/>
      <c r="T7" s="34"/>
      <c r="U7" s="34"/>
      <c r="V7" s="34"/>
      <c r="W7" s="34"/>
      <c r="X7" s="34"/>
      <c r="Y7" s="34"/>
      <c r="Z7" s="34"/>
    </row>
    <row r="8" spans="1:26" x14ac:dyDescent="0.3">
      <c r="A8" s="200" t="s">
        <v>135</v>
      </c>
      <c r="B8" s="161" t="s">
        <v>258</v>
      </c>
      <c r="C8" s="112" t="str">
        <f>IF(B8&lt;&gt;"Select choice here","COMPLETE","INCOMPLETE")</f>
        <v>INCOMPLETE</v>
      </c>
      <c r="D8" s="34"/>
      <c r="E8" s="34"/>
      <c r="F8" s="34"/>
      <c r="G8" s="34"/>
      <c r="H8" s="34"/>
      <c r="I8" s="34"/>
      <c r="J8" s="34"/>
      <c r="K8" s="34"/>
      <c r="L8" s="34"/>
      <c r="M8" s="34"/>
      <c r="N8" s="34"/>
      <c r="O8" s="34"/>
      <c r="P8" s="34"/>
      <c r="Q8" s="34"/>
      <c r="R8" s="34"/>
      <c r="S8" s="34"/>
      <c r="T8" s="34"/>
      <c r="U8" s="34"/>
      <c r="V8" s="34"/>
      <c r="W8" s="34"/>
      <c r="X8" s="34"/>
      <c r="Y8" s="34"/>
      <c r="Z8" s="34"/>
    </row>
    <row r="9" spans="1:26" ht="28" x14ac:dyDescent="0.3">
      <c r="A9" s="272" t="s">
        <v>232</v>
      </c>
      <c r="B9" s="123"/>
      <c r="C9" s="135" t="str">
        <f>IF(B9&lt;&gt;"","COMPLETE","INCOMPLETE")</f>
        <v>INCOMPLETE</v>
      </c>
      <c r="D9" s="34"/>
      <c r="E9" s="49"/>
      <c r="F9" s="49"/>
      <c r="G9" s="49"/>
      <c r="H9" s="49"/>
      <c r="I9" s="49"/>
      <c r="J9" s="34"/>
      <c r="K9" s="34"/>
      <c r="L9" s="34"/>
      <c r="M9" s="34"/>
      <c r="N9" s="34"/>
      <c r="O9" s="34"/>
      <c r="P9" s="34"/>
      <c r="Q9" s="34"/>
      <c r="R9" s="34"/>
      <c r="S9" s="34"/>
      <c r="T9" s="34"/>
      <c r="U9" s="34"/>
      <c r="V9" s="34"/>
      <c r="W9" s="34"/>
      <c r="X9" s="34"/>
      <c r="Y9" s="34"/>
      <c r="Z9" s="34"/>
    </row>
    <row r="10" spans="1:26" x14ac:dyDescent="0.3">
      <c r="A10" s="272" t="s">
        <v>233</v>
      </c>
      <c r="B10" s="123"/>
      <c r="C10" s="135" t="str">
        <f>IF(B10&lt;&gt;"","COMPLETE","INCOMPLETE")</f>
        <v>INCOMPLETE</v>
      </c>
      <c r="D10" s="34"/>
      <c r="E10" s="49"/>
      <c r="F10" s="49"/>
      <c r="G10" s="49"/>
      <c r="H10" s="49"/>
      <c r="I10" s="49"/>
      <c r="J10" s="34"/>
      <c r="K10" s="34"/>
      <c r="L10" s="34"/>
      <c r="M10" s="34"/>
      <c r="N10" s="34"/>
      <c r="O10" s="34"/>
      <c r="P10" s="34"/>
      <c r="Q10" s="34"/>
      <c r="R10" s="34"/>
      <c r="S10" s="34"/>
      <c r="T10" s="34"/>
      <c r="U10" s="34"/>
      <c r="V10" s="34"/>
      <c r="W10" s="34"/>
      <c r="X10" s="34"/>
      <c r="Y10" s="34"/>
      <c r="Z10" s="34"/>
    </row>
    <row r="11" spans="1:26" x14ac:dyDescent="0.3">
      <c r="A11" s="272" t="s">
        <v>136</v>
      </c>
      <c r="B11" s="131" t="s">
        <v>258</v>
      </c>
      <c r="C11" s="112" t="str">
        <f>IF(B11&lt;&gt;"Select choice here","COMPLETE","INCOMPLETE")</f>
        <v>INCOMPLETE</v>
      </c>
      <c r="D11" s="34"/>
      <c r="E11" s="49"/>
      <c r="F11" s="49"/>
      <c r="G11" s="49"/>
      <c r="H11" s="49"/>
      <c r="I11" s="49"/>
      <c r="J11" s="34"/>
      <c r="K11" s="34"/>
      <c r="L11" s="34"/>
      <c r="M11" s="34"/>
      <c r="N11" s="34"/>
      <c r="O11" s="34"/>
      <c r="P11" s="34"/>
      <c r="Q11" s="34"/>
      <c r="R11" s="34"/>
      <c r="S11" s="34"/>
      <c r="T11" s="34"/>
      <c r="U11" s="34"/>
      <c r="V11" s="34"/>
      <c r="W11" s="34"/>
      <c r="X11" s="34"/>
      <c r="Y11" s="34"/>
      <c r="Z11" s="34"/>
    </row>
    <row r="12" spans="1:26" x14ac:dyDescent="0.3">
      <c r="A12" s="272" t="s">
        <v>234</v>
      </c>
      <c r="B12" s="131"/>
      <c r="C12" s="112" t="str">
        <f>IF(B12&lt;&gt;"","COMPLETE","INCOMPLETE")</f>
        <v>INCOMPLETE</v>
      </c>
      <c r="D12" s="34"/>
      <c r="E12" s="49"/>
      <c r="F12" s="49"/>
      <c r="G12" s="49"/>
      <c r="H12" s="49"/>
      <c r="I12" s="49"/>
      <c r="J12" s="34"/>
      <c r="K12" s="34"/>
      <c r="L12" s="34"/>
      <c r="M12" s="34"/>
      <c r="N12" s="34"/>
      <c r="O12" s="34"/>
      <c r="P12" s="34"/>
      <c r="Q12" s="34"/>
      <c r="R12" s="34"/>
      <c r="S12" s="34"/>
      <c r="T12" s="34"/>
      <c r="U12" s="34"/>
      <c r="V12" s="34"/>
      <c r="W12" s="34"/>
      <c r="X12" s="34"/>
      <c r="Y12" s="34"/>
      <c r="Z12" s="34"/>
    </row>
    <row r="13" spans="1:26" x14ac:dyDescent="0.3">
      <c r="A13" s="272" t="s">
        <v>235</v>
      </c>
      <c r="B13" s="131"/>
      <c r="C13" s="112" t="str">
        <f>IF(B13&lt;&gt;"","COMPLETE","INCOMPLETE")</f>
        <v>INCOMPLETE</v>
      </c>
      <c r="D13" s="34"/>
      <c r="E13" s="49"/>
      <c r="F13" s="49"/>
      <c r="G13" s="49"/>
      <c r="H13" s="49"/>
      <c r="I13" s="49"/>
      <c r="J13" s="34"/>
      <c r="K13" s="34"/>
      <c r="L13" s="34"/>
      <c r="M13" s="34"/>
      <c r="N13" s="34"/>
      <c r="O13" s="34"/>
      <c r="P13" s="34"/>
      <c r="Q13" s="34"/>
      <c r="R13" s="34"/>
      <c r="S13" s="34"/>
      <c r="T13" s="34"/>
      <c r="U13" s="34"/>
      <c r="V13" s="34"/>
      <c r="W13" s="34"/>
      <c r="X13" s="34"/>
      <c r="Y13" s="34"/>
      <c r="Z13" s="34"/>
    </row>
    <row r="14" spans="1:26" x14ac:dyDescent="0.3">
      <c r="A14" s="272" t="s">
        <v>236</v>
      </c>
      <c r="B14" s="131"/>
      <c r="C14" s="112" t="str">
        <f>IF(B14&lt;&gt;"","COMPLETE","INCOMPLETE")</f>
        <v>INCOMPLETE</v>
      </c>
      <c r="D14" s="34"/>
      <c r="E14" s="49"/>
      <c r="F14" s="49"/>
      <c r="G14" s="49"/>
      <c r="H14" s="49"/>
      <c r="I14" s="49"/>
      <c r="J14" s="34"/>
      <c r="K14" s="34"/>
      <c r="L14" s="34"/>
      <c r="M14" s="34"/>
      <c r="N14" s="34"/>
      <c r="O14" s="34"/>
      <c r="P14" s="34"/>
      <c r="Q14" s="34"/>
      <c r="R14" s="34"/>
      <c r="S14" s="34"/>
      <c r="T14" s="34"/>
      <c r="U14" s="34"/>
      <c r="V14" s="34"/>
      <c r="W14" s="34"/>
      <c r="X14" s="34"/>
      <c r="Y14" s="34"/>
      <c r="Z14" s="34"/>
    </row>
    <row r="15" spans="1:26" ht="42" x14ac:dyDescent="0.3">
      <c r="A15" s="272" t="s">
        <v>237</v>
      </c>
      <c r="B15" s="131" t="s">
        <v>258</v>
      </c>
      <c r="C15" s="112" t="str">
        <f>IF(B15&lt;&gt;"Select choice here","COMPLETE","INCOMPLETE")</f>
        <v>INCOMPLETE</v>
      </c>
      <c r="D15" s="34"/>
      <c r="E15" s="49"/>
      <c r="F15" s="49"/>
      <c r="G15" s="49"/>
      <c r="H15" s="49"/>
      <c r="I15" s="49"/>
      <c r="J15" s="34"/>
      <c r="K15" s="34"/>
      <c r="L15" s="34"/>
      <c r="M15" s="34"/>
      <c r="N15" s="34"/>
      <c r="O15" s="34"/>
      <c r="P15" s="34"/>
      <c r="Q15" s="34"/>
      <c r="R15" s="34"/>
      <c r="S15" s="34"/>
      <c r="T15" s="34"/>
      <c r="U15" s="34"/>
      <c r="V15" s="34"/>
      <c r="W15" s="34"/>
      <c r="X15" s="34"/>
      <c r="Y15" s="34"/>
      <c r="Z15" s="34"/>
    </row>
    <row r="16" spans="1:26" ht="15.5" x14ac:dyDescent="0.3">
      <c r="A16" s="32"/>
      <c r="B16" s="51"/>
      <c r="C16" s="31"/>
      <c r="D16" s="34"/>
      <c r="E16" s="49"/>
      <c r="F16" s="49"/>
      <c r="G16" s="49"/>
      <c r="H16" s="49"/>
      <c r="I16" s="49"/>
      <c r="J16" s="34"/>
      <c r="K16" s="34"/>
      <c r="L16" s="34"/>
      <c r="M16" s="34"/>
      <c r="N16" s="34"/>
      <c r="O16" s="34"/>
      <c r="P16" s="34"/>
      <c r="Q16" s="34"/>
      <c r="R16" s="34"/>
      <c r="S16" s="34"/>
      <c r="T16" s="34"/>
      <c r="U16" s="34"/>
      <c r="V16" s="34"/>
      <c r="W16" s="34"/>
      <c r="X16" s="34"/>
      <c r="Y16" s="34"/>
      <c r="Z16" s="34"/>
    </row>
    <row r="17" spans="1:26" ht="15.5" x14ac:dyDescent="0.3">
      <c r="A17" s="184" t="s">
        <v>249</v>
      </c>
      <c r="B17" s="176"/>
      <c r="C17" s="177"/>
      <c r="D17" s="34"/>
      <c r="E17" s="49"/>
      <c r="F17" s="49"/>
      <c r="G17" s="49"/>
      <c r="H17" s="49"/>
      <c r="I17" s="49"/>
      <c r="J17" s="34"/>
      <c r="K17" s="34"/>
      <c r="L17" s="34"/>
      <c r="M17" s="34"/>
      <c r="N17" s="34"/>
      <c r="O17" s="34"/>
      <c r="P17" s="34"/>
      <c r="Q17" s="34"/>
      <c r="R17" s="34"/>
      <c r="S17" s="34"/>
      <c r="T17" s="34"/>
      <c r="U17" s="34"/>
      <c r="V17" s="34"/>
      <c r="W17" s="34"/>
      <c r="X17" s="34"/>
      <c r="Y17" s="34"/>
      <c r="Z17" s="34"/>
    </row>
    <row r="18" spans="1:26" ht="28" x14ac:dyDescent="0.3">
      <c r="A18" s="272" t="s">
        <v>238</v>
      </c>
      <c r="B18" s="123"/>
      <c r="C18" s="135" t="str">
        <f>IF(B18&lt;&gt;"","COMPLETE","INCOMPLETE")</f>
        <v>INCOMPLETE</v>
      </c>
      <c r="D18" s="34"/>
      <c r="E18" s="49"/>
      <c r="F18" s="49"/>
      <c r="G18" s="49"/>
      <c r="H18" s="49"/>
      <c r="I18" s="49"/>
      <c r="J18" s="34"/>
      <c r="K18" s="34"/>
      <c r="L18" s="34"/>
      <c r="M18" s="34"/>
      <c r="N18" s="34"/>
      <c r="O18" s="34"/>
      <c r="P18" s="34"/>
      <c r="Q18" s="34"/>
      <c r="R18" s="34"/>
      <c r="S18" s="34"/>
      <c r="T18" s="34"/>
      <c r="U18" s="34"/>
      <c r="V18" s="34"/>
      <c r="W18" s="34"/>
      <c r="X18" s="34"/>
      <c r="Y18" s="34"/>
      <c r="Z18" s="34"/>
    </row>
    <row r="19" spans="1:26" x14ac:dyDescent="0.3">
      <c r="A19" s="272" t="s">
        <v>234</v>
      </c>
      <c r="B19" s="123"/>
      <c r="C19" s="135" t="str">
        <f>IF(B19&lt;&gt;"","COMPLETE","INCOMPLETE")</f>
        <v>INCOMPLETE</v>
      </c>
      <c r="D19" s="34"/>
      <c r="E19" s="49"/>
      <c r="F19" s="49"/>
      <c r="G19" s="49"/>
      <c r="H19" s="49"/>
      <c r="I19" s="49"/>
      <c r="J19" s="34"/>
      <c r="K19" s="34"/>
      <c r="L19" s="34"/>
      <c r="M19" s="34"/>
      <c r="N19" s="34"/>
      <c r="O19" s="34"/>
      <c r="P19" s="34"/>
      <c r="Q19" s="34"/>
      <c r="R19" s="34"/>
      <c r="S19" s="34"/>
      <c r="T19" s="34"/>
      <c r="U19" s="34"/>
      <c r="V19" s="34"/>
      <c r="W19" s="34"/>
      <c r="X19" s="34"/>
      <c r="Y19" s="34"/>
      <c r="Z19" s="34"/>
    </row>
    <row r="20" spans="1:26" x14ac:dyDescent="0.3">
      <c r="A20" s="272" t="s">
        <v>138</v>
      </c>
      <c r="B20" s="123" t="s">
        <v>258</v>
      </c>
      <c r="C20" s="135" t="str">
        <f>IF(B20&lt;&gt;"Select choice here","COMPLETE","INCOMPLETE")</f>
        <v>INCOMPLETE</v>
      </c>
      <c r="D20" s="34"/>
      <c r="E20" s="49"/>
      <c r="F20" s="49"/>
      <c r="G20" s="49"/>
      <c r="H20" s="49"/>
      <c r="I20" s="49"/>
      <c r="J20" s="34"/>
      <c r="K20" s="34"/>
      <c r="L20" s="34"/>
      <c r="M20" s="34"/>
      <c r="N20" s="34"/>
      <c r="O20" s="34"/>
      <c r="P20" s="34"/>
      <c r="Q20" s="34"/>
      <c r="R20" s="34"/>
      <c r="S20" s="34"/>
      <c r="T20" s="34"/>
      <c r="U20" s="34"/>
      <c r="V20" s="34"/>
      <c r="W20" s="34"/>
      <c r="X20" s="34"/>
      <c r="Y20" s="34"/>
      <c r="Z20" s="34"/>
    </row>
    <row r="21" spans="1:26" ht="28" x14ac:dyDescent="0.3">
      <c r="A21" s="272" t="s">
        <v>240</v>
      </c>
      <c r="B21" s="123"/>
      <c r="C21" s="135" t="str">
        <f>IF(B21&lt;&gt;"","COMPLETE","INCOMPLETE")</f>
        <v>INCOMPLETE</v>
      </c>
      <c r="D21" s="34"/>
      <c r="E21" s="49"/>
      <c r="F21" s="49"/>
      <c r="G21" s="49"/>
      <c r="H21" s="49"/>
      <c r="I21" s="49"/>
      <c r="J21" s="34"/>
      <c r="K21" s="34"/>
      <c r="L21" s="34"/>
      <c r="M21" s="34"/>
      <c r="N21" s="34"/>
      <c r="O21" s="34"/>
      <c r="P21" s="34"/>
      <c r="Q21" s="34"/>
      <c r="R21" s="34"/>
      <c r="S21" s="34"/>
      <c r="T21" s="34"/>
      <c r="U21" s="34"/>
      <c r="V21" s="34"/>
      <c r="W21" s="34"/>
      <c r="X21" s="34"/>
      <c r="Y21" s="34"/>
      <c r="Z21" s="34"/>
    </row>
    <row r="22" spans="1:26" x14ac:dyDescent="0.3">
      <c r="A22" s="272" t="s">
        <v>234</v>
      </c>
      <c r="B22" s="123"/>
      <c r="C22" s="135" t="str">
        <f>IF(B22&lt;&gt;"","COMPLETE","INCOMPLETE")</f>
        <v>INCOMPLETE</v>
      </c>
      <c r="D22" s="34"/>
      <c r="E22" s="49"/>
      <c r="F22" s="49"/>
      <c r="G22" s="49"/>
      <c r="H22" s="49"/>
      <c r="I22" s="49"/>
      <c r="J22" s="34"/>
      <c r="K22" s="34"/>
      <c r="L22" s="34"/>
      <c r="M22" s="34"/>
      <c r="N22" s="34"/>
      <c r="O22" s="34"/>
      <c r="P22" s="34"/>
      <c r="Q22" s="34"/>
      <c r="R22" s="34"/>
      <c r="S22" s="34"/>
      <c r="T22" s="34"/>
      <c r="U22" s="34"/>
      <c r="V22" s="34"/>
      <c r="W22" s="34"/>
      <c r="X22" s="34"/>
      <c r="Y22" s="34"/>
      <c r="Z22" s="34"/>
    </row>
    <row r="23" spans="1:26" x14ac:dyDescent="0.3">
      <c r="A23" s="272" t="s">
        <v>138</v>
      </c>
      <c r="B23" s="123" t="s">
        <v>258</v>
      </c>
      <c r="C23" s="112" t="str">
        <f>IF(B23&lt;&gt;"Select choice here","COMPLETE","INCOMPLETE")</f>
        <v>INCOMPLETE</v>
      </c>
      <c r="D23" s="34"/>
      <c r="E23" s="49"/>
      <c r="F23" s="49"/>
      <c r="G23" s="49"/>
      <c r="H23" s="49"/>
      <c r="I23" s="49"/>
      <c r="J23" s="34"/>
      <c r="K23" s="34"/>
      <c r="L23" s="34"/>
      <c r="M23" s="34"/>
      <c r="N23" s="34"/>
      <c r="O23" s="34"/>
      <c r="P23" s="34"/>
      <c r="Q23" s="34"/>
      <c r="R23" s="34"/>
      <c r="S23" s="34"/>
      <c r="T23" s="34"/>
      <c r="U23" s="34"/>
      <c r="V23" s="34"/>
      <c r="W23" s="34"/>
      <c r="X23" s="34"/>
      <c r="Y23" s="34"/>
      <c r="Z23" s="34"/>
    </row>
    <row r="24" spans="1:26" ht="15.5" x14ac:dyDescent="0.3">
      <c r="A24" s="32"/>
      <c r="B24" s="51"/>
      <c r="C24" s="31"/>
      <c r="D24" s="34"/>
      <c r="E24" s="49"/>
      <c r="F24" s="49"/>
      <c r="G24" s="49"/>
      <c r="H24" s="49"/>
      <c r="I24" s="49"/>
      <c r="J24" s="34"/>
      <c r="K24" s="34"/>
      <c r="L24" s="34"/>
      <c r="M24" s="34"/>
      <c r="N24" s="34"/>
      <c r="O24" s="34"/>
      <c r="P24" s="34"/>
      <c r="Q24" s="34"/>
      <c r="R24" s="34"/>
      <c r="S24" s="34"/>
      <c r="T24" s="34"/>
      <c r="U24" s="34"/>
      <c r="V24" s="34"/>
      <c r="W24" s="34"/>
      <c r="X24" s="34"/>
      <c r="Y24" s="34"/>
      <c r="Z24" s="34"/>
    </row>
    <row r="25" spans="1:26" ht="15.5" x14ac:dyDescent="0.35">
      <c r="A25" s="180" t="s">
        <v>250</v>
      </c>
      <c r="B25" s="178"/>
      <c r="C25" s="179"/>
      <c r="D25" s="34"/>
      <c r="E25" s="49"/>
      <c r="F25" s="49"/>
      <c r="G25" s="49"/>
      <c r="H25" s="49"/>
      <c r="I25" s="49"/>
      <c r="J25" s="34"/>
      <c r="K25" s="34"/>
      <c r="L25" s="34"/>
      <c r="M25" s="34"/>
      <c r="N25" s="34"/>
      <c r="O25" s="34"/>
      <c r="P25" s="34"/>
      <c r="Q25" s="34"/>
      <c r="R25" s="34"/>
      <c r="S25" s="34"/>
      <c r="T25" s="34"/>
      <c r="U25" s="34"/>
      <c r="V25" s="34"/>
      <c r="W25" s="34"/>
      <c r="X25" s="34"/>
      <c r="Y25" s="34"/>
      <c r="Z25" s="34"/>
    </row>
    <row r="26" spans="1:26" x14ac:dyDescent="0.3">
      <c r="A26" s="272" t="s">
        <v>114</v>
      </c>
      <c r="B26" s="303" t="s">
        <v>258</v>
      </c>
      <c r="C26" s="112" t="str">
        <f>IF(B26&lt;&gt;"Select choice here","COMPLETE","INCOMPLETE")</f>
        <v>INCOMPLETE</v>
      </c>
      <c r="D26" s="34"/>
      <c r="E26" s="49"/>
      <c r="F26" s="49"/>
      <c r="G26" s="49"/>
      <c r="H26" s="49"/>
      <c r="I26" s="49"/>
      <c r="J26" s="34"/>
      <c r="K26" s="34"/>
      <c r="L26" s="34"/>
      <c r="M26" s="34"/>
      <c r="N26" s="34"/>
      <c r="O26" s="34"/>
      <c r="P26" s="34"/>
      <c r="Q26" s="34"/>
      <c r="R26" s="34"/>
      <c r="S26" s="34"/>
      <c r="T26" s="34"/>
      <c r="U26" s="34"/>
      <c r="V26" s="34"/>
      <c r="W26" s="34"/>
      <c r="X26" s="34"/>
      <c r="Y26" s="34"/>
      <c r="Z26" s="34"/>
    </row>
    <row r="27" spans="1:26" ht="28" x14ac:dyDescent="0.3">
      <c r="A27" s="272" t="s">
        <v>115</v>
      </c>
      <c r="B27" s="303" t="s">
        <v>258</v>
      </c>
      <c r="C27" s="112" t="str">
        <f>IF(B27&lt;&gt;"Select choice here","COMPLETE","INCOMPLETE")</f>
        <v>INCOMPLETE</v>
      </c>
      <c r="D27" s="34"/>
      <c r="E27" s="49"/>
      <c r="F27" s="49"/>
      <c r="G27" s="49"/>
      <c r="H27" s="49"/>
      <c r="I27" s="49"/>
      <c r="J27" s="34"/>
      <c r="K27" s="34"/>
      <c r="L27" s="34"/>
      <c r="M27" s="34"/>
      <c r="N27" s="34"/>
      <c r="O27" s="34"/>
      <c r="P27" s="34"/>
      <c r="Q27" s="34"/>
      <c r="R27" s="34"/>
      <c r="S27" s="34"/>
      <c r="T27" s="34"/>
      <c r="U27" s="34"/>
      <c r="V27" s="34"/>
      <c r="W27" s="34"/>
      <c r="X27" s="34"/>
      <c r="Y27" s="34"/>
      <c r="Z27" s="34"/>
    </row>
    <row r="28" spans="1:26" ht="28" x14ac:dyDescent="0.3">
      <c r="A28" s="270" t="s">
        <v>275</v>
      </c>
      <c r="B28" s="303" t="s">
        <v>258</v>
      </c>
      <c r="C28" s="112" t="str">
        <f>IF(B28&lt;&gt;"Select choice here","COMPLETE","INCOMPLETE")</f>
        <v>INCOMPLETE</v>
      </c>
      <c r="D28" s="34"/>
      <c r="E28" s="49"/>
      <c r="F28" s="49"/>
      <c r="G28" s="49"/>
      <c r="H28" s="49"/>
      <c r="I28" s="49"/>
      <c r="J28" s="34"/>
      <c r="K28" s="34"/>
      <c r="L28" s="34"/>
      <c r="M28" s="34"/>
      <c r="N28" s="34"/>
      <c r="O28" s="34"/>
      <c r="P28" s="34"/>
      <c r="Q28" s="34"/>
      <c r="R28" s="34"/>
      <c r="S28" s="34"/>
      <c r="T28" s="34"/>
      <c r="U28" s="34"/>
      <c r="V28" s="34"/>
      <c r="W28" s="34"/>
      <c r="X28" s="34"/>
      <c r="Y28" s="34"/>
      <c r="Z28" s="34"/>
    </row>
    <row r="29" spans="1:26" x14ac:dyDescent="0.3">
      <c r="A29" s="416" t="s">
        <v>137</v>
      </c>
      <c r="B29" s="304" t="s">
        <v>231</v>
      </c>
      <c r="C29" s="135" t="str">
        <f>IF(B29&lt;&gt;"","COMPLETE","INCOMPLETE")</f>
        <v>COMPLETE</v>
      </c>
      <c r="D29" s="34"/>
      <c r="E29" s="49"/>
      <c r="F29" s="49"/>
      <c r="G29" s="49"/>
      <c r="H29" s="49"/>
      <c r="I29" s="49"/>
      <c r="J29" s="34"/>
      <c r="K29" s="34"/>
      <c r="L29" s="34"/>
      <c r="M29" s="34"/>
      <c r="N29" s="34"/>
      <c r="O29" s="34"/>
      <c r="P29" s="34"/>
      <c r="Q29" s="34"/>
      <c r="R29" s="34"/>
      <c r="S29" s="34"/>
      <c r="T29" s="34"/>
      <c r="U29" s="34"/>
      <c r="V29" s="34"/>
      <c r="W29" s="34"/>
      <c r="X29" s="34"/>
      <c r="Y29" s="34"/>
      <c r="Z29" s="34"/>
    </row>
    <row r="30" spans="1:26" x14ac:dyDescent="0.3">
      <c r="A30" s="416"/>
      <c r="B30" s="304" t="s">
        <v>231</v>
      </c>
      <c r="C30" s="135" t="str">
        <f>IF(B30&lt;&gt;"","COMPLETE","INCOMPLETE")</f>
        <v>COMPLETE</v>
      </c>
      <c r="D30" s="34"/>
      <c r="E30" s="49"/>
      <c r="F30" s="49"/>
      <c r="G30" s="49"/>
      <c r="H30" s="49"/>
      <c r="I30" s="49"/>
      <c r="J30" s="34"/>
      <c r="K30" s="34"/>
      <c r="L30" s="34"/>
      <c r="M30" s="34"/>
      <c r="N30" s="34"/>
      <c r="O30" s="34"/>
      <c r="P30" s="34"/>
      <c r="Q30" s="34"/>
      <c r="R30" s="34"/>
      <c r="S30" s="34"/>
      <c r="T30" s="34"/>
      <c r="U30" s="34"/>
      <c r="V30" s="34"/>
      <c r="W30" s="34"/>
      <c r="X30" s="34"/>
      <c r="Y30" s="34"/>
      <c r="Z30" s="34"/>
    </row>
    <row r="31" spans="1:26" x14ac:dyDescent="0.3">
      <c r="A31" s="416"/>
      <c r="B31" s="304" t="s">
        <v>231</v>
      </c>
      <c r="C31" s="135" t="str">
        <f>IF(B31&lt;&gt;"","COMPLETE","INCOMPLETE")</f>
        <v>COMPLETE</v>
      </c>
      <c r="D31" s="34"/>
      <c r="E31" s="49"/>
      <c r="F31" s="49"/>
      <c r="G31" s="49"/>
      <c r="H31" s="49"/>
      <c r="I31" s="49"/>
      <c r="J31" s="34"/>
      <c r="K31" s="34"/>
      <c r="L31" s="34"/>
      <c r="M31" s="34"/>
      <c r="N31" s="34"/>
      <c r="O31" s="34"/>
      <c r="P31" s="34"/>
      <c r="Q31" s="34"/>
      <c r="R31" s="34"/>
      <c r="S31" s="34"/>
      <c r="T31" s="34"/>
      <c r="U31" s="34"/>
      <c r="V31" s="34"/>
      <c r="W31" s="34"/>
      <c r="X31" s="34"/>
      <c r="Y31" s="34"/>
      <c r="Z31" s="34"/>
    </row>
    <row r="32" spans="1:26" x14ac:dyDescent="0.3">
      <c r="A32" s="416"/>
      <c r="B32" s="304" t="s">
        <v>231</v>
      </c>
      <c r="C32" s="135" t="str">
        <f>IF(B32&lt;&gt;"","COMPLETE","INCOMPLETE")</f>
        <v>COMPLETE</v>
      </c>
      <c r="D32" s="34"/>
      <c r="E32" s="49"/>
      <c r="F32" s="49"/>
      <c r="G32" s="49"/>
      <c r="H32" s="49"/>
      <c r="I32" s="49"/>
      <c r="J32" s="34"/>
      <c r="K32" s="34"/>
      <c r="L32" s="34"/>
      <c r="M32" s="34"/>
      <c r="N32" s="34"/>
      <c r="O32" s="34"/>
      <c r="P32" s="34"/>
      <c r="Q32" s="34"/>
      <c r="R32" s="34"/>
      <c r="S32" s="34"/>
      <c r="T32" s="34"/>
      <c r="U32" s="34"/>
      <c r="V32" s="34"/>
      <c r="W32" s="34"/>
      <c r="X32" s="34"/>
      <c r="Y32" s="34"/>
      <c r="Z32" s="34"/>
    </row>
    <row r="33" spans="1:26" x14ac:dyDescent="0.3">
      <c r="A33" s="416"/>
      <c r="B33" s="304" t="s">
        <v>231</v>
      </c>
      <c r="C33" s="135" t="str">
        <f>IF(B33&lt;&gt;"","COMPLETE","INCOMPLETE")</f>
        <v>COMPLETE</v>
      </c>
      <c r="D33" s="34"/>
      <c r="E33" s="49"/>
      <c r="F33" s="49"/>
      <c r="G33" s="49"/>
      <c r="H33" s="49"/>
      <c r="I33" s="49"/>
      <c r="J33" s="34"/>
      <c r="K33" s="34"/>
      <c r="L33" s="34"/>
      <c r="M33" s="34"/>
      <c r="N33" s="34"/>
      <c r="O33" s="34"/>
      <c r="P33" s="34"/>
      <c r="Q33" s="34"/>
      <c r="R33" s="34"/>
      <c r="S33" s="34"/>
      <c r="T33" s="34"/>
      <c r="U33" s="34"/>
      <c r="V33" s="34"/>
      <c r="W33" s="34"/>
      <c r="X33" s="34"/>
      <c r="Y33" s="34"/>
      <c r="Z33" s="34"/>
    </row>
    <row r="34" spans="1:26" ht="15.5" x14ac:dyDescent="0.35">
      <c r="A34" s="33"/>
      <c r="B34" s="34"/>
      <c r="C34" s="34"/>
      <c r="D34" s="34"/>
      <c r="E34" s="49"/>
      <c r="F34" s="49"/>
      <c r="G34" s="49"/>
      <c r="H34" s="49"/>
      <c r="I34" s="49"/>
      <c r="J34" s="34"/>
      <c r="K34" s="34"/>
      <c r="L34" s="34"/>
      <c r="M34" s="34"/>
      <c r="N34" s="34"/>
      <c r="O34" s="34"/>
      <c r="P34" s="34"/>
      <c r="Q34" s="34"/>
      <c r="R34" s="34"/>
      <c r="S34" s="34"/>
      <c r="T34" s="34"/>
      <c r="U34" s="34"/>
      <c r="V34" s="34"/>
      <c r="W34" s="34"/>
      <c r="X34" s="34"/>
      <c r="Y34" s="34"/>
      <c r="Z34" s="34"/>
    </row>
    <row r="35" spans="1:26" ht="15.5" x14ac:dyDescent="0.35">
      <c r="A35" s="156" t="s">
        <v>215</v>
      </c>
      <c r="B35" s="80"/>
      <c r="C35" s="80"/>
      <c r="D35" s="81" t="s">
        <v>242</v>
      </c>
      <c r="E35" s="82" t="s">
        <v>116</v>
      </c>
      <c r="F35" s="50"/>
      <c r="G35" s="50"/>
      <c r="H35" s="50"/>
      <c r="I35" s="50"/>
      <c r="J35" s="34"/>
      <c r="K35" s="34"/>
      <c r="L35" s="34"/>
      <c r="M35" s="34"/>
      <c r="N35" s="34"/>
      <c r="O35" s="34"/>
      <c r="P35" s="34"/>
      <c r="Q35" s="34"/>
      <c r="R35" s="34"/>
      <c r="S35" s="34"/>
      <c r="T35" s="34"/>
      <c r="U35" s="34"/>
      <c r="V35" s="34"/>
      <c r="W35" s="34"/>
      <c r="X35" s="34"/>
      <c r="Y35" s="34"/>
      <c r="Z35" s="34"/>
    </row>
    <row r="36" spans="1:26" ht="98" x14ac:dyDescent="0.3">
      <c r="A36" s="157" t="s">
        <v>244</v>
      </c>
      <c r="B36" s="162"/>
      <c r="C36" s="135" t="str">
        <f>IF(B36&lt;&gt;"","COMPLETE","INCOMPLETE")</f>
        <v>INCOMPLETE</v>
      </c>
      <c r="D36" s="201">
        <f>IF(LEN(TRIM(B36))=0,0,LEN(TRIM(B36))-LEN(SUBSTITUTE(B36," ",""))+1)</f>
        <v>0</v>
      </c>
      <c r="E36" s="201">
        <v>300</v>
      </c>
      <c r="F36" s="49"/>
      <c r="G36" s="49"/>
      <c r="H36" s="49"/>
      <c r="I36" s="49"/>
      <c r="J36" s="34"/>
      <c r="K36" s="34"/>
      <c r="L36" s="34"/>
      <c r="M36" s="34"/>
      <c r="N36" s="34"/>
      <c r="O36" s="34"/>
      <c r="P36" s="34"/>
      <c r="Q36" s="34"/>
      <c r="R36" s="34"/>
      <c r="S36" s="34"/>
      <c r="T36" s="34"/>
      <c r="U36" s="34"/>
      <c r="V36" s="34"/>
      <c r="W36" s="34"/>
      <c r="X36" s="34"/>
      <c r="Y36" s="34"/>
      <c r="Z36" s="34"/>
    </row>
    <row r="37" spans="1:26" ht="98" x14ac:dyDescent="0.3">
      <c r="A37" s="272" t="s">
        <v>247</v>
      </c>
      <c r="B37" s="162"/>
      <c r="C37" s="135" t="str">
        <f>IF(B37&lt;&gt;"","COMPLETE","INCOMPLETE")</f>
        <v>INCOMPLETE</v>
      </c>
      <c r="D37" s="201">
        <f>IF(LEN(TRIM(B37))=0,0,LEN(TRIM(B37))-LEN(SUBSTITUTE(B37," ",""))+1)</f>
        <v>0</v>
      </c>
      <c r="E37" s="201">
        <v>300</v>
      </c>
      <c r="F37" s="49"/>
      <c r="G37" s="49"/>
      <c r="H37" s="49"/>
      <c r="I37" s="49"/>
      <c r="J37" s="34"/>
      <c r="K37" s="34"/>
      <c r="L37" s="34"/>
      <c r="M37" s="34"/>
      <c r="N37" s="34"/>
      <c r="O37" s="34"/>
      <c r="P37" s="34"/>
      <c r="Q37" s="34"/>
      <c r="R37" s="34"/>
      <c r="S37" s="34"/>
      <c r="T37" s="34"/>
      <c r="U37" s="34"/>
      <c r="V37" s="34"/>
      <c r="W37" s="34"/>
      <c r="X37" s="34"/>
      <c r="Y37" s="34"/>
      <c r="Z37" s="34"/>
    </row>
    <row r="38" spans="1:26" ht="84" x14ac:dyDescent="0.3">
      <c r="A38" s="272" t="s">
        <v>245</v>
      </c>
      <c r="B38" s="162"/>
      <c r="C38" s="135" t="str">
        <f>IF(B38&lt;&gt;"","COMPLETE","INCOMPLETE")</f>
        <v>INCOMPLETE</v>
      </c>
      <c r="D38" s="201">
        <f>IF(LEN(TRIM(B38))=0,0,LEN(TRIM(B38))-LEN(SUBSTITUTE(B38," ",""))+1)</f>
        <v>0</v>
      </c>
      <c r="E38" s="201">
        <v>300</v>
      </c>
      <c r="F38" s="49"/>
      <c r="G38" s="49"/>
      <c r="H38" s="49"/>
      <c r="I38" s="49"/>
      <c r="J38" s="34"/>
      <c r="K38" s="34"/>
      <c r="L38" s="34"/>
      <c r="M38" s="34"/>
      <c r="N38" s="34"/>
      <c r="O38" s="34"/>
      <c r="P38" s="34"/>
      <c r="Q38" s="34"/>
      <c r="R38" s="34"/>
      <c r="S38" s="34"/>
      <c r="T38" s="34"/>
      <c r="U38" s="34"/>
      <c r="V38" s="34"/>
      <c r="W38" s="34"/>
      <c r="X38" s="34"/>
      <c r="Y38" s="34"/>
      <c r="Z38" s="34"/>
    </row>
    <row r="39" spans="1:26" x14ac:dyDescent="0.3">
      <c r="A39" s="43"/>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7.25" customHeight="1" x14ac:dyDescent="0.3">
      <c r="A40" s="158" t="s">
        <v>212</v>
      </c>
      <c r="B40" s="92"/>
      <c r="C40" s="204"/>
      <c r="D40" s="109" t="s">
        <v>242</v>
      </c>
      <c r="E40" s="109" t="s">
        <v>116</v>
      </c>
      <c r="F40" s="49"/>
      <c r="G40" s="49"/>
      <c r="H40" s="49"/>
      <c r="I40" s="49"/>
      <c r="J40" s="34"/>
      <c r="K40" s="34"/>
      <c r="L40" s="34"/>
      <c r="M40" s="34"/>
      <c r="N40" s="34"/>
      <c r="O40" s="34"/>
      <c r="P40" s="34"/>
      <c r="Q40" s="34"/>
      <c r="R40" s="34"/>
      <c r="S40" s="34"/>
      <c r="T40" s="34"/>
      <c r="U40" s="34"/>
      <c r="V40" s="34"/>
      <c r="W40" s="34"/>
      <c r="X40" s="34"/>
      <c r="Y40" s="34"/>
      <c r="Z40" s="34"/>
    </row>
    <row r="41" spans="1:26" x14ac:dyDescent="0.3">
      <c r="A41" s="159" t="s">
        <v>211</v>
      </c>
      <c r="B41" s="305"/>
      <c r="C41" s="135" t="str">
        <f>IF(B41&lt;&gt;"","COMPLETE","INCOMPLETE")</f>
        <v>INCOMPLETE</v>
      </c>
      <c r="D41" s="202"/>
      <c r="E41" s="202"/>
      <c r="F41" s="49"/>
      <c r="G41" s="49"/>
      <c r="H41" s="49"/>
      <c r="I41" s="49"/>
      <c r="J41" s="34"/>
      <c r="K41" s="34"/>
      <c r="L41" s="34"/>
      <c r="M41" s="34"/>
      <c r="N41" s="34"/>
      <c r="O41" s="34"/>
      <c r="P41" s="34"/>
      <c r="Q41" s="34"/>
      <c r="R41" s="34"/>
      <c r="S41" s="34"/>
      <c r="T41" s="34"/>
      <c r="U41" s="34"/>
      <c r="V41" s="34"/>
      <c r="W41" s="34"/>
      <c r="X41" s="34"/>
      <c r="Y41" s="34"/>
      <c r="Z41" s="34"/>
    </row>
    <row r="42" spans="1:26" ht="56" x14ac:dyDescent="0.3">
      <c r="A42" s="160" t="s">
        <v>213</v>
      </c>
      <c r="B42" s="306"/>
      <c r="C42" s="135" t="str">
        <f>IF(B42&lt;&gt;"","COMPLETE","INCOMPLETE")</f>
        <v>INCOMPLETE</v>
      </c>
      <c r="D42" s="203">
        <f>IF(LEN(TRIM(B42))=0,0,LEN(TRIM(B42))-LEN(SUBSTITUTE(B42," ",""))+1)</f>
        <v>0</v>
      </c>
      <c r="E42" s="110">
        <v>300</v>
      </c>
      <c r="F42" s="49"/>
      <c r="G42" s="49"/>
      <c r="H42" s="49"/>
      <c r="I42" s="49"/>
      <c r="J42" s="34"/>
      <c r="K42" s="34"/>
      <c r="L42" s="34"/>
      <c r="M42" s="34"/>
      <c r="N42" s="34"/>
      <c r="O42" s="34"/>
      <c r="P42" s="34"/>
      <c r="Q42" s="34"/>
      <c r="R42" s="34"/>
      <c r="S42" s="34"/>
      <c r="T42" s="34"/>
      <c r="U42" s="34"/>
      <c r="V42" s="34"/>
      <c r="W42" s="34"/>
      <c r="X42" s="34"/>
      <c r="Y42" s="34"/>
      <c r="Z42" s="34"/>
    </row>
    <row r="43" spans="1:26" ht="15.5" x14ac:dyDescent="0.35">
      <c r="A43" s="33"/>
      <c r="B43" s="62"/>
      <c r="C43" s="31"/>
      <c r="D43" s="31"/>
      <c r="E43" s="34"/>
      <c r="F43" s="34"/>
      <c r="G43" s="34"/>
      <c r="H43" s="34"/>
      <c r="I43" s="34"/>
      <c r="J43" s="34"/>
      <c r="K43" s="34"/>
      <c r="L43" s="34"/>
      <c r="M43" s="34"/>
      <c r="N43" s="34"/>
      <c r="O43" s="34"/>
      <c r="P43" s="34"/>
      <c r="Q43" s="34"/>
      <c r="R43" s="34"/>
      <c r="S43" s="34"/>
      <c r="T43" s="34"/>
      <c r="U43" s="34"/>
      <c r="V43" s="34"/>
      <c r="W43" s="34"/>
      <c r="X43" s="34"/>
      <c r="Y43" s="34"/>
      <c r="Z43" s="34"/>
    </row>
    <row r="44" spans="1:26" ht="18" customHeight="1" x14ac:dyDescent="0.3">
      <c r="A44" s="419" t="s">
        <v>251</v>
      </c>
      <c r="B44" s="420"/>
      <c r="C44" s="420"/>
      <c r="D44" s="420"/>
      <c r="E44" s="34"/>
      <c r="F44" s="34"/>
      <c r="G44" s="34"/>
      <c r="H44" s="34"/>
      <c r="I44" s="34"/>
      <c r="J44" s="34"/>
      <c r="K44" s="34"/>
      <c r="L44" s="34"/>
      <c r="M44" s="34"/>
      <c r="N44" s="34"/>
      <c r="O44" s="34"/>
      <c r="P44" s="34"/>
      <c r="Q44" s="34"/>
      <c r="R44" s="34"/>
      <c r="S44" s="34"/>
      <c r="T44" s="34"/>
      <c r="U44" s="34"/>
      <c r="V44" s="34"/>
      <c r="W44" s="34"/>
      <c r="X44" s="34"/>
      <c r="Y44" s="34"/>
      <c r="Z44" s="34"/>
    </row>
    <row r="45" spans="1:26" x14ac:dyDescent="0.3">
      <c r="A45" s="65" t="s">
        <v>16</v>
      </c>
      <c r="B45" s="163" t="s">
        <v>6</v>
      </c>
      <c r="C45" s="163" t="s">
        <v>8</v>
      </c>
      <c r="D45" s="65" t="s">
        <v>12</v>
      </c>
      <c r="E45" s="34"/>
      <c r="F45" s="34"/>
      <c r="G45" s="34"/>
      <c r="H45" s="34"/>
      <c r="I45" s="34"/>
      <c r="J45" s="34"/>
      <c r="K45" s="34"/>
      <c r="L45" s="34"/>
      <c r="M45" s="34"/>
      <c r="N45" s="34"/>
      <c r="O45" s="34"/>
      <c r="P45" s="34"/>
      <c r="Q45" s="34"/>
      <c r="R45" s="34"/>
      <c r="S45" s="34"/>
      <c r="T45" s="34"/>
      <c r="U45" s="34"/>
      <c r="V45" s="34"/>
      <c r="W45" s="34"/>
      <c r="X45" s="34"/>
      <c r="Y45" s="34"/>
      <c r="Z45" s="34"/>
    </row>
    <row r="46" spans="1:26" x14ac:dyDescent="0.3">
      <c r="A46" s="64" t="s">
        <v>27</v>
      </c>
      <c r="B46" s="307"/>
      <c r="C46" s="307"/>
      <c r="D46" s="64">
        <f>SUM(C46:C52)</f>
        <v>0</v>
      </c>
      <c r="E46" s="34"/>
      <c r="F46" s="34"/>
      <c r="G46" s="34"/>
      <c r="H46" s="34"/>
      <c r="I46" s="34"/>
      <c r="J46" s="34"/>
      <c r="K46" s="34"/>
      <c r="L46" s="34"/>
      <c r="M46" s="34"/>
      <c r="N46" s="34"/>
      <c r="O46" s="34"/>
      <c r="P46" s="34"/>
      <c r="Q46" s="34"/>
      <c r="R46" s="34"/>
      <c r="S46" s="34"/>
      <c r="T46" s="34"/>
      <c r="U46" s="34"/>
      <c r="V46" s="34"/>
      <c r="W46" s="34"/>
      <c r="X46" s="34"/>
      <c r="Y46" s="34"/>
      <c r="Z46" s="34"/>
    </row>
    <row r="47" spans="1:26" x14ac:dyDescent="0.3">
      <c r="A47" s="64" t="s">
        <v>28</v>
      </c>
      <c r="B47" s="307"/>
      <c r="C47" s="308"/>
      <c r="D47" s="34"/>
      <c r="E47" s="34"/>
      <c r="F47" s="34"/>
      <c r="G47" s="34"/>
      <c r="H47" s="34"/>
      <c r="I47" s="34"/>
      <c r="J47" s="34"/>
      <c r="K47" s="34"/>
      <c r="L47" s="34"/>
      <c r="M47" s="34"/>
      <c r="N47" s="34"/>
      <c r="O47" s="34"/>
      <c r="P47" s="34"/>
      <c r="Q47" s="34"/>
      <c r="R47" s="34"/>
      <c r="S47" s="34"/>
      <c r="T47" s="34"/>
      <c r="U47" s="34"/>
      <c r="V47" s="34"/>
      <c r="W47" s="34"/>
      <c r="X47" s="34"/>
      <c r="Y47" s="34"/>
      <c r="Z47" s="34"/>
    </row>
    <row r="48" spans="1:26" x14ac:dyDescent="0.3">
      <c r="A48" s="64" t="s">
        <v>33</v>
      </c>
      <c r="B48" s="307"/>
      <c r="C48" s="308"/>
      <c r="D48" s="34"/>
      <c r="E48" s="34"/>
      <c r="F48" s="34"/>
      <c r="G48" s="34"/>
      <c r="H48" s="34"/>
      <c r="I48" s="34"/>
      <c r="J48" s="34"/>
      <c r="K48" s="34"/>
      <c r="L48" s="34"/>
      <c r="M48" s="34"/>
      <c r="N48" s="34"/>
      <c r="O48" s="34"/>
      <c r="P48" s="34"/>
      <c r="Q48" s="34"/>
      <c r="R48" s="34"/>
      <c r="S48" s="34"/>
      <c r="T48" s="34"/>
      <c r="U48" s="34"/>
      <c r="V48" s="34"/>
      <c r="W48" s="34"/>
      <c r="X48" s="34"/>
      <c r="Y48" s="34"/>
      <c r="Z48" s="34"/>
    </row>
    <row r="49" spans="1:27" x14ac:dyDescent="0.3">
      <c r="A49" s="64" t="s">
        <v>38</v>
      </c>
      <c r="B49" s="307"/>
      <c r="C49" s="308"/>
      <c r="D49" s="34"/>
      <c r="E49" s="34"/>
      <c r="F49" s="34"/>
      <c r="G49" s="34"/>
      <c r="H49" s="34"/>
      <c r="I49" s="34"/>
      <c r="J49" s="34"/>
      <c r="K49" s="34"/>
      <c r="L49" s="34"/>
      <c r="M49" s="34"/>
      <c r="N49" s="34"/>
      <c r="O49" s="34"/>
      <c r="P49" s="34"/>
      <c r="Q49" s="34"/>
      <c r="R49" s="34"/>
      <c r="S49" s="34"/>
      <c r="T49" s="34"/>
      <c r="U49" s="34"/>
      <c r="V49" s="34"/>
      <c r="W49" s="34"/>
      <c r="X49" s="34"/>
      <c r="Y49" s="34"/>
      <c r="Z49" s="34"/>
    </row>
    <row r="50" spans="1:27" x14ac:dyDescent="0.3">
      <c r="A50" s="64" t="s">
        <v>43</v>
      </c>
      <c r="B50" s="307"/>
      <c r="C50" s="308"/>
      <c r="D50" s="34"/>
      <c r="E50" s="34"/>
      <c r="F50" s="34"/>
      <c r="G50" s="34"/>
      <c r="H50" s="34"/>
      <c r="I50" s="34"/>
      <c r="J50" s="34"/>
      <c r="K50" s="34"/>
      <c r="L50" s="34"/>
      <c r="M50" s="34"/>
      <c r="N50" s="34"/>
      <c r="O50" s="34"/>
      <c r="P50" s="34"/>
      <c r="Q50" s="34"/>
      <c r="R50" s="34"/>
      <c r="S50" s="34"/>
      <c r="T50" s="34"/>
      <c r="U50" s="34"/>
      <c r="V50" s="34"/>
      <c r="W50" s="34"/>
      <c r="X50" s="34"/>
      <c r="Y50" s="34"/>
      <c r="Z50" s="34"/>
    </row>
    <row r="51" spans="1:27" x14ac:dyDescent="0.3">
      <c r="A51" s="64" t="s">
        <v>44</v>
      </c>
      <c r="B51" s="307"/>
      <c r="C51" s="308"/>
      <c r="D51" s="34"/>
      <c r="E51" s="34"/>
      <c r="F51" s="34"/>
      <c r="G51" s="34"/>
      <c r="H51" s="34"/>
      <c r="I51" s="34"/>
      <c r="J51" s="34"/>
      <c r="K51" s="34"/>
      <c r="L51" s="34"/>
      <c r="M51" s="34"/>
      <c r="N51" s="34"/>
      <c r="O51" s="34"/>
      <c r="P51" s="34"/>
      <c r="Q51" s="34"/>
      <c r="R51" s="34"/>
      <c r="S51" s="34"/>
      <c r="T51" s="34"/>
      <c r="U51" s="34"/>
      <c r="V51" s="34"/>
      <c r="W51" s="34"/>
      <c r="X51" s="34"/>
      <c r="Y51" s="34"/>
      <c r="Z51" s="34"/>
    </row>
    <row r="52" spans="1:27" x14ac:dyDescent="0.3">
      <c r="A52" s="64" t="s">
        <v>47</v>
      </c>
      <c r="B52" s="307"/>
      <c r="C52" s="308"/>
      <c r="D52" s="34"/>
      <c r="E52" s="34"/>
      <c r="F52" s="34"/>
      <c r="G52" s="34"/>
      <c r="H52" s="34"/>
      <c r="I52" s="34"/>
      <c r="J52" s="34"/>
      <c r="K52" s="34"/>
      <c r="L52" s="34"/>
      <c r="M52" s="34"/>
      <c r="N52" s="34"/>
      <c r="O52" s="34"/>
      <c r="P52" s="34"/>
      <c r="Q52" s="34"/>
      <c r="R52" s="34"/>
      <c r="S52" s="34"/>
      <c r="T52" s="34"/>
      <c r="U52" s="34"/>
      <c r="V52" s="34"/>
      <c r="W52" s="34"/>
      <c r="X52" s="34"/>
      <c r="Y52" s="34"/>
      <c r="Z52" s="34"/>
    </row>
    <row r="53" spans="1:27" x14ac:dyDescent="0.3">
      <c r="A53" s="34"/>
      <c r="D53" s="34"/>
      <c r="E53" s="34"/>
      <c r="F53" s="34"/>
      <c r="G53" s="34"/>
      <c r="H53" s="34"/>
      <c r="I53" s="34"/>
      <c r="J53" s="34"/>
      <c r="K53" s="34"/>
      <c r="L53" s="34"/>
      <c r="M53" s="34"/>
      <c r="N53" s="34"/>
      <c r="O53" s="34"/>
      <c r="P53" s="34"/>
      <c r="Q53" s="34"/>
      <c r="R53" s="34"/>
      <c r="S53" s="34"/>
      <c r="T53" s="34"/>
      <c r="U53" s="34"/>
      <c r="V53" s="34"/>
      <c r="W53" s="34"/>
      <c r="X53" s="34"/>
      <c r="Y53" s="34"/>
      <c r="Z53" s="34"/>
    </row>
    <row r="54" spans="1:27" ht="14.15" customHeight="1" x14ac:dyDescent="0.3">
      <c r="A54" s="419" t="s">
        <v>252</v>
      </c>
      <c r="B54" s="420"/>
      <c r="C54" s="420"/>
      <c r="D54" s="420"/>
      <c r="E54" s="34"/>
      <c r="F54" s="34"/>
      <c r="G54" s="34"/>
      <c r="H54" s="34"/>
      <c r="I54" s="34"/>
      <c r="J54" s="34"/>
      <c r="K54" s="34"/>
      <c r="L54" s="34"/>
      <c r="M54" s="34"/>
      <c r="N54" s="34"/>
      <c r="O54" s="34"/>
      <c r="P54" s="34"/>
      <c r="Q54" s="34"/>
      <c r="R54" s="34"/>
      <c r="S54" s="34"/>
      <c r="T54" s="34"/>
      <c r="U54" s="34"/>
      <c r="V54" s="34"/>
      <c r="W54" s="34"/>
      <c r="X54" s="34"/>
      <c r="Y54" s="34"/>
      <c r="Z54" s="34"/>
    </row>
    <row r="55" spans="1:27" x14ac:dyDescent="0.3">
      <c r="A55" s="205" t="s">
        <v>16</v>
      </c>
      <c r="B55" s="163" t="s">
        <v>6</v>
      </c>
      <c r="C55" s="163" t="s">
        <v>8</v>
      </c>
      <c r="D55" s="65" t="s">
        <v>12</v>
      </c>
      <c r="E55" s="34"/>
      <c r="F55" s="34"/>
      <c r="G55" s="34"/>
      <c r="H55" s="34"/>
      <c r="I55" s="34"/>
      <c r="J55" s="34"/>
      <c r="K55" s="34"/>
      <c r="L55" s="34"/>
      <c r="M55" s="34"/>
      <c r="N55" s="34"/>
      <c r="O55" s="34"/>
      <c r="P55" s="34"/>
      <c r="Q55" s="34"/>
      <c r="R55" s="34"/>
      <c r="S55" s="34"/>
      <c r="T55" s="34"/>
      <c r="U55" s="34"/>
      <c r="V55" s="34"/>
      <c r="W55" s="34"/>
      <c r="X55" s="34"/>
      <c r="Y55" s="34"/>
      <c r="Z55" s="34"/>
    </row>
    <row r="56" spans="1:27" x14ac:dyDescent="0.3">
      <c r="A56" s="64" t="s">
        <v>27</v>
      </c>
      <c r="B56" s="307"/>
      <c r="C56" s="307"/>
      <c r="D56" s="64">
        <f>SUM(C56:C62)</f>
        <v>0</v>
      </c>
      <c r="E56" s="34"/>
      <c r="F56" s="34"/>
      <c r="G56" s="34"/>
      <c r="H56" s="34"/>
      <c r="I56" s="34"/>
      <c r="J56" s="34"/>
      <c r="K56" s="34"/>
      <c r="L56" s="34"/>
      <c r="M56" s="34"/>
      <c r="N56" s="34"/>
      <c r="O56" s="34"/>
      <c r="P56" s="34"/>
      <c r="Q56" s="34"/>
      <c r="R56" s="34"/>
      <c r="S56" s="34"/>
      <c r="T56" s="34"/>
      <c r="U56" s="34"/>
      <c r="V56" s="34"/>
      <c r="W56" s="34"/>
      <c r="X56" s="34"/>
      <c r="Y56" s="34"/>
      <c r="Z56" s="34"/>
    </row>
    <row r="57" spans="1:27" x14ac:dyDescent="0.3">
      <c r="A57" s="64" t="s">
        <v>28</v>
      </c>
      <c r="B57" s="307"/>
      <c r="C57" s="307"/>
      <c r="D57" s="34"/>
      <c r="E57" s="34"/>
      <c r="F57" s="34"/>
      <c r="G57" s="34"/>
      <c r="H57" s="34"/>
      <c r="I57" s="34"/>
      <c r="J57" s="34"/>
      <c r="K57" s="34"/>
      <c r="L57" s="34"/>
      <c r="M57" s="34"/>
      <c r="N57" s="34"/>
      <c r="O57" s="34"/>
      <c r="P57" s="34"/>
      <c r="Q57" s="34"/>
      <c r="R57" s="34"/>
      <c r="S57" s="34"/>
      <c r="T57" s="34"/>
      <c r="U57" s="34"/>
      <c r="V57" s="34"/>
      <c r="W57" s="34"/>
      <c r="X57" s="34"/>
      <c r="Y57" s="34"/>
      <c r="Z57" s="34"/>
    </row>
    <row r="58" spans="1:27" x14ac:dyDescent="0.3">
      <c r="A58" s="64" t="s">
        <v>33</v>
      </c>
      <c r="B58" s="307"/>
      <c r="C58" s="307"/>
      <c r="D58" s="34"/>
      <c r="E58" s="34"/>
      <c r="F58" s="34"/>
      <c r="G58" s="34"/>
      <c r="H58" s="34"/>
      <c r="I58" s="34"/>
      <c r="J58" s="34"/>
      <c r="K58" s="34"/>
      <c r="L58" s="34"/>
      <c r="M58" s="34"/>
      <c r="N58" s="34"/>
      <c r="O58" s="34"/>
      <c r="P58" s="34"/>
      <c r="Q58" s="34"/>
      <c r="R58" s="34"/>
      <c r="S58" s="34"/>
      <c r="T58" s="34"/>
      <c r="U58" s="34"/>
      <c r="V58" s="34"/>
      <c r="W58" s="34"/>
      <c r="X58" s="34"/>
      <c r="Y58" s="34"/>
      <c r="Z58" s="34"/>
    </row>
    <row r="59" spans="1:27" x14ac:dyDescent="0.3">
      <c r="A59" s="64" t="s">
        <v>38</v>
      </c>
      <c r="B59" s="307"/>
      <c r="C59" s="307"/>
      <c r="D59" s="34"/>
      <c r="E59" s="34"/>
      <c r="F59" s="34"/>
      <c r="G59" s="34"/>
      <c r="H59" s="34"/>
      <c r="I59" s="34"/>
      <c r="J59" s="34"/>
      <c r="K59" s="34"/>
      <c r="L59" s="34"/>
      <c r="M59" s="34"/>
      <c r="N59" s="34"/>
      <c r="O59" s="34"/>
      <c r="P59" s="34"/>
      <c r="Q59" s="34"/>
      <c r="R59" s="34"/>
      <c r="S59" s="34"/>
      <c r="T59" s="34"/>
      <c r="U59" s="34"/>
      <c r="V59" s="34"/>
      <c r="W59" s="34"/>
      <c r="X59" s="34"/>
      <c r="Y59" s="34"/>
      <c r="Z59" s="34"/>
    </row>
    <row r="60" spans="1:27" x14ac:dyDescent="0.3">
      <c r="A60" s="64" t="s">
        <v>43</v>
      </c>
      <c r="B60" s="307"/>
      <c r="C60" s="307"/>
      <c r="D60" s="34"/>
      <c r="E60" s="34"/>
      <c r="F60" s="34"/>
      <c r="G60" s="34"/>
      <c r="H60" s="34"/>
      <c r="I60" s="34"/>
      <c r="J60" s="34"/>
      <c r="K60" s="34"/>
      <c r="L60" s="34"/>
      <c r="M60" s="34"/>
      <c r="N60" s="34"/>
      <c r="O60" s="34"/>
      <c r="P60" s="34"/>
      <c r="Q60" s="34"/>
      <c r="R60" s="34"/>
      <c r="S60" s="34"/>
      <c r="T60" s="34"/>
      <c r="U60" s="34"/>
      <c r="V60" s="34"/>
      <c r="W60" s="34"/>
      <c r="X60" s="34"/>
      <c r="Y60" s="34"/>
      <c r="Z60" s="34"/>
    </row>
    <row r="61" spans="1:27" x14ac:dyDescent="0.3">
      <c r="A61" s="64" t="s">
        <v>44</v>
      </c>
      <c r="B61" s="307"/>
      <c r="C61" s="307"/>
      <c r="D61" s="34"/>
      <c r="E61" s="34"/>
      <c r="F61" s="34"/>
      <c r="G61" s="34"/>
      <c r="H61" s="34"/>
      <c r="I61" s="34"/>
      <c r="J61" s="34"/>
      <c r="K61" s="34"/>
      <c r="L61" s="34"/>
      <c r="M61" s="34"/>
      <c r="N61" s="34"/>
      <c r="O61" s="34"/>
      <c r="P61" s="34"/>
      <c r="Q61" s="34"/>
      <c r="R61" s="34"/>
      <c r="S61" s="34"/>
      <c r="T61" s="34"/>
      <c r="U61" s="34"/>
      <c r="V61" s="34"/>
      <c r="W61" s="34"/>
      <c r="X61" s="34"/>
      <c r="Y61" s="34"/>
      <c r="Z61" s="34"/>
    </row>
    <row r="62" spans="1:27" x14ac:dyDescent="0.3">
      <c r="A62" s="64" t="s">
        <v>47</v>
      </c>
      <c r="B62" s="307"/>
      <c r="C62" s="307"/>
      <c r="D62" s="34"/>
      <c r="E62" s="34"/>
      <c r="F62" s="34"/>
      <c r="G62" s="34"/>
      <c r="H62" s="34"/>
      <c r="I62" s="34"/>
      <c r="J62" s="34"/>
      <c r="K62" s="34"/>
      <c r="L62" s="34"/>
      <c r="M62" s="34"/>
      <c r="N62" s="34"/>
      <c r="O62" s="34"/>
      <c r="P62" s="34"/>
      <c r="Q62" s="34"/>
      <c r="R62" s="34"/>
      <c r="S62" s="34"/>
      <c r="T62" s="34"/>
      <c r="U62" s="34"/>
      <c r="V62" s="34"/>
      <c r="W62" s="34"/>
      <c r="X62" s="34"/>
      <c r="Y62" s="34"/>
      <c r="Z62" s="34"/>
    </row>
    <row r="63" spans="1:27" ht="45" customHeight="1" x14ac:dyDescent="0.35">
      <c r="A63" s="33"/>
      <c r="B63" s="33"/>
      <c r="C63" s="33"/>
      <c r="D63" s="34"/>
      <c r="E63" s="34"/>
      <c r="F63" s="34"/>
      <c r="G63" s="34"/>
      <c r="H63" s="34"/>
      <c r="I63" s="34"/>
      <c r="J63" s="34"/>
      <c r="K63" s="34"/>
      <c r="L63" s="34"/>
      <c r="M63" s="34"/>
      <c r="N63" s="34"/>
      <c r="O63" s="34"/>
      <c r="P63" s="34"/>
      <c r="Q63" s="34"/>
      <c r="R63" s="34"/>
      <c r="S63" s="34"/>
      <c r="T63" s="34"/>
      <c r="U63" s="34"/>
      <c r="V63" s="34"/>
      <c r="W63" s="34"/>
      <c r="X63" s="34"/>
      <c r="Y63" s="34"/>
      <c r="Z63" s="34"/>
    </row>
    <row r="64" spans="1:27" s="57" customFormat="1" ht="15.5" x14ac:dyDescent="0.35">
      <c r="A64" s="35" t="s">
        <v>210</v>
      </c>
      <c r="B64" s="207" t="s">
        <v>2</v>
      </c>
      <c r="C64" s="38"/>
      <c r="D64" s="62"/>
      <c r="I64" s="62"/>
      <c r="N64" s="62"/>
      <c r="AA64" s="56"/>
    </row>
    <row r="65" spans="1:28" ht="52.5" x14ac:dyDescent="0.35">
      <c r="A65" s="166">
        <f>IFERROR(B75-GETPIVOTDATA("TOTAL IN CAD",$C$73,"Category","Alcohol"),B75)</f>
        <v>0</v>
      </c>
      <c r="B65" s="167">
        <f>D46</f>
        <v>0</v>
      </c>
      <c r="C65" s="230" t="s">
        <v>262</v>
      </c>
      <c r="D65" s="34"/>
      <c r="I65" s="86"/>
      <c r="J65"/>
      <c r="K65"/>
      <c r="L65"/>
      <c r="M65"/>
      <c r="N65" s="86"/>
      <c r="AA65" s="89"/>
      <c r="AB65" s="73"/>
    </row>
    <row r="66" spans="1:28" ht="15.5" x14ac:dyDescent="0.35">
      <c r="A66" s="164"/>
      <c r="B66" s="164"/>
      <c r="C66" s="37"/>
      <c r="AA66" s="21"/>
    </row>
    <row r="67" spans="1:28" ht="15.5" x14ac:dyDescent="0.35">
      <c r="A67" s="66" t="s">
        <v>34</v>
      </c>
      <c r="B67" s="67" t="s">
        <v>35</v>
      </c>
      <c r="C67" s="36" t="s">
        <v>36</v>
      </c>
      <c r="Q67" s="18"/>
      <c r="R67" s="18"/>
      <c r="S67" s="59"/>
      <c r="T67" s="20"/>
      <c r="U67" s="18"/>
      <c r="V67" s="72"/>
      <c r="W67" s="72"/>
      <c r="X67" s="18"/>
      <c r="Y67" s="22"/>
      <c r="AA67" s="15"/>
    </row>
    <row r="68" spans="1:28" ht="65.5" x14ac:dyDescent="0.35">
      <c r="A68" s="165">
        <f>7*B65</f>
        <v>0</v>
      </c>
      <c r="B68" s="165">
        <f>IFERROR(MIN(500,GETPIVOTDATA("TOTAL IN CAD",$C$73,"Category","Venue")*0.7),0)</f>
        <v>0</v>
      </c>
      <c r="C68" s="165">
        <f>IFERROR(MIN(150,IF(GETPIVOTDATA("TOTAL IN CAD",$C$73,"Category","Gifts")&gt;(B41*25),B41*25,GETPIVOTDATA("TOTAL IN CAD",$C$73,"Category","Gifts"))),0)</f>
        <v>0</v>
      </c>
      <c r="D68" s="230" t="s">
        <v>262</v>
      </c>
      <c r="K68" s="16"/>
      <c r="M68" s="55"/>
      <c r="Q68" s="18"/>
      <c r="R68" s="18"/>
      <c r="S68" s="59"/>
      <c r="T68" s="20"/>
      <c r="U68" s="18"/>
      <c r="V68" s="72"/>
      <c r="W68" s="72"/>
      <c r="X68" s="18"/>
      <c r="Y68" s="18"/>
      <c r="AA68" s="15"/>
    </row>
    <row r="69" spans="1:28" ht="15.5" x14ac:dyDescent="0.35">
      <c r="A69" s="37"/>
      <c r="B69" s="37"/>
      <c r="C69" s="37"/>
      <c r="K69" s="16"/>
      <c r="M69" s="58"/>
      <c r="N69" s="23"/>
      <c r="Q69" s="18"/>
      <c r="R69" s="18"/>
      <c r="S69" s="59"/>
      <c r="T69" s="20"/>
      <c r="U69" s="18"/>
      <c r="V69" s="72"/>
      <c r="W69" s="72"/>
      <c r="X69" s="18"/>
      <c r="Y69" s="18"/>
      <c r="AA69" s="15"/>
    </row>
    <row r="70" spans="1:28" ht="15.5" x14ac:dyDescent="0.35">
      <c r="A70" s="68" t="s">
        <v>45</v>
      </c>
      <c r="B70" s="69" t="s">
        <v>46</v>
      </c>
      <c r="C70" s="38"/>
      <c r="G70" s="24"/>
      <c r="H70" s="24"/>
      <c r="K70" s="16"/>
      <c r="M70" s="58"/>
      <c r="N70" s="23"/>
      <c r="Q70" s="18"/>
      <c r="R70" s="18"/>
      <c r="S70" s="59"/>
      <c r="T70" s="20"/>
      <c r="U70" s="18"/>
      <c r="V70" s="72"/>
      <c r="W70" s="72"/>
      <c r="X70" s="18"/>
      <c r="Y70" s="18"/>
      <c r="AA70" s="15"/>
    </row>
    <row r="71" spans="1:28" ht="15.5" x14ac:dyDescent="0.35">
      <c r="A71" s="168">
        <f>MIN(0.7*A65,SUM(A68:C68))</f>
        <v>0</v>
      </c>
      <c r="B71" s="307"/>
      <c r="C71" s="227" t="s">
        <v>264</v>
      </c>
      <c r="G71" s="24"/>
      <c r="H71" s="24"/>
      <c r="K71" s="16"/>
      <c r="M71" s="58"/>
      <c r="N71" s="23"/>
      <c r="Q71" s="18"/>
      <c r="R71" s="18"/>
      <c r="S71" s="59"/>
      <c r="T71" s="20"/>
      <c r="U71" s="18"/>
      <c r="V71" s="72"/>
      <c r="W71" s="72"/>
      <c r="X71" s="18"/>
      <c r="Y71" s="18"/>
      <c r="AA71" s="15"/>
    </row>
    <row r="72" spans="1:28" ht="16" customHeight="1" x14ac:dyDescent="0.35">
      <c r="A72" s="56"/>
      <c r="B72" s="56"/>
      <c r="C72" s="56"/>
      <c r="G72" s="24"/>
      <c r="H72" s="24"/>
      <c r="K72" s="16"/>
      <c r="M72" s="58"/>
      <c r="N72" s="23"/>
      <c r="Q72" s="18"/>
      <c r="R72" s="18"/>
      <c r="S72" s="59"/>
      <c r="T72" s="20"/>
      <c r="U72" s="18"/>
      <c r="V72" s="72"/>
      <c r="W72" s="72"/>
      <c r="X72" s="18"/>
      <c r="Y72" s="25"/>
      <c r="AA72" s="15"/>
    </row>
    <row r="73" spans="1:28" ht="78" x14ac:dyDescent="0.35">
      <c r="A73" s="417" t="s">
        <v>181</v>
      </c>
      <c r="B73" s="418"/>
      <c r="C73" s="326" t="s">
        <v>182</v>
      </c>
      <c r="D73" s="326" t="s">
        <v>260</v>
      </c>
      <c r="E73" s="229" t="s">
        <v>267</v>
      </c>
      <c r="G73" s="24"/>
      <c r="H73" s="24"/>
      <c r="K73" s="16"/>
      <c r="M73" s="58"/>
      <c r="N73" s="23"/>
      <c r="Q73" s="18"/>
      <c r="R73" s="18"/>
      <c r="S73" s="59"/>
      <c r="T73" s="20"/>
      <c r="U73" s="18"/>
      <c r="V73" s="72"/>
      <c r="W73" s="72"/>
      <c r="X73" s="18"/>
      <c r="Y73" s="25"/>
      <c r="AA73" s="15"/>
    </row>
    <row r="74" spans="1:28" ht="15.5" x14ac:dyDescent="0.35">
      <c r="A74" s="39" t="s">
        <v>149</v>
      </c>
      <c r="B74" s="63">
        <f>SUM(Income_PD123252729[AMOUNT])</f>
        <v>0</v>
      </c>
      <c r="C74" s="328" t="s">
        <v>180</v>
      </c>
      <c r="D74" s="327"/>
      <c r="G74" s="24"/>
      <c r="H74" s="24"/>
      <c r="K74" s="16"/>
      <c r="M74" s="58"/>
      <c r="N74" s="23"/>
      <c r="Q74" s="18"/>
      <c r="R74" s="18"/>
      <c r="S74" s="59"/>
      <c r="T74" s="20"/>
      <c r="U74" s="18"/>
      <c r="V74" s="72"/>
      <c r="W74" s="72"/>
      <c r="X74" s="18"/>
      <c r="Y74" s="25"/>
      <c r="AA74" s="15"/>
    </row>
    <row r="75" spans="1:28" ht="15.5" x14ac:dyDescent="0.35">
      <c r="A75" s="39" t="s">
        <v>183</v>
      </c>
      <c r="B75" s="70">
        <f>SUM(Detailed_Expense_PD124262830[TOTAL IN CAD])</f>
        <v>0</v>
      </c>
      <c r="C75"/>
      <c r="D75"/>
      <c r="G75" s="24"/>
      <c r="H75" s="24"/>
      <c r="K75" s="16"/>
      <c r="M75" s="58"/>
      <c r="N75" s="23"/>
      <c r="Q75" s="18"/>
      <c r="R75" s="18"/>
      <c r="S75" s="59"/>
      <c r="T75" s="20"/>
      <c r="U75" s="18"/>
      <c r="V75" s="72"/>
      <c r="W75" s="72"/>
      <c r="X75" s="18"/>
      <c r="Y75" s="25"/>
      <c r="AA75" s="15"/>
    </row>
    <row r="76" spans="1:28" ht="15.5" x14ac:dyDescent="0.35">
      <c r="A76" s="41" t="s">
        <v>66</v>
      </c>
      <c r="B76" s="71">
        <f>B74-B75</f>
        <v>0</v>
      </c>
      <c r="C76"/>
      <c r="D76"/>
      <c r="G76" s="24"/>
      <c r="H76" s="24"/>
      <c r="K76" s="16"/>
      <c r="M76" s="58"/>
      <c r="N76" s="23"/>
      <c r="Q76" s="18"/>
      <c r="R76" s="18"/>
      <c r="S76" s="59"/>
      <c r="T76" s="20"/>
      <c r="U76" s="18"/>
      <c r="V76" s="72"/>
      <c r="W76" s="72"/>
      <c r="X76" s="18"/>
      <c r="Y76" s="25"/>
      <c r="AA76" s="15"/>
    </row>
    <row r="77" spans="1:28" ht="15.5" x14ac:dyDescent="0.35">
      <c r="A77" s="42" t="s">
        <v>148</v>
      </c>
      <c r="B77" s="34"/>
      <c r="C77"/>
      <c r="D77"/>
      <c r="G77" s="24"/>
      <c r="H77" s="24"/>
      <c r="K77" s="16"/>
      <c r="M77" s="58"/>
      <c r="N77" s="23"/>
      <c r="Q77" s="18"/>
      <c r="R77" s="18"/>
      <c r="S77" s="59"/>
      <c r="T77" s="20"/>
      <c r="U77" s="18"/>
      <c r="V77" s="72"/>
      <c r="W77" s="72"/>
      <c r="X77" s="18"/>
      <c r="Y77" s="25"/>
      <c r="AA77" s="15"/>
    </row>
    <row r="78" spans="1:28" ht="15.5" x14ac:dyDescent="0.35">
      <c r="A78" s="34"/>
      <c r="B78" s="34"/>
      <c r="C78"/>
      <c r="D78"/>
      <c r="G78" s="24"/>
      <c r="H78" s="24"/>
      <c r="K78" s="16"/>
      <c r="M78" s="58"/>
      <c r="N78" s="23"/>
      <c r="Q78" s="18"/>
      <c r="R78" s="18"/>
      <c r="S78" s="59"/>
      <c r="T78" s="20"/>
      <c r="U78" s="18"/>
      <c r="V78" s="72"/>
      <c r="W78" s="72"/>
      <c r="X78" s="18"/>
      <c r="Y78" s="25"/>
      <c r="AA78" s="15"/>
    </row>
    <row r="79" spans="1:28" ht="15.5" x14ac:dyDescent="0.35">
      <c r="C79"/>
      <c r="D79"/>
    </row>
    <row r="80" spans="1:28" ht="15.5" x14ac:dyDescent="0.35">
      <c r="C80"/>
      <c r="D80"/>
    </row>
    <row r="85" spans="1:27" ht="15.5" x14ac:dyDescent="0.35">
      <c r="A85" s="15"/>
      <c r="B85" s="15"/>
      <c r="C85"/>
      <c r="D85"/>
      <c r="F85" s="225" t="s">
        <v>273</v>
      </c>
      <c r="G85" s="24"/>
      <c r="H85" s="24"/>
      <c r="K85" s="16"/>
      <c r="M85" s="58"/>
      <c r="N85" s="23"/>
      <c r="Q85" s="18"/>
      <c r="R85" s="18"/>
      <c r="S85" s="59"/>
      <c r="T85" s="20"/>
      <c r="U85" s="18"/>
      <c r="V85" s="72"/>
      <c r="W85" s="72"/>
      <c r="X85" s="18"/>
      <c r="Y85" s="18"/>
      <c r="AA85" s="15"/>
    </row>
    <row r="86" spans="1:27" ht="31" x14ac:dyDescent="0.35">
      <c r="A86" s="240" t="s">
        <v>272</v>
      </c>
      <c r="B86" s="15"/>
      <c r="C86" s="15"/>
      <c r="F86" s="225" t="s">
        <v>265</v>
      </c>
      <c r="G86" s="24"/>
      <c r="H86" s="24"/>
      <c r="K86" s="16"/>
      <c r="M86" s="58"/>
      <c r="N86" s="23"/>
      <c r="Q86" s="18"/>
      <c r="R86" s="18"/>
      <c r="S86" s="59"/>
      <c r="T86" s="20"/>
      <c r="U86" s="18"/>
      <c r="V86" s="72"/>
      <c r="W86" s="72"/>
      <c r="X86" s="18"/>
      <c r="Y86" s="18"/>
      <c r="AA86" s="15"/>
    </row>
    <row r="87" spans="1:27" ht="27" customHeight="1" x14ac:dyDescent="0.35">
      <c r="A87" s="388" t="s">
        <v>0</v>
      </c>
      <c r="B87" s="389"/>
      <c r="C87" s="389"/>
      <c r="D87" s="389"/>
      <c r="F87" s="206" t="s">
        <v>1</v>
      </c>
      <c r="G87" s="207"/>
      <c r="H87" s="207"/>
      <c r="I87" s="207"/>
      <c r="J87" s="207"/>
      <c r="K87" s="207"/>
      <c r="L87" s="207"/>
      <c r="M87" s="207"/>
      <c r="N87" s="207"/>
      <c r="O87" s="207"/>
      <c r="P87" s="207"/>
      <c r="Q87" s="207"/>
      <c r="R87" s="18"/>
      <c r="S87" s="59"/>
      <c r="T87" s="20"/>
      <c r="U87" s="18"/>
      <c r="V87" s="72"/>
      <c r="W87" s="72"/>
      <c r="X87" s="18"/>
      <c r="Y87" s="26"/>
      <c r="AA87" s="15"/>
    </row>
    <row r="88" spans="1:27" ht="15.5" x14ac:dyDescent="0.35">
      <c r="A88" s="85" t="s">
        <v>3</v>
      </c>
      <c r="B88" s="88" t="s">
        <v>4</v>
      </c>
      <c r="C88" s="88" t="s">
        <v>5</v>
      </c>
      <c r="D88" s="88" t="s">
        <v>6</v>
      </c>
      <c r="F88" s="84" t="s">
        <v>140</v>
      </c>
      <c r="G88" s="83" t="s">
        <v>139</v>
      </c>
      <c r="H88" s="83" t="s">
        <v>7</v>
      </c>
      <c r="I88" s="83" t="s">
        <v>8</v>
      </c>
      <c r="J88" s="91" t="s">
        <v>9</v>
      </c>
      <c r="K88" s="224" t="s">
        <v>10</v>
      </c>
      <c r="L88" s="83" t="s">
        <v>11</v>
      </c>
      <c r="M88" s="91" t="s">
        <v>12</v>
      </c>
      <c r="N88" s="91" t="s">
        <v>13</v>
      </c>
      <c r="O88" s="83" t="s">
        <v>5</v>
      </c>
      <c r="P88" s="88" t="s">
        <v>147</v>
      </c>
      <c r="Q88" s="87" t="s">
        <v>6</v>
      </c>
      <c r="R88" s="18"/>
      <c r="S88" s="59"/>
      <c r="T88" s="20"/>
      <c r="U88" s="18"/>
      <c r="V88" s="72"/>
      <c r="W88" s="72"/>
      <c r="X88" s="18"/>
      <c r="Y88" s="18"/>
      <c r="AA88" s="15"/>
    </row>
    <row r="89" spans="1:27" ht="15.5" x14ac:dyDescent="0.35">
      <c r="A89" s="309"/>
      <c r="B89" s="310"/>
      <c r="C89" s="309"/>
      <c r="D89" s="309"/>
      <c r="F89" s="293"/>
      <c r="G89" s="316"/>
      <c r="H89" s="316"/>
      <c r="I89" s="309"/>
      <c r="J89" s="317"/>
      <c r="K89" s="317"/>
      <c r="L89" s="309"/>
      <c r="M89" s="233" t="str">
        <f>IF(I89*J89+K89&gt;0,I89*J89+K89,"")</f>
        <v/>
      </c>
      <c r="N89" s="233" t="str">
        <f>IF(Detailed_Expense_PD124262830[[#This Row],[TOTAL]]&lt;&gt;"",Detailed_Expense_PD124262830[[#This Row],[TOTAL]]*VLOOKUP(Detailed_Expense_PD124262830[[#This Row],[CURRENCY]],#REF!,2,0),"")</f>
        <v/>
      </c>
      <c r="O89" s="309"/>
      <c r="P89" s="316"/>
      <c r="Q89" s="316"/>
      <c r="R89" s="18"/>
      <c r="S89" s="59"/>
      <c r="T89" s="20"/>
      <c r="U89" s="18"/>
      <c r="V89" s="72"/>
      <c r="W89" s="72"/>
      <c r="X89" s="18"/>
      <c r="Y89" s="25"/>
      <c r="AA89" s="15"/>
    </row>
    <row r="90" spans="1:27" ht="15.5" x14ac:dyDescent="0.35">
      <c r="A90" s="311"/>
      <c r="B90" s="312"/>
      <c r="C90" s="311"/>
      <c r="D90" s="309"/>
      <c r="F90" s="293"/>
      <c r="G90" s="316"/>
      <c r="H90" s="309"/>
      <c r="I90" s="311"/>
      <c r="J90" s="312"/>
      <c r="K90" s="312"/>
      <c r="L90" s="309"/>
      <c r="M90" s="233" t="str">
        <f>IF(I90*J90+K90&gt;0,I90*J90+K90,"")</f>
        <v/>
      </c>
      <c r="N90" s="233" t="str">
        <f>IF(Detailed_Expense_PD124262830[[#This Row],[TOTAL]]&lt;&gt;"",Detailed_Expense_PD124262830[[#This Row],[TOTAL]]*VLOOKUP(Detailed_Expense_PD124262830[[#This Row],[CURRENCY]],#REF!,2,0),"")</f>
        <v/>
      </c>
      <c r="O90" s="309"/>
      <c r="P90" s="311"/>
      <c r="Q90" s="320"/>
      <c r="R90" s="18"/>
      <c r="S90" s="59"/>
      <c r="T90" s="20"/>
      <c r="U90" s="18"/>
      <c r="V90" s="72"/>
      <c r="W90" s="72"/>
      <c r="X90" s="18"/>
      <c r="Y90" s="26"/>
      <c r="AA90" s="15"/>
    </row>
    <row r="91" spans="1:27" ht="15.5" x14ac:dyDescent="0.35">
      <c r="A91" s="313"/>
      <c r="B91" s="313"/>
      <c r="C91" s="313"/>
      <c r="D91" s="311"/>
      <c r="F91" s="293"/>
      <c r="G91" s="316"/>
      <c r="H91" s="318"/>
      <c r="I91" s="311"/>
      <c r="J91" s="312"/>
      <c r="K91" s="312"/>
      <c r="L91" s="309"/>
      <c r="M91" s="233" t="str">
        <f t="shared" ref="M91:M154" si="0">IF(I91*J91+K91&gt;0,I91*J91+K91,"")</f>
        <v/>
      </c>
      <c r="N91" s="233" t="str">
        <f>IF(Detailed_Expense_PD124262830[[#This Row],[TOTAL]]&lt;&gt;"",Detailed_Expense_PD124262830[[#This Row],[TOTAL]]*VLOOKUP(Detailed_Expense_PD124262830[[#This Row],[CURRENCY]],#REF!,2,0),"")</f>
        <v/>
      </c>
      <c r="O91" s="311"/>
      <c r="P91" s="311"/>
      <c r="Q91" s="320"/>
      <c r="R91" s="18"/>
      <c r="S91" s="59"/>
      <c r="T91" s="20"/>
      <c r="U91" s="18"/>
      <c r="V91" s="72"/>
      <c r="W91" s="72"/>
      <c r="X91" s="18"/>
      <c r="Y91" s="22"/>
      <c r="AA91" s="15"/>
    </row>
    <row r="92" spans="1:27" ht="15.5" x14ac:dyDescent="0.35">
      <c r="A92" s="314"/>
      <c r="B92" s="311"/>
      <c r="C92" s="315"/>
      <c r="D92" s="311"/>
      <c r="F92" s="293"/>
      <c r="G92" s="316"/>
      <c r="H92" s="316"/>
      <c r="I92" s="309"/>
      <c r="J92" s="317"/>
      <c r="K92" s="317"/>
      <c r="L92" s="309"/>
      <c r="M92" s="233" t="str">
        <f t="shared" si="0"/>
        <v/>
      </c>
      <c r="N92" s="233" t="str">
        <f>IF(Detailed_Expense_PD124262830[[#This Row],[TOTAL]]&lt;&gt;"",Detailed_Expense_PD124262830[[#This Row],[TOTAL]]*VLOOKUP(Detailed_Expense_PD124262830[[#This Row],[CURRENCY]],#REF!,2,0),"")</f>
        <v/>
      </c>
      <c r="O92" s="311"/>
      <c r="P92" s="311"/>
      <c r="Q92" s="320"/>
      <c r="R92" s="18"/>
      <c r="S92" s="59"/>
      <c r="T92" s="20"/>
      <c r="U92" s="18"/>
      <c r="V92" s="72"/>
      <c r="W92" s="72"/>
      <c r="X92" s="18"/>
      <c r="Y92" s="18"/>
      <c r="AA92" s="15"/>
    </row>
    <row r="93" spans="1:27" ht="15.5" x14ac:dyDescent="0.35">
      <c r="A93" s="314"/>
      <c r="B93" s="311"/>
      <c r="C93" s="315"/>
      <c r="D93" s="311"/>
      <c r="F93" s="293"/>
      <c r="G93" s="313"/>
      <c r="H93" s="313"/>
      <c r="I93" s="311"/>
      <c r="J93" s="312"/>
      <c r="K93" s="312"/>
      <c r="L93" s="309"/>
      <c r="M93" s="233" t="str">
        <f t="shared" si="0"/>
        <v/>
      </c>
      <c r="N93" s="233" t="str">
        <f>IF(Detailed_Expense_PD124262830[[#This Row],[TOTAL]]&lt;&gt;"",Detailed_Expense_PD124262830[[#This Row],[TOTAL]]*VLOOKUP(Detailed_Expense_PD124262830[[#This Row],[CURRENCY]],#REF!,2,0),"")</f>
        <v/>
      </c>
      <c r="O93" s="311"/>
      <c r="P93" s="311"/>
      <c r="Q93" s="320"/>
      <c r="R93" s="18"/>
      <c r="S93" s="59"/>
      <c r="T93" s="20"/>
      <c r="U93" s="18"/>
      <c r="V93" s="72"/>
      <c r="W93" s="72"/>
      <c r="X93" s="18"/>
      <c r="Y93" s="18"/>
      <c r="AA93" s="15"/>
    </row>
    <row r="94" spans="1:27" ht="15.5" x14ac:dyDescent="0.35">
      <c r="A94" s="314"/>
      <c r="B94" s="311"/>
      <c r="C94" s="315"/>
      <c r="D94" s="311"/>
      <c r="F94" s="293"/>
      <c r="G94" s="313"/>
      <c r="H94" s="313"/>
      <c r="I94" s="311"/>
      <c r="J94" s="312"/>
      <c r="K94" s="312"/>
      <c r="L94" s="309"/>
      <c r="M94" s="233" t="str">
        <f t="shared" si="0"/>
        <v/>
      </c>
      <c r="N94" s="233" t="str">
        <f>IF(Detailed_Expense_PD124262830[[#This Row],[TOTAL]]&lt;&gt;"",Detailed_Expense_PD124262830[[#This Row],[TOTAL]]*VLOOKUP(Detailed_Expense_PD124262830[[#This Row],[CURRENCY]],#REF!,2,0),"")</f>
        <v/>
      </c>
      <c r="O94" s="311"/>
      <c r="P94" s="311"/>
      <c r="Q94" s="320"/>
      <c r="R94" s="18"/>
      <c r="S94" s="59"/>
      <c r="T94" s="20"/>
      <c r="U94" s="18"/>
      <c r="V94" s="72"/>
      <c r="W94" s="72"/>
      <c r="X94" s="18"/>
      <c r="Y94" s="18"/>
      <c r="AA94" s="15"/>
    </row>
    <row r="95" spans="1:27" ht="15.5" x14ac:dyDescent="0.35">
      <c r="A95" s="314"/>
      <c r="B95" s="311"/>
      <c r="C95" s="311"/>
      <c r="D95" s="311"/>
      <c r="F95" s="293"/>
      <c r="G95" s="313"/>
      <c r="H95" s="313"/>
      <c r="I95" s="311"/>
      <c r="J95" s="319"/>
      <c r="K95" s="319"/>
      <c r="L95" s="309"/>
      <c r="M95" s="233" t="str">
        <f t="shared" si="0"/>
        <v/>
      </c>
      <c r="N95" s="233" t="str">
        <f>IF(Detailed_Expense_PD124262830[[#This Row],[TOTAL]]&lt;&gt;"",Detailed_Expense_PD124262830[[#This Row],[TOTAL]]*VLOOKUP(Detailed_Expense_PD124262830[[#This Row],[CURRENCY]],#REF!,2,0),"")</f>
        <v/>
      </c>
      <c r="O95" s="311"/>
      <c r="P95" s="311"/>
      <c r="Q95" s="320"/>
      <c r="R95" s="18"/>
      <c r="S95" s="59"/>
      <c r="T95" s="20"/>
      <c r="U95" s="18"/>
      <c r="V95" s="72"/>
      <c r="W95" s="72"/>
      <c r="X95" s="18"/>
      <c r="Y95" s="22"/>
      <c r="AA95" s="15"/>
    </row>
    <row r="96" spans="1:27" ht="15.5" x14ac:dyDescent="0.35">
      <c r="A96" s="314"/>
      <c r="B96" s="311"/>
      <c r="C96" s="311"/>
      <c r="D96" s="311"/>
      <c r="F96" s="293"/>
      <c r="G96" s="313"/>
      <c r="H96" s="313"/>
      <c r="I96" s="311"/>
      <c r="J96" s="319"/>
      <c r="K96" s="319"/>
      <c r="L96" s="309"/>
      <c r="M96" s="233" t="str">
        <f t="shared" si="0"/>
        <v/>
      </c>
      <c r="N96" s="233" t="str">
        <f>IF(Detailed_Expense_PD124262830[[#This Row],[TOTAL]]&lt;&gt;"",Detailed_Expense_PD124262830[[#This Row],[TOTAL]]*VLOOKUP(Detailed_Expense_PD124262830[[#This Row],[CURRENCY]],#REF!,2,0),"")</f>
        <v/>
      </c>
      <c r="O96" s="311"/>
      <c r="P96" s="311"/>
      <c r="Q96" s="320"/>
      <c r="R96" s="18"/>
      <c r="S96" s="59"/>
      <c r="T96" s="20"/>
      <c r="U96" s="18"/>
      <c r="V96" s="72"/>
      <c r="W96" s="72"/>
      <c r="X96" s="18"/>
      <c r="Y96" s="18"/>
      <c r="AA96" s="15"/>
    </row>
    <row r="97" spans="1:27" ht="15.5" x14ac:dyDescent="0.35">
      <c r="A97" s="314"/>
      <c r="B97" s="311"/>
      <c r="C97" s="311"/>
      <c r="D97" s="313"/>
      <c r="E97" s="15"/>
      <c r="F97" s="293"/>
      <c r="G97" s="313"/>
      <c r="H97" s="313"/>
      <c r="I97" s="313"/>
      <c r="J97" s="319"/>
      <c r="K97" s="319"/>
      <c r="L97" s="309"/>
      <c r="M97" s="233" t="str">
        <f t="shared" si="0"/>
        <v/>
      </c>
      <c r="N97" s="233" t="str">
        <f>IF(Detailed_Expense_PD124262830[[#This Row],[TOTAL]]&lt;&gt;"",Detailed_Expense_PD124262830[[#This Row],[TOTAL]]*VLOOKUP(Detailed_Expense_PD124262830[[#This Row],[CURRENCY]],#REF!,2,0),"")</f>
        <v/>
      </c>
      <c r="O97" s="311"/>
      <c r="P97" s="311"/>
      <c r="Q97" s="320"/>
      <c r="R97" s="18"/>
      <c r="S97" s="59"/>
      <c r="T97" s="20"/>
      <c r="U97" s="18"/>
      <c r="V97" s="72"/>
      <c r="W97" s="72"/>
      <c r="X97" s="18"/>
      <c r="Y97" s="25"/>
      <c r="AA97" s="15"/>
    </row>
    <row r="98" spans="1:27" ht="15.5" x14ac:dyDescent="0.35">
      <c r="A98" s="314"/>
      <c r="B98" s="311"/>
      <c r="C98" s="311"/>
      <c r="D98" s="313"/>
      <c r="E98" s="15"/>
      <c r="F98" s="293"/>
      <c r="G98" s="313"/>
      <c r="H98" s="313"/>
      <c r="I98" s="313"/>
      <c r="J98" s="319"/>
      <c r="K98" s="319"/>
      <c r="L98" s="309"/>
      <c r="M98" s="233" t="str">
        <f t="shared" si="0"/>
        <v/>
      </c>
      <c r="N98" s="233" t="str">
        <f>IF(Detailed_Expense_PD124262830[[#This Row],[TOTAL]]&lt;&gt;"",Detailed_Expense_PD124262830[[#This Row],[TOTAL]]*VLOOKUP(Detailed_Expense_PD124262830[[#This Row],[CURRENCY]],#REF!,2,0),"")</f>
        <v/>
      </c>
      <c r="O98" s="311"/>
      <c r="P98" s="311"/>
      <c r="Q98" s="320"/>
      <c r="R98" s="18"/>
      <c r="S98" s="59"/>
      <c r="T98" s="20"/>
      <c r="U98" s="18"/>
      <c r="V98" s="72"/>
      <c r="W98" s="72"/>
      <c r="X98" s="18"/>
      <c r="Y98" s="18"/>
      <c r="AA98" s="15"/>
    </row>
    <row r="99" spans="1:27" ht="15.5" x14ac:dyDescent="0.35">
      <c r="A99" s="314"/>
      <c r="B99" s="311"/>
      <c r="C99" s="311"/>
      <c r="D99" s="313"/>
      <c r="E99" s="15"/>
      <c r="F99" s="293"/>
      <c r="G99" s="311"/>
      <c r="H99" s="313"/>
      <c r="I99" s="313"/>
      <c r="J99" s="319"/>
      <c r="K99" s="319"/>
      <c r="L99" s="309"/>
      <c r="M99" s="233" t="str">
        <f t="shared" si="0"/>
        <v/>
      </c>
      <c r="N99" s="233" t="str">
        <f>IF(Detailed_Expense_PD124262830[[#This Row],[TOTAL]]&lt;&gt;"",Detailed_Expense_PD124262830[[#This Row],[TOTAL]]*VLOOKUP(Detailed_Expense_PD124262830[[#This Row],[CURRENCY]],#REF!,2,0),"")</f>
        <v/>
      </c>
      <c r="O99" s="311"/>
      <c r="P99" s="311"/>
      <c r="Q99" s="320"/>
      <c r="R99" s="18"/>
      <c r="S99" s="59"/>
      <c r="T99" s="20"/>
      <c r="U99" s="18"/>
      <c r="V99" s="72"/>
      <c r="W99" s="72"/>
      <c r="X99" s="18"/>
      <c r="Y99" s="18"/>
      <c r="AA99" s="15"/>
    </row>
    <row r="100" spans="1:27" ht="15.5" x14ac:dyDescent="0.35">
      <c r="A100" s="314"/>
      <c r="B100" s="311"/>
      <c r="C100" s="311"/>
      <c r="D100" s="313"/>
      <c r="E100" s="15"/>
      <c r="F100" s="293"/>
      <c r="G100" s="313"/>
      <c r="H100" s="313"/>
      <c r="I100" s="313"/>
      <c r="J100" s="319"/>
      <c r="K100" s="319"/>
      <c r="L100" s="309"/>
      <c r="M100" s="233" t="str">
        <f t="shared" si="0"/>
        <v/>
      </c>
      <c r="N100" s="233" t="str">
        <f>IF(Detailed_Expense_PD124262830[[#This Row],[TOTAL]]&lt;&gt;"",Detailed_Expense_PD124262830[[#This Row],[TOTAL]]*VLOOKUP(Detailed_Expense_PD124262830[[#This Row],[CURRENCY]],#REF!,2,0),"")</f>
        <v/>
      </c>
      <c r="O100" s="311"/>
      <c r="P100" s="311"/>
      <c r="Q100" s="320"/>
      <c r="R100" s="18"/>
      <c r="S100" s="59"/>
      <c r="T100" s="20"/>
      <c r="U100" s="18"/>
      <c r="V100" s="72"/>
      <c r="W100" s="72"/>
      <c r="X100" s="18"/>
      <c r="Y100" s="18"/>
      <c r="AA100" s="15"/>
    </row>
    <row r="101" spans="1:27" ht="15.5" x14ac:dyDescent="0.35">
      <c r="A101" s="314"/>
      <c r="B101" s="311"/>
      <c r="C101" s="311"/>
      <c r="D101" s="313"/>
      <c r="E101" s="15"/>
      <c r="F101" s="293"/>
      <c r="G101" s="313"/>
      <c r="H101" s="313"/>
      <c r="I101" s="313"/>
      <c r="J101" s="319"/>
      <c r="K101" s="319"/>
      <c r="L101" s="309"/>
      <c r="M101" s="233" t="str">
        <f t="shared" si="0"/>
        <v/>
      </c>
      <c r="N101" s="233" t="str">
        <f>IF(Detailed_Expense_PD124262830[[#This Row],[TOTAL]]&lt;&gt;"",Detailed_Expense_PD124262830[[#This Row],[TOTAL]]*VLOOKUP(Detailed_Expense_PD124262830[[#This Row],[CURRENCY]],#REF!,2,0),"")</f>
        <v/>
      </c>
      <c r="O101" s="311"/>
      <c r="P101" s="311"/>
      <c r="Q101" s="320"/>
      <c r="R101" s="18"/>
      <c r="S101" s="59"/>
      <c r="T101" s="20"/>
      <c r="U101" s="18"/>
      <c r="V101" s="72"/>
      <c r="W101" s="72"/>
      <c r="X101" s="18"/>
      <c r="Y101" s="18"/>
      <c r="AA101" s="15"/>
    </row>
    <row r="102" spans="1:27" ht="15.5" x14ac:dyDescent="0.35">
      <c r="A102" s="314"/>
      <c r="B102" s="311"/>
      <c r="C102" s="311"/>
      <c r="D102" s="313"/>
      <c r="E102" s="15"/>
      <c r="F102" s="293"/>
      <c r="G102" s="313"/>
      <c r="H102" s="313"/>
      <c r="I102" s="313"/>
      <c r="J102" s="312"/>
      <c r="K102" s="312"/>
      <c r="L102" s="309"/>
      <c r="M102" s="233" t="str">
        <f t="shared" si="0"/>
        <v/>
      </c>
      <c r="N102" s="233" t="str">
        <f>IF(Detailed_Expense_PD124262830[[#This Row],[TOTAL]]&lt;&gt;"",Detailed_Expense_PD124262830[[#This Row],[TOTAL]]*VLOOKUP(Detailed_Expense_PD124262830[[#This Row],[CURRENCY]],#REF!,2,0),"")</f>
        <v/>
      </c>
      <c r="O102" s="311"/>
      <c r="P102" s="311"/>
      <c r="Q102" s="320"/>
      <c r="R102" s="18"/>
      <c r="S102" s="59"/>
      <c r="T102" s="20"/>
      <c r="U102" s="18"/>
      <c r="V102" s="72"/>
      <c r="W102" s="72"/>
      <c r="X102" s="18"/>
      <c r="Y102" s="25"/>
      <c r="AA102" s="15"/>
    </row>
    <row r="103" spans="1:27" ht="15.5" x14ac:dyDescent="0.35">
      <c r="A103" s="314"/>
      <c r="B103" s="311"/>
      <c r="C103" s="311"/>
      <c r="D103" s="313"/>
      <c r="E103" s="15"/>
      <c r="F103" s="293"/>
      <c r="G103" s="313"/>
      <c r="H103" s="313"/>
      <c r="I103" s="313"/>
      <c r="J103" s="312"/>
      <c r="K103" s="312"/>
      <c r="L103" s="309"/>
      <c r="M103" s="233" t="str">
        <f t="shared" si="0"/>
        <v/>
      </c>
      <c r="N103" s="233" t="str">
        <f>IF(Detailed_Expense_PD124262830[[#This Row],[TOTAL]]&lt;&gt;"",Detailed_Expense_PD124262830[[#This Row],[TOTAL]]*VLOOKUP(Detailed_Expense_PD124262830[[#This Row],[CURRENCY]],#REF!,2,0),"")</f>
        <v/>
      </c>
      <c r="O103" s="311"/>
      <c r="P103" s="311"/>
      <c r="Q103" s="321"/>
      <c r="R103" s="18"/>
      <c r="S103" s="54"/>
      <c r="T103" s="20"/>
      <c r="U103" s="18"/>
      <c r="V103" s="72"/>
      <c r="W103" s="72"/>
      <c r="X103" s="27"/>
      <c r="Y103" s="25"/>
      <c r="AA103" s="15"/>
    </row>
    <row r="104" spans="1:27" ht="15.5" x14ac:dyDescent="0.35">
      <c r="A104" s="315"/>
      <c r="B104" s="315"/>
      <c r="C104" s="315"/>
      <c r="D104" s="313"/>
      <c r="E104" s="15"/>
      <c r="F104" s="293"/>
      <c r="G104" s="313"/>
      <c r="H104" s="313"/>
      <c r="I104" s="313"/>
      <c r="J104" s="312"/>
      <c r="K104" s="312"/>
      <c r="L104" s="309"/>
      <c r="M104" s="233" t="str">
        <f t="shared" si="0"/>
        <v/>
      </c>
      <c r="N104" s="233" t="str">
        <f>IF(Detailed_Expense_PD124262830[[#This Row],[TOTAL]]&lt;&gt;"",Detailed_Expense_PD124262830[[#This Row],[TOTAL]]*VLOOKUP(Detailed_Expense_PD124262830[[#This Row],[CURRENCY]],#REF!,2,0),"")</f>
        <v/>
      </c>
      <c r="O104" s="311"/>
      <c r="P104" s="311"/>
      <c r="Q104" s="320"/>
      <c r="R104" s="18"/>
      <c r="S104" s="54"/>
      <c r="T104" s="20"/>
      <c r="U104" s="18"/>
      <c r="V104" s="72"/>
      <c r="W104" s="72"/>
      <c r="X104" s="27"/>
      <c r="Y104" s="25"/>
      <c r="AA104" s="15"/>
    </row>
    <row r="105" spans="1:27" ht="15.5" x14ac:dyDescent="0.35">
      <c r="A105" s="313"/>
      <c r="B105" s="313"/>
      <c r="C105" s="313"/>
      <c r="D105" s="313"/>
      <c r="E105" s="15"/>
      <c r="F105" s="293"/>
      <c r="G105" s="313"/>
      <c r="H105" s="313"/>
      <c r="I105" s="313"/>
      <c r="J105" s="312"/>
      <c r="K105" s="312"/>
      <c r="L105" s="309"/>
      <c r="M105" s="233" t="str">
        <f t="shared" si="0"/>
        <v/>
      </c>
      <c r="N105" s="233" t="str">
        <f>IF(Detailed_Expense_PD124262830[[#This Row],[TOTAL]]&lt;&gt;"",Detailed_Expense_PD124262830[[#This Row],[TOTAL]]*VLOOKUP(Detailed_Expense_PD124262830[[#This Row],[CURRENCY]],#REF!,2,0),"")</f>
        <v/>
      </c>
      <c r="O105" s="311"/>
      <c r="P105" s="311"/>
      <c r="Q105" s="320"/>
      <c r="R105" s="18"/>
      <c r="S105" s="54"/>
      <c r="T105" s="20"/>
      <c r="U105" s="18"/>
      <c r="V105" s="72"/>
      <c r="W105" s="72"/>
      <c r="X105" s="27"/>
      <c r="Y105" s="25"/>
      <c r="AA105" s="15"/>
    </row>
    <row r="106" spans="1:27" ht="15.5" x14ac:dyDescent="0.35">
      <c r="A106" s="313"/>
      <c r="B106" s="313"/>
      <c r="C106" s="313"/>
      <c r="D106" s="313"/>
      <c r="E106" s="15"/>
      <c r="F106" s="293"/>
      <c r="G106" s="313"/>
      <c r="H106" s="313"/>
      <c r="I106" s="313"/>
      <c r="J106" s="312"/>
      <c r="K106" s="312"/>
      <c r="L106" s="309"/>
      <c r="M106" s="233" t="str">
        <f t="shared" si="0"/>
        <v/>
      </c>
      <c r="N106" s="233" t="str">
        <f>IF(Detailed_Expense_PD124262830[[#This Row],[TOTAL]]&lt;&gt;"",Detailed_Expense_PD124262830[[#This Row],[TOTAL]]*VLOOKUP(Detailed_Expense_PD124262830[[#This Row],[CURRENCY]],#REF!,2,0),"")</f>
        <v/>
      </c>
      <c r="O106" s="311"/>
      <c r="P106" s="311"/>
      <c r="Q106" s="320"/>
      <c r="R106" s="18"/>
      <c r="S106" s="54"/>
      <c r="T106" s="20"/>
      <c r="U106" s="18"/>
      <c r="V106" s="72"/>
      <c r="W106" s="72"/>
      <c r="X106" s="27"/>
      <c r="Y106" s="25"/>
      <c r="AA106" s="15"/>
    </row>
    <row r="107" spans="1:27" ht="15.5" x14ac:dyDescent="0.35">
      <c r="A107" s="313"/>
      <c r="B107" s="313"/>
      <c r="C107" s="313"/>
      <c r="D107" s="313"/>
      <c r="E107" s="15"/>
      <c r="F107" s="293"/>
      <c r="G107" s="313"/>
      <c r="H107" s="313"/>
      <c r="I107" s="313"/>
      <c r="J107" s="312"/>
      <c r="K107" s="312"/>
      <c r="L107" s="309"/>
      <c r="M107" s="233" t="str">
        <f t="shared" si="0"/>
        <v/>
      </c>
      <c r="N107" s="233" t="str">
        <f>IF(Detailed_Expense_PD124262830[[#This Row],[TOTAL]]&lt;&gt;"",Detailed_Expense_PD124262830[[#This Row],[TOTAL]]*VLOOKUP(Detailed_Expense_PD124262830[[#This Row],[CURRENCY]],#REF!,2,0),"")</f>
        <v/>
      </c>
      <c r="O107" s="311"/>
      <c r="P107" s="311"/>
      <c r="Q107" s="320"/>
      <c r="R107" s="18"/>
      <c r="S107" s="54"/>
      <c r="T107" s="20"/>
      <c r="U107" s="18"/>
      <c r="V107" s="72"/>
      <c r="W107" s="72"/>
      <c r="X107" s="27"/>
      <c r="Y107" s="25"/>
      <c r="AA107" s="15"/>
    </row>
    <row r="108" spans="1:27" ht="15.5" x14ac:dyDescent="0.35">
      <c r="A108" s="313"/>
      <c r="B108" s="313"/>
      <c r="C108" s="313"/>
      <c r="D108" s="313"/>
      <c r="E108" s="15"/>
      <c r="F108" s="293"/>
      <c r="G108" s="313"/>
      <c r="H108" s="313"/>
      <c r="I108" s="313"/>
      <c r="J108" s="312"/>
      <c r="K108" s="312"/>
      <c r="L108" s="309"/>
      <c r="M108" s="233" t="str">
        <f t="shared" si="0"/>
        <v/>
      </c>
      <c r="N108" s="233" t="str">
        <f>IF(Detailed_Expense_PD124262830[[#This Row],[TOTAL]]&lt;&gt;"",Detailed_Expense_PD124262830[[#This Row],[TOTAL]]*VLOOKUP(Detailed_Expense_PD124262830[[#This Row],[CURRENCY]],#REF!,2,0),"")</f>
        <v/>
      </c>
      <c r="O108" s="311"/>
      <c r="P108" s="311"/>
      <c r="Q108" s="320"/>
      <c r="R108" s="18"/>
      <c r="S108" s="54"/>
      <c r="T108" s="20"/>
      <c r="U108" s="18"/>
      <c r="V108" s="72"/>
      <c r="W108" s="72"/>
      <c r="X108" s="27"/>
      <c r="Y108" s="25"/>
      <c r="AA108" s="15"/>
    </row>
    <row r="109" spans="1:27" ht="15.5" x14ac:dyDescent="0.35">
      <c r="A109" s="313"/>
      <c r="B109" s="313"/>
      <c r="C109" s="313"/>
      <c r="D109" s="313"/>
      <c r="E109" s="15"/>
      <c r="F109" s="293"/>
      <c r="G109" s="313"/>
      <c r="H109" s="313"/>
      <c r="I109" s="313"/>
      <c r="J109" s="312"/>
      <c r="K109" s="312"/>
      <c r="L109" s="309"/>
      <c r="M109" s="233" t="str">
        <f t="shared" si="0"/>
        <v/>
      </c>
      <c r="N109" s="233" t="str">
        <f>IF(Detailed_Expense_PD124262830[[#This Row],[TOTAL]]&lt;&gt;"",Detailed_Expense_PD124262830[[#This Row],[TOTAL]]*VLOOKUP(Detailed_Expense_PD124262830[[#This Row],[CURRENCY]],#REF!,2,0),"")</f>
        <v/>
      </c>
      <c r="O109" s="311"/>
      <c r="P109" s="311"/>
      <c r="Q109" s="320"/>
      <c r="R109" s="18"/>
      <c r="S109" s="54"/>
      <c r="T109" s="20"/>
      <c r="U109" s="18"/>
      <c r="V109" s="72"/>
      <c r="W109" s="72"/>
      <c r="X109" s="27"/>
      <c r="Y109" s="18"/>
      <c r="AA109" s="15"/>
    </row>
    <row r="110" spans="1:27" ht="15.5" x14ac:dyDescent="0.35">
      <c r="A110" s="313"/>
      <c r="B110" s="313"/>
      <c r="C110" s="313"/>
      <c r="D110" s="313"/>
      <c r="E110" s="15"/>
      <c r="F110" s="293"/>
      <c r="G110" s="313"/>
      <c r="H110" s="313"/>
      <c r="I110" s="313"/>
      <c r="J110" s="312"/>
      <c r="K110" s="312"/>
      <c r="L110" s="309"/>
      <c r="M110" s="233" t="str">
        <f t="shared" si="0"/>
        <v/>
      </c>
      <c r="N110" s="233" t="str">
        <f>IF(Detailed_Expense_PD124262830[[#This Row],[TOTAL]]&lt;&gt;"",Detailed_Expense_PD124262830[[#This Row],[TOTAL]]*VLOOKUP(Detailed_Expense_PD124262830[[#This Row],[CURRENCY]],#REF!,2,0),"")</f>
        <v/>
      </c>
      <c r="O110" s="311"/>
      <c r="P110" s="311"/>
      <c r="Q110" s="320"/>
      <c r="R110" s="18"/>
      <c r="S110" s="54"/>
      <c r="T110" s="20"/>
      <c r="U110" s="18"/>
      <c r="V110" s="72"/>
      <c r="W110" s="72"/>
      <c r="X110" s="27"/>
      <c r="Y110" s="18"/>
      <c r="AA110" s="15"/>
    </row>
    <row r="111" spans="1:27" ht="15.5" x14ac:dyDescent="0.35">
      <c r="A111" s="313"/>
      <c r="B111" s="313"/>
      <c r="C111" s="313"/>
      <c r="D111" s="313"/>
      <c r="E111" s="15"/>
      <c r="F111" s="293"/>
      <c r="G111" s="313"/>
      <c r="H111" s="313"/>
      <c r="I111" s="313"/>
      <c r="J111" s="312"/>
      <c r="K111" s="312"/>
      <c r="L111" s="309"/>
      <c r="M111" s="233" t="str">
        <f t="shared" si="0"/>
        <v/>
      </c>
      <c r="N111" s="233" t="str">
        <f>IF(Detailed_Expense_PD124262830[[#This Row],[TOTAL]]&lt;&gt;"",Detailed_Expense_PD124262830[[#This Row],[TOTAL]]*VLOOKUP(Detailed_Expense_PD124262830[[#This Row],[CURRENCY]],#REF!,2,0),"")</f>
        <v/>
      </c>
      <c r="O111" s="311"/>
      <c r="P111" s="311"/>
      <c r="Q111" s="320"/>
      <c r="R111" s="18"/>
      <c r="S111" s="54"/>
      <c r="T111" s="20"/>
      <c r="U111" s="18"/>
      <c r="V111" s="72"/>
      <c r="W111" s="72"/>
      <c r="X111" s="27"/>
      <c r="Y111" s="18"/>
      <c r="AA111" s="15"/>
    </row>
    <row r="112" spans="1:27" ht="15.5" x14ac:dyDescent="0.35">
      <c r="A112" s="313"/>
      <c r="B112" s="313"/>
      <c r="C112" s="313"/>
      <c r="D112" s="313"/>
      <c r="E112" s="15"/>
      <c r="F112" s="293"/>
      <c r="G112" s="313"/>
      <c r="H112" s="313"/>
      <c r="I112" s="313"/>
      <c r="J112" s="312"/>
      <c r="K112" s="312"/>
      <c r="L112" s="309"/>
      <c r="M112" s="233" t="str">
        <f t="shared" si="0"/>
        <v/>
      </c>
      <c r="N112" s="233" t="str">
        <f>IF(Detailed_Expense_PD124262830[[#This Row],[TOTAL]]&lt;&gt;"",Detailed_Expense_PD124262830[[#This Row],[TOTAL]]*VLOOKUP(Detailed_Expense_PD124262830[[#This Row],[CURRENCY]],#REF!,2,0),"")</f>
        <v/>
      </c>
      <c r="O112" s="311"/>
      <c r="P112" s="311"/>
      <c r="Q112" s="320"/>
      <c r="R112" s="18"/>
      <c r="S112" s="54"/>
      <c r="T112" s="20"/>
      <c r="U112" s="18"/>
      <c r="V112" s="72"/>
      <c r="W112" s="72"/>
      <c r="X112" s="27"/>
      <c r="Y112" s="25"/>
      <c r="AA112" s="15"/>
    </row>
    <row r="113" spans="1:27" ht="15.5" x14ac:dyDescent="0.35">
      <c r="A113" s="313"/>
      <c r="B113" s="313"/>
      <c r="C113" s="313"/>
      <c r="D113" s="313"/>
      <c r="E113" s="15"/>
      <c r="F113" s="293"/>
      <c r="G113" s="313"/>
      <c r="H113" s="313"/>
      <c r="I113" s="313"/>
      <c r="J113" s="312"/>
      <c r="K113" s="312"/>
      <c r="L113" s="309"/>
      <c r="M113" s="233" t="str">
        <f t="shared" si="0"/>
        <v/>
      </c>
      <c r="N113" s="233" t="str">
        <f>IF(Detailed_Expense_PD124262830[[#This Row],[TOTAL]]&lt;&gt;"",Detailed_Expense_PD124262830[[#This Row],[TOTAL]]*VLOOKUP(Detailed_Expense_PD124262830[[#This Row],[CURRENCY]],#REF!,2,0),"")</f>
        <v/>
      </c>
      <c r="O113" s="311"/>
      <c r="P113" s="311"/>
      <c r="Q113" s="320"/>
      <c r="R113" s="18"/>
      <c r="S113" s="54"/>
      <c r="T113" s="20"/>
      <c r="U113" s="18"/>
      <c r="V113" s="72"/>
      <c r="W113" s="72"/>
      <c r="X113" s="27"/>
      <c r="Y113" s="25"/>
      <c r="AA113" s="15"/>
    </row>
    <row r="114" spans="1:27" ht="15.5" x14ac:dyDescent="0.35">
      <c r="A114" s="313"/>
      <c r="B114" s="313"/>
      <c r="C114" s="313"/>
      <c r="D114" s="313"/>
      <c r="E114" s="15"/>
      <c r="F114" s="293"/>
      <c r="G114" s="313"/>
      <c r="H114" s="313"/>
      <c r="I114" s="313"/>
      <c r="J114" s="312"/>
      <c r="K114" s="312"/>
      <c r="L114" s="309"/>
      <c r="M114" s="233" t="str">
        <f t="shared" si="0"/>
        <v/>
      </c>
      <c r="N114" s="233" t="str">
        <f>IF(Detailed_Expense_PD124262830[[#This Row],[TOTAL]]&lt;&gt;"",Detailed_Expense_PD124262830[[#This Row],[TOTAL]]*VLOOKUP(Detailed_Expense_PD124262830[[#This Row],[CURRENCY]],#REF!,2,0),"")</f>
        <v/>
      </c>
      <c r="O114" s="311"/>
      <c r="P114" s="311"/>
      <c r="Q114" s="320"/>
      <c r="R114" s="18"/>
      <c r="S114" s="54"/>
      <c r="T114" s="20"/>
      <c r="U114" s="18"/>
      <c r="V114" s="72"/>
      <c r="W114" s="72"/>
      <c r="X114" s="27"/>
      <c r="Y114" s="18"/>
      <c r="AA114" s="15"/>
    </row>
    <row r="115" spans="1:27" ht="15.5" x14ac:dyDescent="0.35">
      <c r="A115" s="313"/>
      <c r="B115" s="313"/>
      <c r="C115" s="313"/>
      <c r="D115" s="313"/>
      <c r="E115" s="15"/>
      <c r="F115" s="293"/>
      <c r="G115" s="313"/>
      <c r="H115" s="313"/>
      <c r="I115" s="313"/>
      <c r="J115" s="312"/>
      <c r="K115" s="312"/>
      <c r="L115" s="309"/>
      <c r="M115" s="233" t="str">
        <f t="shared" si="0"/>
        <v/>
      </c>
      <c r="N115" s="233" t="str">
        <f>IF(Detailed_Expense_PD124262830[[#This Row],[TOTAL]]&lt;&gt;"",Detailed_Expense_PD124262830[[#This Row],[TOTAL]]*VLOOKUP(Detailed_Expense_PD124262830[[#This Row],[CURRENCY]],#REF!,2,0),"")</f>
        <v/>
      </c>
      <c r="O115" s="311"/>
      <c r="P115" s="311"/>
      <c r="Q115" s="320"/>
      <c r="R115" s="18"/>
      <c r="S115" s="54"/>
      <c r="T115" s="20"/>
      <c r="U115" s="18"/>
      <c r="V115" s="72"/>
      <c r="W115" s="72"/>
      <c r="X115" s="27"/>
      <c r="Y115" s="18"/>
      <c r="AA115" s="15"/>
    </row>
    <row r="116" spans="1:27" ht="15.5" x14ac:dyDescent="0.35">
      <c r="A116" s="313"/>
      <c r="B116" s="313"/>
      <c r="C116" s="313"/>
      <c r="D116" s="313"/>
      <c r="E116" s="15"/>
      <c r="F116" s="293"/>
      <c r="G116" s="313"/>
      <c r="H116" s="313"/>
      <c r="I116" s="313"/>
      <c r="J116" s="312"/>
      <c r="K116" s="312"/>
      <c r="L116" s="309"/>
      <c r="M116" s="233" t="str">
        <f t="shared" si="0"/>
        <v/>
      </c>
      <c r="N116" s="233" t="str">
        <f>IF(Detailed_Expense_PD124262830[[#This Row],[TOTAL]]&lt;&gt;"",Detailed_Expense_PD124262830[[#This Row],[TOTAL]]*VLOOKUP(Detailed_Expense_PD124262830[[#This Row],[CURRENCY]],#REF!,2,0),"")</f>
        <v/>
      </c>
      <c r="O116" s="311"/>
      <c r="P116" s="311"/>
      <c r="Q116" s="320"/>
      <c r="R116" s="18"/>
      <c r="S116" s="54"/>
      <c r="T116" s="20"/>
      <c r="U116" s="18"/>
      <c r="V116" s="72"/>
      <c r="W116" s="72"/>
      <c r="X116" s="27"/>
      <c r="Y116" s="26"/>
      <c r="AA116" s="15"/>
    </row>
    <row r="117" spans="1:27" ht="15.5" x14ac:dyDescent="0.35">
      <c r="A117" s="313"/>
      <c r="B117" s="313"/>
      <c r="C117" s="313"/>
      <c r="D117" s="313"/>
      <c r="E117" s="15"/>
      <c r="F117" s="293"/>
      <c r="G117" s="313"/>
      <c r="H117" s="313"/>
      <c r="I117" s="313"/>
      <c r="J117" s="312"/>
      <c r="K117" s="312"/>
      <c r="L117" s="309"/>
      <c r="M117" s="233" t="str">
        <f t="shared" si="0"/>
        <v/>
      </c>
      <c r="N117" s="233" t="str">
        <f>IF(Detailed_Expense_PD124262830[[#This Row],[TOTAL]]&lt;&gt;"",Detailed_Expense_PD124262830[[#This Row],[TOTAL]]*VLOOKUP(Detailed_Expense_PD124262830[[#This Row],[CURRENCY]],#REF!,2,0),"")</f>
        <v/>
      </c>
      <c r="O117" s="311"/>
      <c r="P117" s="311"/>
      <c r="Q117" s="320"/>
      <c r="R117" s="18"/>
      <c r="S117" s="54"/>
      <c r="T117" s="20"/>
      <c r="U117" s="18"/>
      <c r="V117" s="72"/>
      <c r="W117" s="72"/>
      <c r="X117" s="27"/>
      <c r="Y117" s="26"/>
      <c r="AA117" s="15"/>
    </row>
    <row r="118" spans="1:27" ht="15.5" x14ac:dyDescent="0.35">
      <c r="A118" s="313"/>
      <c r="B118" s="313"/>
      <c r="C118" s="313"/>
      <c r="D118" s="313"/>
      <c r="E118" s="15"/>
      <c r="F118" s="293"/>
      <c r="G118" s="313"/>
      <c r="H118" s="313"/>
      <c r="I118" s="313"/>
      <c r="J118" s="312"/>
      <c r="K118" s="312"/>
      <c r="L118" s="309"/>
      <c r="M118" s="233" t="str">
        <f t="shared" si="0"/>
        <v/>
      </c>
      <c r="N118" s="233" t="str">
        <f>IF(Detailed_Expense_PD124262830[[#This Row],[TOTAL]]&lt;&gt;"",Detailed_Expense_PD124262830[[#This Row],[TOTAL]]*VLOOKUP(Detailed_Expense_PD124262830[[#This Row],[CURRENCY]],#REF!,2,0),"")</f>
        <v/>
      </c>
      <c r="O118" s="311"/>
      <c r="P118" s="311"/>
      <c r="Q118" s="320"/>
      <c r="R118" s="18"/>
      <c r="S118" s="54"/>
      <c r="T118" s="20"/>
      <c r="U118" s="18"/>
      <c r="V118" s="72"/>
      <c r="W118" s="72"/>
      <c r="X118" s="27"/>
      <c r="Y118" s="25"/>
      <c r="AA118" s="15"/>
    </row>
    <row r="119" spans="1:27" ht="15.5" x14ac:dyDescent="0.35">
      <c r="A119" s="314"/>
      <c r="B119" s="311"/>
      <c r="C119" s="311"/>
      <c r="D119" s="311"/>
      <c r="F119" s="293"/>
      <c r="G119" s="311"/>
      <c r="H119" s="311"/>
      <c r="I119" s="311"/>
      <c r="J119" s="312"/>
      <c r="K119" s="312"/>
      <c r="L119" s="309"/>
      <c r="M119" s="233" t="str">
        <f t="shared" si="0"/>
        <v/>
      </c>
      <c r="N119" s="233" t="str">
        <f>IF(Detailed_Expense_PD124262830[[#This Row],[TOTAL]]&lt;&gt;"",Detailed_Expense_PD124262830[[#This Row],[TOTAL]]*VLOOKUP(Detailed_Expense_PD124262830[[#This Row],[CURRENCY]],#REF!,2,0),"")</f>
        <v/>
      </c>
      <c r="O119" s="311"/>
      <c r="P119" s="311"/>
      <c r="Q119" s="320"/>
      <c r="R119" s="18"/>
      <c r="S119" s="54"/>
      <c r="T119" s="20"/>
      <c r="U119" s="18"/>
      <c r="V119" s="72"/>
      <c r="W119" s="72"/>
      <c r="X119" s="27"/>
      <c r="Y119" s="25"/>
      <c r="AA119" s="15"/>
    </row>
    <row r="120" spans="1:27" ht="15.5" x14ac:dyDescent="0.35">
      <c r="A120" s="314"/>
      <c r="B120" s="311"/>
      <c r="C120" s="311"/>
      <c r="D120" s="311"/>
      <c r="F120" s="293"/>
      <c r="G120" s="311"/>
      <c r="H120" s="311"/>
      <c r="I120" s="311"/>
      <c r="J120" s="312"/>
      <c r="K120" s="312"/>
      <c r="L120" s="309"/>
      <c r="M120" s="233" t="str">
        <f t="shared" si="0"/>
        <v/>
      </c>
      <c r="N120" s="233" t="str">
        <f>IF(Detailed_Expense_PD124262830[[#This Row],[TOTAL]]&lt;&gt;"",Detailed_Expense_PD124262830[[#This Row],[TOTAL]]*VLOOKUP(Detailed_Expense_PD124262830[[#This Row],[CURRENCY]],#REF!,2,0),"")</f>
        <v/>
      </c>
      <c r="O120" s="311"/>
      <c r="P120" s="311"/>
      <c r="Q120" s="320"/>
      <c r="R120" s="18"/>
      <c r="S120" s="54"/>
      <c r="T120" s="20"/>
      <c r="U120" s="18"/>
      <c r="V120" s="72"/>
      <c r="W120" s="72"/>
      <c r="X120" s="27"/>
      <c r="Y120" s="25"/>
      <c r="Z120" s="27"/>
      <c r="AA120" s="15"/>
    </row>
    <row r="121" spans="1:27" ht="15.5" x14ac:dyDescent="0.35">
      <c r="A121" s="314"/>
      <c r="B121" s="311"/>
      <c r="C121" s="311"/>
      <c r="D121" s="311"/>
      <c r="F121" s="293"/>
      <c r="G121" s="311"/>
      <c r="H121" s="311"/>
      <c r="I121" s="311"/>
      <c r="J121" s="312"/>
      <c r="K121" s="312"/>
      <c r="L121" s="309"/>
      <c r="M121" s="233" t="str">
        <f t="shared" si="0"/>
        <v/>
      </c>
      <c r="N121" s="233" t="str">
        <f>IF(Detailed_Expense_PD124262830[[#This Row],[TOTAL]]&lt;&gt;"",Detailed_Expense_PD124262830[[#This Row],[TOTAL]]*VLOOKUP(Detailed_Expense_PD124262830[[#This Row],[CURRENCY]],#REF!,2,0),"")</f>
        <v/>
      </c>
      <c r="O121" s="311"/>
      <c r="P121" s="311"/>
      <c r="Q121" s="320"/>
      <c r="R121" s="18"/>
      <c r="S121" s="54"/>
      <c r="T121" s="20"/>
      <c r="U121" s="18"/>
      <c r="V121" s="72"/>
      <c r="W121" s="72"/>
      <c r="X121" s="27"/>
      <c r="Y121" s="18"/>
      <c r="AA121" s="15"/>
    </row>
    <row r="122" spans="1:27" ht="15.5" x14ac:dyDescent="0.35">
      <c r="A122" s="314"/>
      <c r="B122" s="311"/>
      <c r="C122" s="311"/>
      <c r="D122" s="311"/>
      <c r="F122" s="293"/>
      <c r="G122" s="311"/>
      <c r="H122" s="311"/>
      <c r="I122" s="311"/>
      <c r="J122" s="312"/>
      <c r="K122" s="312"/>
      <c r="L122" s="309"/>
      <c r="M122" s="233" t="str">
        <f t="shared" si="0"/>
        <v/>
      </c>
      <c r="N122" s="233" t="str">
        <f>IF(Detailed_Expense_PD124262830[[#This Row],[TOTAL]]&lt;&gt;"",Detailed_Expense_PD124262830[[#This Row],[TOTAL]]*VLOOKUP(Detailed_Expense_PD124262830[[#This Row],[CURRENCY]],#REF!,2,0),"")</f>
        <v/>
      </c>
      <c r="O122" s="311"/>
      <c r="P122" s="311"/>
      <c r="Q122" s="320"/>
      <c r="R122" s="18"/>
      <c r="S122" s="54"/>
      <c r="T122" s="20"/>
      <c r="U122" s="18"/>
      <c r="V122" s="72"/>
      <c r="W122" s="72"/>
      <c r="X122" s="27"/>
      <c r="Y122" s="25"/>
      <c r="AA122" s="15"/>
    </row>
    <row r="123" spans="1:27" ht="15.5" x14ac:dyDescent="0.35">
      <c r="A123" s="314"/>
      <c r="B123" s="311"/>
      <c r="C123" s="311"/>
      <c r="D123" s="311"/>
      <c r="F123" s="293"/>
      <c r="G123" s="311"/>
      <c r="H123" s="311"/>
      <c r="I123" s="311"/>
      <c r="J123" s="312"/>
      <c r="K123" s="312"/>
      <c r="L123" s="309"/>
      <c r="M123" s="233" t="str">
        <f t="shared" si="0"/>
        <v/>
      </c>
      <c r="N123" s="233" t="str">
        <f>IF(Detailed_Expense_PD124262830[[#This Row],[TOTAL]]&lt;&gt;"",Detailed_Expense_PD124262830[[#This Row],[TOTAL]]*VLOOKUP(Detailed_Expense_PD124262830[[#This Row],[CURRENCY]],#REF!,2,0),"")</f>
        <v/>
      </c>
      <c r="O123" s="311"/>
      <c r="P123" s="311"/>
      <c r="Q123" s="311"/>
      <c r="R123" s="27"/>
      <c r="S123" s="54"/>
      <c r="T123" s="20"/>
      <c r="U123" s="18"/>
      <c r="V123" s="72"/>
      <c r="W123" s="72"/>
      <c r="X123" s="27"/>
      <c r="Y123" s="18"/>
      <c r="AA123" s="15"/>
    </row>
    <row r="124" spans="1:27" ht="15.5" x14ac:dyDescent="0.35">
      <c r="A124" s="314"/>
      <c r="B124" s="311"/>
      <c r="C124" s="311"/>
      <c r="D124" s="311"/>
      <c r="F124" s="293"/>
      <c r="G124" s="311"/>
      <c r="H124" s="311"/>
      <c r="I124" s="311"/>
      <c r="J124" s="312"/>
      <c r="K124" s="312"/>
      <c r="L124" s="309"/>
      <c r="M124" s="233" t="str">
        <f t="shared" si="0"/>
        <v/>
      </c>
      <c r="N124" s="233" t="str">
        <f>IF(Detailed_Expense_PD124262830[[#This Row],[TOTAL]]&lt;&gt;"",Detailed_Expense_PD124262830[[#This Row],[TOTAL]]*VLOOKUP(Detailed_Expense_PD124262830[[#This Row],[CURRENCY]],#REF!,2,0),"")</f>
        <v/>
      </c>
      <c r="O124" s="311"/>
      <c r="P124" s="311"/>
      <c r="Q124" s="311"/>
      <c r="S124" s="54"/>
      <c r="T124" s="20"/>
      <c r="U124" s="18"/>
      <c r="V124" s="72"/>
      <c r="W124" s="72"/>
      <c r="X124" s="27"/>
      <c r="Y124" s="29"/>
      <c r="AA124" s="15"/>
    </row>
    <row r="125" spans="1:27" ht="15.5" x14ac:dyDescent="0.35">
      <c r="A125" s="314"/>
      <c r="B125" s="311"/>
      <c r="C125" s="311"/>
      <c r="D125" s="311"/>
      <c r="F125" s="293"/>
      <c r="G125" s="311"/>
      <c r="H125" s="311"/>
      <c r="I125" s="311"/>
      <c r="J125" s="319"/>
      <c r="K125" s="312"/>
      <c r="L125" s="309"/>
      <c r="M125" s="233" t="str">
        <f t="shared" si="0"/>
        <v/>
      </c>
      <c r="N125" s="233" t="str">
        <f>IF(Detailed_Expense_PD124262830[[#This Row],[TOTAL]]&lt;&gt;"",Detailed_Expense_PD124262830[[#This Row],[TOTAL]]*VLOOKUP(Detailed_Expense_PD124262830[[#This Row],[CURRENCY]],#REF!,2,0),"")</f>
        <v/>
      </c>
      <c r="O125" s="311"/>
      <c r="P125" s="311"/>
      <c r="Q125" s="311"/>
      <c r="S125" s="54"/>
      <c r="T125" s="20"/>
      <c r="U125" s="18"/>
      <c r="V125" s="72"/>
      <c r="W125" s="72"/>
      <c r="X125" s="27"/>
      <c r="Y125" s="29"/>
      <c r="AA125" s="15"/>
    </row>
    <row r="126" spans="1:27" ht="15.5" x14ac:dyDescent="0.35">
      <c r="A126" s="314"/>
      <c r="B126" s="311"/>
      <c r="C126" s="311"/>
      <c r="D126" s="311"/>
      <c r="F126" s="293"/>
      <c r="G126" s="311"/>
      <c r="H126" s="311"/>
      <c r="I126" s="311"/>
      <c r="J126" s="312"/>
      <c r="K126" s="312"/>
      <c r="L126" s="309"/>
      <c r="M126" s="233" t="str">
        <f t="shared" si="0"/>
        <v/>
      </c>
      <c r="N126" s="233" t="str">
        <f>IF(Detailed_Expense_PD124262830[[#This Row],[TOTAL]]&lt;&gt;"",Detailed_Expense_PD124262830[[#This Row],[TOTAL]]*VLOOKUP(Detailed_Expense_PD124262830[[#This Row],[CURRENCY]],#REF!,2,0),"")</f>
        <v/>
      </c>
      <c r="O126" s="311"/>
      <c r="P126" s="311"/>
      <c r="Q126" s="311"/>
      <c r="S126" s="54"/>
      <c r="T126" s="20"/>
      <c r="U126" s="18"/>
      <c r="V126" s="72"/>
      <c r="W126" s="72"/>
      <c r="X126" s="27"/>
      <c r="Y126" s="26"/>
      <c r="AA126" s="15"/>
    </row>
    <row r="127" spans="1:27" ht="15.5" x14ac:dyDescent="0.35">
      <c r="A127" s="314"/>
      <c r="B127" s="311"/>
      <c r="C127" s="311"/>
      <c r="D127" s="311"/>
      <c r="F127" s="293"/>
      <c r="G127" s="311"/>
      <c r="H127" s="311"/>
      <c r="I127" s="311"/>
      <c r="J127" s="312"/>
      <c r="K127" s="312"/>
      <c r="L127" s="309"/>
      <c r="M127" s="233" t="str">
        <f t="shared" si="0"/>
        <v/>
      </c>
      <c r="N127" s="233" t="str">
        <f>IF(Detailed_Expense_PD124262830[[#This Row],[TOTAL]]&lt;&gt;"",Detailed_Expense_PD124262830[[#This Row],[TOTAL]]*VLOOKUP(Detailed_Expense_PD124262830[[#This Row],[CURRENCY]],#REF!,2,0),"")</f>
        <v/>
      </c>
      <c r="O127" s="311"/>
      <c r="P127" s="311"/>
      <c r="Q127" s="311"/>
      <c r="S127" s="54"/>
      <c r="T127" s="20"/>
      <c r="U127" s="18"/>
      <c r="V127" s="72"/>
      <c r="W127" s="72"/>
      <c r="X127" s="27"/>
      <c r="AA127" s="15"/>
    </row>
    <row r="128" spans="1:27" ht="15.5" x14ac:dyDescent="0.35">
      <c r="A128" s="314"/>
      <c r="B128" s="311"/>
      <c r="C128" s="311"/>
      <c r="D128" s="311"/>
      <c r="F128" s="293"/>
      <c r="G128" s="311"/>
      <c r="H128" s="311"/>
      <c r="I128" s="311"/>
      <c r="J128" s="312"/>
      <c r="K128" s="312"/>
      <c r="L128" s="309"/>
      <c r="M128" s="233" t="str">
        <f t="shared" si="0"/>
        <v/>
      </c>
      <c r="N128" s="233" t="str">
        <f>IF(Detailed_Expense_PD124262830[[#This Row],[TOTAL]]&lt;&gt;"",Detailed_Expense_PD124262830[[#This Row],[TOTAL]]*VLOOKUP(Detailed_Expense_PD124262830[[#This Row],[CURRENCY]],#REF!,2,0),"")</f>
        <v/>
      </c>
      <c r="O128" s="311"/>
      <c r="P128" s="311"/>
      <c r="Q128" s="311"/>
      <c r="S128" s="54"/>
      <c r="T128" s="20"/>
      <c r="U128" s="18"/>
      <c r="V128" s="72"/>
      <c r="W128" s="72"/>
      <c r="X128" s="27"/>
      <c r="Y128" s="25"/>
      <c r="AA128" s="15"/>
    </row>
    <row r="129" spans="1:27" ht="15.5" x14ac:dyDescent="0.35">
      <c r="A129" s="314"/>
      <c r="B129" s="311"/>
      <c r="C129" s="311"/>
      <c r="D129" s="311"/>
      <c r="F129" s="293"/>
      <c r="G129" s="311"/>
      <c r="H129" s="311"/>
      <c r="I129" s="311"/>
      <c r="J129" s="312"/>
      <c r="K129" s="312"/>
      <c r="L129" s="309"/>
      <c r="M129" s="233" t="str">
        <f t="shared" si="0"/>
        <v/>
      </c>
      <c r="N129" s="233" t="str">
        <f>IF(Detailed_Expense_PD124262830[[#This Row],[TOTAL]]&lt;&gt;"",Detailed_Expense_PD124262830[[#This Row],[TOTAL]]*VLOOKUP(Detailed_Expense_PD124262830[[#This Row],[CURRENCY]],#REF!,2,0),"")</f>
        <v/>
      </c>
      <c r="O129" s="311"/>
      <c r="P129" s="311"/>
      <c r="Q129" s="311"/>
      <c r="S129" s="54"/>
      <c r="T129" s="20"/>
      <c r="U129" s="18"/>
      <c r="V129" s="72"/>
      <c r="W129" s="72"/>
      <c r="X129" s="27"/>
      <c r="Y129" s="25"/>
      <c r="AA129" s="15"/>
    </row>
    <row r="130" spans="1:27" ht="15.5" x14ac:dyDescent="0.35">
      <c r="A130" s="314"/>
      <c r="B130" s="311"/>
      <c r="C130" s="311"/>
      <c r="D130" s="311"/>
      <c r="F130" s="293"/>
      <c r="G130" s="311"/>
      <c r="H130" s="311"/>
      <c r="I130" s="311"/>
      <c r="J130" s="312"/>
      <c r="K130" s="312"/>
      <c r="L130" s="309"/>
      <c r="M130" s="233" t="str">
        <f t="shared" si="0"/>
        <v/>
      </c>
      <c r="N130" s="233" t="str">
        <f>IF(Detailed_Expense_PD124262830[[#This Row],[TOTAL]]&lt;&gt;"",Detailed_Expense_PD124262830[[#This Row],[TOTAL]]*VLOOKUP(Detailed_Expense_PD124262830[[#This Row],[CURRENCY]],#REF!,2,0),"")</f>
        <v/>
      </c>
      <c r="O130" s="311"/>
      <c r="P130" s="311"/>
      <c r="Q130" s="311"/>
      <c r="S130" s="54"/>
      <c r="T130" s="20"/>
      <c r="U130" s="18"/>
      <c r="V130" s="72"/>
      <c r="W130" s="72"/>
      <c r="X130" s="27"/>
      <c r="Y130" s="26"/>
      <c r="AA130" s="15"/>
    </row>
    <row r="131" spans="1:27" ht="15.5" x14ac:dyDescent="0.35">
      <c r="A131" s="314"/>
      <c r="B131" s="311"/>
      <c r="C131" s="311"/>
      <c r="D131" s="311"/>
      <c r="F131" s="293"/>
      <c r="G131" s="311"/>
      <c r="H131" s="311"/>
      <c r="I131" s="311"/>
      <c r="J131" s="312"/>
      <c r="K131" s="312"/>
      <c r="L131" s="309"/>
      <c r="M131" s="233" t="str">
        <f t="shared" si="0"/>
        <v/>
      </c>
      <c r="N131" s="233" t="str">
        <f>IF(Detailed_Expense_PD124262830[[#This Row],[TOTAL]]&lt;&gt;"",Detailed_Expense_PD124262830[[#This Row],[TOTAL]]*VLOOKUP(Detailed_Expense_PD124262830[[#This Row],[CURRENCY]],#REF!,2,0),"")</f>
        <v/>
      </c>
      <c r="O131" s="311"/>
      <c r="P131" s="311"/>
      <c r="Q131" s="311"/>
      <c r="S131" s="18"/>
      <c r="T131" s="20"/>
      <c r="U131" s="18"/>
      <c r="V131" s="72"/>
      <c r="W131" s="72"/>
      <c r="X131" s="27"/>
      <c r="Y131" s="29"/>
      <c r="AA131" s="15"/>
    </row>
    <row r="132" spans="1:27" ht="15.5" x14ac:dyDescent="0.35">
      <c r="A132" s="314"/>
      <c r="B132" s="311"/>
      <c r="C132" s="311"/>
      <c r="D132" s="311"/>
      <c r="F132" s="293"/>
      <c r="G132" s="311"/>
      <c r="H132" s="311"/>
      <c r="I132" s="311"/>
      <c r="J132" s="312"/>
      <c r="K132" s="312"/>
      <c r="L132" s="309"/>
      <c r="M132" s="233" t="str">
        <f t="shared" si="0"/>
        <v/>
      </c>
      <c r="N132" s="233" t="str">
        <f>IF(Detailed_Expense_PD124262830[[#This Row],[TOTAL]]&lt;&gt;"",Detailed_Expense_PD124262830[[#This Row],[TOTAL]]*VLOOKUP(Detailed_Expense_PD124262830[[#This Row],[CURRENCY]],#REF!,2,0),"")</f>
        <v/>
      </c>
      <c r="O132" s="311"/>
      <c r="P132" s="311"/>
      <c r="Q132" s="311"/>
      <c r="S132" s="54"/>
      <c r="T132" s="20"/>
      <c r="U132" s="18"/>
      <c r="V132" s="72"/>
      <c r="W132" s="72"/>
      <c r="X132" s="27"/>
      <c r="Y132" s="29"/>
      <c r="AA132" s="15"/>
    </row>
    <row r="133" spans="1:27" ht="15.5" x14ac:dyDescent="0.35">
      <c r="A133" s="314"/>
      <c r="B133" s="311"/>
      <c r="C133" s="311"/>
      <c r="D133" s="311"/>
      <c r="F133" s="293"/>
      <c r="G133" s="311"/>
      <c r="H133" s="311"/>
      <c r="I133" s="311"/>
      <c r="J133" s="312"/>
      <c r="K133" s="312"/>
      <c r="L133" s="309"/>
      <c r="M133" s="233" t="str">
        <f t="shared" si="0"/>
        <v/>
      </c>
      <c r="N133" s="233" t="str">
        <f>IF(Detailed_Expense_PD124262830[[#This Row],[TOTAL]]&lt;&gt;"",Detailed_Expense_PD124262830[[#This Row],[TOTAL]]*VLOOKUP(Detailed_Expense_PD124262830[[#This Row],[CURRENCY]],#REF!,2,0),"")</f>
        <v/>
      </c>
      <c r="O133" s="311"/>
      <c r="P133" s="311"/>
      <c r="Q133" s="311"/>
      <c r="S133" s="54"/>
      <c r="T133" s="20"/>
      <c r="U133" s="18"/>
      <c r="V133" s="72"/>
      <c r="W133" s="72"/>
      <c r="X133" s="27"/>
      <c r="Y133" s="29"/>
      <c r="AA133" s="15"/>
    </row>
    <row r="134" spans="1:27" ht="15.5" x14ac:dyDescent="0.35">
      <c r="A134" s="314"/>
      <c r="B134" s="311"/>
      <c r="C134" s="311"/>
      <c r="D134" s="311"/>
      <c r="F134" s="293"/>
      <c r="G134" s="311"/>
      <c r="H134" s="311"/>
      <c r="I134" s="311"/>
      <c r="J134" s="312"/>
      <c r="K134" s="312"/>
      <c r="L134" s="309"/>
      <c r="M134" s="233" t="str">
        <f t="shared" si="0"/>
        <v/>
      </c>
      <c r="N134" s="233" t="str">
        <f>IF(Detailed_Expense_PD124262830[[#This Row],[TOTAL]]&lt;&gt;"",Detailed_Expense_PD124262830[[#This Row],[TOTAL]]*VLOOKUP(Detailed_Expense_PD124262830[[#This Row],[CURRENCY]],#REF!,2,0),"")</f>
        <v/>
      </c>
      <c r="O134" s="311"/>
      <c r="P134" s="311"/>
      <c r="Q134" s="311"/>
      <c r="R134" s="27"/>
      <c r="S134" s="54"/>
      <c r="T134" s="20"/>
      <c r="U134" s="18"/>
      <c r="V134" s="72"/>
      <c r="W134" s="72"/>
      <c r="X134" s="27"/>
      <c r="Y134" s="25"/>
      <c r="Z134" s="27"/>
      <c r="AA134" s="15"/>
    </row>
    <row r="135" spans="1:27" ht="15.5" x14ac:dyDescent="0.35">
      <c r="A135" s="314"/>
      <c r="B135" s="311"/>
      <c r="C135" s="311"/>
      <c r="D135" s="311"/>
      <c r="F135" s="293"/>
      <c r="G135" s="311"/>
      <c r="H135" s="311"/>
      <c r="I135" s="311"/>
      <c r="J135" s="312"/>
      <c r="K135" s="312"/>
      <c r="L135" s="309"/>
      <c r="M135" s="233" t="str">
        <f t="shared" si="0"/>
        <v/>
      </c>
      <c r="N135" s="233" t="str">
        <f>IF(Detailed_Expense_PD124262830[[#This Row],[TOTAL]]&lt;&gt;"",Detailed_Expense_PD124262830[[#This Row],[TOTAL]]*VLOOKUP(Detailed_Expense_PD124262830[[#This Row],[CURRENCY]],#REF!,2,0),"")</f>
        <v/>
      </c>
      <c r="O135" s="311"/>
      <c r="P135" s="311"/>
      <c r="Q135" s="311"/>
      <c r="R135" s="27"/>
      <c r="S135" s="54"/>
      <c r="T135" s="20"/>
      <c r="U135" s="18"/>
      <c r="V135" s="72"/>
      <c r="W135" s="72"/>
      <c r="X135" s="27"/>
      <c r="Y135" s="25"/>
      <c r="AA135" s="15"/>
    </row>
    <row r="136" spans="1:27" ht="15.5" x14ac:dyDescent="0.35">
      <c r="A136" s="314"/>
      <c r="B136" s="311"/>
      <c r="C136" s="311"/>
      <c r="D136" s="311"/>
      <c r="F136" s="293"/>
      <c r="G136" s="311"/>
      <c r="H136" s="311"/>
      <c r="I136" s="311"/>
      <c r="J136" s="312"/>
      <c r="K136" s="312"/>
      <c r="L136" s="309"/>
      <c r="M136" s="233" t="str">
        <f t="shared" si="0"/>
        <v/>
      </c>
      <c r="N136" s="233" t="str">
        <f>IF(Detailed_Expense_PD124262830[[#This Row],[TOTAL]]&lt;&gt;"",Detailed_Expense_PD124262830[[#This Row],[TOTAL]]*VLOOKUP(Detailed_Expense_PD124262830[[#This Row],[CURRENCY]],#REF!,2,0),"")</f>
        <v/>
      </c>
      <c r="O136" s="311"/>
      <c r="P136" s="311"/>
      <c r="Q136" s="311"/>
      <c r="R136" s="27"/>
      <c r="S136" s="54"/>
      <c r="T136" s="20"/>
      <c r="U136" s="18"/>
      <c r="V136" s="72"/>
      <c r="W136" s="72"/>
      <c r="X136" s="27"/>
      <c r="Y136" s="25"/>
      <c r="AA136" s="15"/>
    </row>
    <row r="137" spans="1:27" ht="15.5" x14ac:dyDescent="0.35">
      <c r="A137" s="314"/>
      <c r="B137" s="311"/>
      <c r="C137" s="311"/>
      <c r="D137" s="311"/>
      <c r="F137" s="293"/>
      <c r="G137" s="311"/>
      <c r="H137" s="311"/>
      <c r="I137" s="311"/>
      <c r="J137" s="312"/>
      <c r="K137" s="312"/>
      <c r="L137" s="309"/>
      <c r="M137" s="233" t="str">
        <f t="shared" si="0"/>
        <v/>
      </c>
      <c r="N137" s="233" t="str">
        <f>IF(Detailed_Expense_PD124262830[[#This Row],[TOTAL]]&lt;&gt;"",Detailed_Expense_PD124262830[[#This Row],[TOTAL]]*VLOOKUP(Detailed_Expense_PD124262830[[#This Row],[CURRENCY]],#REF!,2,0),"")</f>
        <v/>
      </c>
      <c r="O137" s="311"/>
      <c r="P137" s="311"/>
      <c r="Q137" s="311"/>
      <c r="R137" s="27"/>
      <c r="S137" s="54"/>
      <c r="T137" s="20"/>
      <c r="U137" s="18"/>
      <c r="V137" s="72"/>
      <c r="W137" s="72"/>
      <c r="X137" s="27"/>
      <c r="Y137" s="18"/>
      <c r="AA137" s="15"/>
    </row>
    <row r="138" spans="1:27" ht="15.5" x14ac:dyDescent="0.35">
      <c r="A138" s="314"/>
      <c r="B138" s="311"/>
      <c r="C138" s="311"/>
      <c r="D138" s="311"/>
      <c r="F138" s="293"/>
      <c r="G138" s="311"/>
      <c r="H138" s="311"/>
      <c r="I138" s="311"/>
      <c r="J138" s="312"/>
      <c r="K138" s="312"/>
      <c r="L138" s="309"/>
      <c r="M138" s="233" t="str">
        <f t="shared" si="0"/>
        <v/>
      </c>
      <c r="N138" s="233" t="str">
        <f>IF(Detailed_Expense_PD124262830[[#This Row],[TOTAL]]&lt;&gt;"",Detailed_Expense_PD124262830[[#This Row],[TOTAL]]*VLOOKUP(Detailed_Expense_PD124262830[[#This Row],[CURRENCY]],#REF!,2,0),"")</f>
        <v/>
      </c>
      <c r="O138" s="311"/>
      <c r="P138" s="311"/>
      <c r="Q138" s="311"/>
      <c r="R138" s="27"/>
      <c r="S138" s="54"/>
      <c r="T138" s="20"/>
      <c r="U138" s="18"/>
      <c r="V138" s="72"/>
      <c r="W138" s="72"/>
      <c r="X138" s="27"/>
      <c r="Y138" s="18"/>
      <c r="AA138" s="15"/>
    </row>
    <row r="139" spans="1:27" ht="15.5" x14ac:dyDescent="0.35">
      <c r="A139" s="314"/>
      <c r="B139" s="311"/>
      <c r="C139" s="311"/>
      <c r="D139" s="311"/>
      <c r="F139" s="293"/>
      <c r="G139" s="311"/>
      <c r="H139" s="311"/>
      <c r="I139" s="311"/>
      <c r="J139" s="312"/>
      <c r="K139" s="312"/>
      <c r="L139" s="309"/>
      <c r="M139" s="233" t="str">
        <f t="shared" si="0"/>
        <v/>
      </c>
      <c r="N139" s="233" t="str">
        <f>IF(Detailed_Expense_PD124262830[[#This Row],[TOTAL]]&lt;&gt;"",Detailed_Expense_PD124262830[[#This Row],[TOTAL]]*VLOOKUP(Detailed_Expense_PD124262830[[#This Row],[CURRENCY]],#REF!,2,0),"")</f>
        <v/>
      </c>
      <c r="O139" s="311"/>
      <c r="P139" s="311"/>
      <c r="Q139" s="311"/>
      <c r="R139" s="27"/>
      <c r="S139" s="54"/>
      <c r="T139" s="20"/>
      <c r="U139" s="18"/>
      <c r="V139" s="72"/>
      <c r="W139" s="72"/>
      <c r="X139" s="27"/>
      <c r="Y139" s="18"/>
      <c r="AA139" s="15"/>
    </row>
    <row r="140" spans="1:27" ht="15.5" x14ac:dyDescent="0.35">
      <c r="A140" s="314"/>
      <c r="B140" s="311"/>
      <c r="C140" s="311"/>
      <c r="D140" s="311"/>
      <c r="F140" s="293"/>
      <c r="G140" s="311"/>
      <c r="H140" s="311"/>
      <c r="I140" s="311"/>
      <c r="J140" s="312"/>
      <c r="K140" s="312"/>
      <c r="L140" s="309"/>
      <c r="M140" s="233" t="str">
        <f t="shared" si="0"/>
        <v/>
      </c>
      <c r="N140" s="233" t="str">
        <f>IF(Detailed_Expense_PD124262830[[#This Row],[TOTAL]]&lt;&gt;"",Detailed_Expense_PD124262830[[#This Row],[TOTAL]]*VLOOKUP(Detailed_Expense_PD124262830[[#This Row],[CURRENCY]],#REF!,2,0),"")</f>
        <v/>
      </c>
      <c r="O140" s="311"/>
      <c r="P140" s="311"/>
      <c r="Q140" s="311"/>
      <c r="R140" s="27"/>
      <c r="S140" s="54"/>
      <c r="T140" s="20"/>
      <c r="U140" s="18"/>
      <c r="V140" s="72"/>
      <c r="W140" s="72"/>
      <c r="X140" s="27"/>
      <c r="Y140" s="25"/>
      <c r="AA140" s="15"/>
    </row>
    <row r="141" spans="1:27" ht="15.5" x14ac:dyDescent="0.35">
      <c r="A141" s="314"/>
      <c r="B141" s="311"/>
      <c r="C141" s="311"/>
      <c r="D141" s="311"/>
      <c r="F141" s="293"/>
      <c r="G141" s="311"/>
      <c r="H141" s="311"/>
      <c r="I141" s="311"/>
      <c r="J141" s="312"/>
      <c r="K141" s="312"/>
      <c r="L141" s="309"/>
      <c r="M141" s="233" t="str">
        <f t="shared" si="0"/>
        <v/>
      </c>
      <c r="N141" s="233" t="str">
        <f>IF(Detailed_Expense_PD124262830[[#This Row],[TOTAL]]&lt;&gt;"",Detailed_Expense_PD124262830[[#This Row],[TOTAL]]*VLOOKUP(Detailed_Expense_PD124262830[[#This Row],[CURRENCY]],#REF!,2,0),"")</f>
        <v/>
      </c>
      <c r="O141" s="311"/>
      <c r="P141" s="311"/>
      <c r="Q141" s="311"/>
      <c r="R141" s="27"/>
      <c r="S141" s="54"/>
      <c r="T141" s="20"/>
      <c r="U141" s="18"/>
      <c r="V141" s="72"/>
      <c r="W141" s="72"/>
      <c r="X141" s="27"/>
      <c r="Y141" s="25"/>
      <c r="AA141" s="15"/>
    </row>
    <row r="142" spans="1:27" ht="15.5" x14ac:dyDescent="0.35">
      <c r="A142" s="314"/>
      <c r="B142" s="311"/>
      <c r="C142" s="311"/>
      <c r="D142" s="311"/>
      <c r="F142" s="293"/>
      <c r="G142" s="311"/>
      <c r="H142" s="311"/>
      <c r="I142" s="311"/>
      <c r="J142" s="312"/>
      <c r="K142" s="312"/>
      <c r="L142" s="309"/>
      <c r="M142" s="233" t="str">
        <f t="shared" si="0"/>
        <v/>
      </c>
      <c r="N142" s="233" t="str">
        <f>IF(Detailed_Expense_PD124262830[[#This Row],[TOTAL]]&lt;&gt;"",Detailed_Expense_PD124262830[[#This Row],[TOTAL]]*VLOOKUP(Detailed_Expense_PD124262830[[#This Row],[CURRENCY]],#REF!,2,0),"")</f>
        <v/>
      </c>
      <c r="O142" s="311"/>
      <c r="P142" s="311"/>
      <c r="Q142" s="311"/>
      <c r="R142" s="27"/>
      <c r="S142" s="54"/>
      <c r="T142" s="20"/>
      <c r="U142" s="18"/>
      <c r="V142" s="72"/>
      <c r="W142" s="72"/>
      <c r="X142" s="27"/>
      <c r="Y142" s="25"/>
      <c r="AA142" s="15"/>
    </row>
    <row r="143" spans="1:27" ht="15.5" x14ac:dyDescent="0.35">
      <c r="A143" s="314"/>
      <c r="B143" s="311"/>
      <c r="C143" s="311"/>
      <c r="D143" s="311"/>
      <c r="F143" s="293"/>
      <c r="G143" s="311"/>
      <c r="H143" s="311"/>
      <c r="I143" s="311"/>
      <c r="J143" s="312"/>
      <c r="K143" s="312"/>
      <c r="L143" s="309"/>
      <c r="M143" s="233" t="str">
        <f t="shared" si="0"/>
        <v/>
      </c>
      <c r="N143" s="233" t="str">
        <f>IF(Detailed_Expense_PD124262830[[#This Row],[TOTAL]]&lt;&gt;"",Detailed_Expense_PD124262830[[#This Row],[TOTAL]]*VLOOKUP(Detailed_Expense_PD124262830[[#This Row],[CURRENCY]],#REF!,2,0),"")</f>
        <v/>
      </c>
      <c r="O143" s="311"/>
      <c r="P143" s="311"/>
      <c r="Q143" s="311"/>
      <c r="R143" s="27"/>
      <c r="S143" s="60"/>
      <c r="T143" s="20"/>
      <c r="U143" s="18"/>
      <c r="V143" s="72"/>
      <c r="W143" s="72"/>
      <c r="X143" s="27"/>
      <c r="Y143" s="18"/>
      <c r="AA143" s="15"/>
    </row>
    <row r="144" spans="1:27" ht="15.5" x14ac:dyDescent="0.35">
      <c r="A144" s="314"/>
      <c r="B144" s="311"/>
      <c r="C144" s="311"/>
      <c r="D144" s="311"/>
      <c r="F144" s="293"/>
      <c r="G144" s="311"/>
      <c r="H144" s="311"/>
      <c r="I144" s="311"/>
      <c r="J144" s="312"/>
      <c r="K144" s="312"/>
      <c r="L144" s="309"/>
      <c r="M144" s="233" t="str">
        <f t="shared" si="0"/>
        <v/>
      </c>
      <c r="N144" s="233" t="str">
        <f>IF(Detailed_Expense_PD124262830[[#This Row],[TOTAL]]&lt;&gt;"",Detailed_Expense_PD124262830[[#This Row],[TOTAL]]*VLOOKUP(Detailed_Expense_PD124262830[[#This Row],[CURRENCY]],#REF!,2,0),"")</f>
        <v/>
      </c>
      <c r="O144" s="311"/>
      <c r="P144" s="311"/>
      <c r="Q144" s="311"/>
      <c r="R144" s="27"/>
      <c r="S144" s="60"/>
      <c r="T144" s="20"/>
      <c r="U144" s="18"/>
      <c r="V144" s="72"/>
      <c r="W144" s="72"/>
      <c r="X144" s="27"/>
      <c r="Y144" s="18"/>
      <c r="AA144" s="15"/>
    </row>
    <row r="145" spans="1:23" ht="14.5" x14ac:dyDescent="0.35">
      <c r="A145" s="314"/>
      <c r="B145" s="311"/>
      <c r="C145" s="311"/>
      <c r="D145" s="311"/>
      <c r="F145" s="293"/>
      <c r="G145" s="311"/>
      <c r="H145" s="311"/>
      <c r="I145" s="311"/>
      <c r="J145" s="312"/>
      <c r="K145" s="312"/>
      <c r="L145" s="309"/>
      <c r="M145" s="233" t="str">
        <f t="shared" si="0"/>
        <v/>
      </c>
      <c r="N145" s="233" t="str">
        <f>IF(Detailed_Expense_PD124262830[[#This Row],[TOTAL]]&lt;&gt;"",Detailed_Expense_PD124262830[[#This Row],[TOTAL]]*VLOOKUP(Detailed_Expense_PD124262830[[#This Row],[CURRENCY]],#REF!,2,0),"")</f>
        <v/>
      </c>
      <c r="O145" s="311"/>
      <c r="P145" s="311"/>
      <c r="Q145" s="311"/>
      <c r="V145" s="72"/>
      <c r="W145" s="72"/>
    </row>
    <row r="146" spans="1:23" ht="14.5" x14ac:dyDescent="0.35">
      <c r="A146" s="314"/>
      <c r="B146" s="311"/>
      <c r="C146" s="311"/>
      <c r="D146" s="311"/>
      <c r="F146" s="293"/>
      <c r="G146" s="311"/>
      <c r="H146" s="311"/>
      <c r="I146" s="311"/>
      <c r="J146" s="312"/>
      <c r="K146" s="312"/>
      <c r="L146" s="309"/>
      <c r="M146" s="233" t="str">
        <f t="shared" si="0"/>
        <v/>
      </c>
      <c r="N146" s="233" t="str">
        <f>IF(Detailed_Expense_PD124262830[[#This Row],[TOTAL]]&lt;&gt;"",Detailed_Expense_PD124262830[[#This Row],[TOTAL]]*VLOOKUP(Detailed_Expense_PD124262830[[#This Row],[CURRENCY]],#REF!,2,0),"")</f>
        <v/>
      </c>
      <c r="O146" s="311"/>
      <c r="P146" s="311"/>
      <c r="Q146" s="311"/>
      <c r="V146" s="72"/>
      <c r="W146" s="72"/>
    </row>
    <row r="147" spans="1:23" ht="14.5" x14ac:dyDescent="0.35">
      <c r="A147" s="314"/>
      <c r="B147" s="311"/>
      <c r="C147" s="311"/>
      <c r="D147" s="311"/>
      <c r="F147" s="293"/>
      <c r="G147" s="311"/>
      <c r="H147" s="311"/>
      <c r="I147" s="311"/>
      <c r="J147" s="312"/>
      <c r="K147" s="312"/>
      <c r="L147" s="309"/>
      <c r="M147" s="233" t="str">
        <f t="shared" si="0"/>
        <v/>
      </c>
      <c r="N147" s="233" t="str">
        <f>IF(Detailed_Expense_PD124262830[[#This Row],[TOTAL]]&lt;&gt;"",Detailed_Expense_PD124262830[[#This Row],[TOTAL]]*VLOOKUP(Detailed_Expense_PD124262830[[#This Row],[CURRENCY]],#REF!,2,0),"")</f>
        <v/>
      </c>
      <c r="O147" s="311"/>
      <c r="P147" s="311"/>
      <c r="Q147" s="311"/>
      <c r="V147" s="72"/>
      <c r="W147" s="72"/>
    </row>
    <row r="148" spans="1:23" ht="14.5" x14ac:dyDescent="0.35">
      <c r="A148" s="314"/>
      <c r="B148" s="311"/>
      <c r="C148" s="311"/>
      <c r="D148" s="311"/>
      <c r="F148" s="293"/>
      <c r="G148" s="311"/>
      <c r="H148" s="311"/>
      <c r="I148" s="311"/>
      <c r="J148" s="312"/>
      <c r="K148" s="312"/>
      <c r="L148" s="309"/>
      <c r="M148" s="233" t="str">
        <f t="shared" si="0"/>
        <v/>
      </c>
      <c r="N148" s="233" t="str">
        <f>IF(Detailed_Expense_PD124262830[[#This Row],[TOTAL]]&lt;&gt;"",Detailed_Expense_PD124262830[[#This Row],[TOTAL]]*VLOOKUP(Detailed_Expense_PD124262830[[#This Row],[CURRENCY]],#REF!,2,0),"")</f>
        <v/>
      </c>
      <c r="O148" s="311"/>
      <c r="P148" s="311"/>
      <c r="Q148" s="311"/>
      <c r="V148" s="72"/>
      <c r="W148" s="72"/>
    </row>
    <row r="149" spans="1:23" ht="14.5" x14ac:dyDescent="0.35">
      <c r="A149" s="314"/>
      <c r="B149" s="311"/>
      <c r="C149" s="311"/>
      <c r="D149" s="311"/>
      <c r="F149" s="293"/>
      <c r="G149" s="311"/>
      <c r="H149" s="311"/>
      <c r="I149" s="311"/>
      <c r="J149" s="312"/>
      <c r="K149" s="312"/>
      <c r="L149" s="309"/>
      <c r="M149" s="233" t="str">
        <f t="shared" si="0"/>
        <v/>
      </c>
      <c r="N149" s="233" t="str">
        <f>IF(Detailed_Expense_PD124262830[[#This Row],[TOTAL]]&lt;&gt;"",Detailed_Expense_PD124262830[[#This Row],[TOTAL]]*VLOOKUP(Detailed_Expense_PD124262830[[#This Row],[CURRENCY]],#REF!,2,0),"")</f>
        <v/>
      </c>
      <c r="O149" s="311"/>
      <c r="P149" s="311"/>
      <c r="Q149" s="311"/>
      <c r="V149" s="72"/>
      <c r="W149" s="72"/>
    </row>
    <row r="150" spans="1:23" ht="14.5" x14ac:dyDescent="0.35">
      <c r="A150" s="314"/>
      <c r="B150" s="311"/>
      <c r="C150" s="311"/>
      <c r="D150" s="311"/>
      <c r="F150" s="293"/>
      <c r="G150" s="311"/>
      <c r="H150" s="311"/>
      <c r="I150" s="311"/>
      <c r="J150" s="312"/>
      <c r="K150" s="312"/>
      <c r="L150" s="309"/>
      <c r="M150" s="233" t="str">
        <f t="shared" si="0"/>
        <v/>
      </c>
      <c r="N150" s="233" t="str">
        <f>IF(Detailed_Expense_PD124262830[[#This Row],[TOTAL]]&lt;&gt;"",Detailed_Expense_PD124262830[[#This Row],[TOTAL]]*VLOOKUP(Detailed_Expense_PD124262830[[#This Row],[CURRENCY]],#REF!,2,0),"")</f>
        <v/>
      </c>
      <c r="O150" s="311"/>
      <c r="P150" s="311"/>
      <c r="Q150" s="311"/>
      <c r="V150" s="72"/>
      <c r="W150" s="72"/>
    </row>
    <row r="151" spans="1:23" ht="14.5" x14ac:dyDescent="0.35">
      <c r="A151" s="314"/>
      <c r="B151" s="311"/>
      <c r="C151" s="311"/>
      <c r="D151" s="311"/>
      <c r="F151" s="293"/>
      <c r="G151" s="311"/>
      <c r="H151" s="311"/>
      <c r="I151" s="311"/>
      <c r="J151" s="312"/>
      <c r="K151" s="312"/>
      <c r="L151" s="309"/>
      <c r="M151" s="233" t="str">
        <f t="shared" si="0"/>
        <v/>
      </c>
      <c r="N151" s="233" t="str">
        <f>IF(Detailed_Expense_PD124262830[[#This Row],[TOTAL]]&lt;&gt;"",Detailed_Expense_PD124262830[[#This Row],[TOTAL]]*VLOOKUP(Detailed_Expense_PD124262830[[#This Row],[CURRENCY]],#REF!,2,0),"")</f>
        <v/>
      </c>
      <c r="O151" s="311"/>
      <c r="P151" s="311"/>
      <c r="Q151" s="311"/>
      <c r="V151" s="72"/>
      <c r="W151" s="72"/>
    </row>
    <row r="152" spans="1:23" ht="14.5" x14ac:dyDescent="0.35">
      <c r="A152" s="314"/>
      <c r="B152" s="311"/>
      <c r="C152" s="311"/>
      <c r="D152" s="311"/>
      <c r="F152" s="293"/>
      <c r="G152" s="311"/>
      <c r="H152" s="311"/>
      <c r="I152" s="311"/>
      <c r="J152" s="312"/>
      <c r="K152" s="312"/>
      <c r="L152" s="309"/>
      <c r="M152" s="233" t="str">
        <f t="shared" si="0"/>
        <v/>
      </c>
      <c r="N152" s="233" t="str">
        <f>IF(Detailed_Expense_PD124262830[[#This Row],[TOTAL]]&lt;&gt;"",Detailed_Expense_PD124262830[[#This Row],[TOTAL]]*VLOOKUP(Detailed_Expense_PD124262830[[#This Row],[CURRENCY]],#REF!,2,0),"")</f>
        <v/>
      </c>
      <c r="O152" s="311"/>
      <c r="P152" s="311"/>
      <c r="Q152" s="311"/>
      <c r="V152" s="72"/>
      <c r="W152" s="72"/>
    </row>
    <row r="153" spans="1:23" ht="14.5" x14ac:dyDescent="0.35">
      <c r="A153" s="314"/>
      <c r="B153" s="311"/>
      <c r="C153" s="311"/>
      <c r="D153" s="311"/>
      <c r="F153" s="293"/>
      <c r="G153" s="311"/>
      <c r="H153" s="311"/>
      <c r="I153" s="311"/>
      <c r="J153" s="312"/>
      <c r="K153" s="312"/>
      <c r="L153" s="309"/>
      <c r="M153" s="233" t="str">
        <f t="shared" si="0"/>
        <v/>
      </c>
      <c r="N153" s="233" t="str">
        <f>IF(Detailed_Expense_PD124262830[[#This Row],[TOTAL]]&lt;&gt;"",Detailed_Expense_PD124262830[[#This Row],[TOTAL]]*VLOOKUP(Detailed_Expense_PD124262830[[#This Row],[CURRENCY]],#REF!,2,0),"")</f>
        <v/>
      </c>
      <c r="O153" s="311"/>
      <c r="P153" s="311"/>
      <c r="Q153" s="311"/>
      <c r="V153" s="72"/>
      <c r="W153" s="72"/>
    </row>
    <row r="154" spans="1:23" ht="14.5" x14ac:dyDescent="0.35">
      <c r="A154" s="314"/>
      <c r="B154" s="311"/>
      <c r="C154" s="311"/>
      <c r="D154" s="311"/>
      <c r="F154" s="293"/>
      <c r="G154" s="311"/>
      <c r="H154" s="311"/>
      <c r="I154" s="311"/>
      <c r="J154" s="312"/>
      <c r="K154" s="312"/>
      <c r="L154" s="309"/>
      <c r="M154" s="233" t="str">
        <f t="shared" si="0"/>
        <v/>
      </c>
      <c r="N154" s="233" t="str">
        <f>IF(Detailed_Expense_PD124262830[[#This Row],[TOTAL]]&lt;&gt;"",Detailed_Expense_PD124262830[[#This Row],[TOTAL]]*VLOOKUP(Detailed_Expense_PD124262830[[#This Row],[CURRENCY]],#REF!,2,0),"")</f>
        <v/>
      </c>
      <c r="O154" s="311"/>
      <c r="P154" s="311"/>
      <c r="Q154" s="311"/>
      <c r="V154" s="72"/>
      <c r="W154" s="72"/>
    </row>
    <row r="155" spans="1:23" ht="14.5" x14ac:dyDescent="0.35">
      <c r="A155" s="314"/>
      <c r="B155" s="311"/>
      <c r="C155" s="311"/>
      <c r="D155" s="311"/>
      <c r="F155" s="293"/>
      <c r="G155" s="311"/>
      <c r="H155" s="311"/>
      <c r="I155" s="311"/>
      <c r="J155" s="312"/>
      <c r="K155" s="312"/>
      <c r="L155" s="309"/>
      <c r="M155" s="233" t="str">
        <f t="shared" ref="M155:M188" si="1">IF(I155*J155+K155&gt;0,I155*J155+K155,"")</f>
        <v/>
      </c>
      <c r="N155" s="233" t="str">
        <f>IF(Detailed_Expense_PD124262830[[#This Row],[TOTAL]]&lt;&gt;"",Detailed_Expense_PD124262830[[#This Row],[TOTAL]]*VLOOKUP(Detailed_Expense_PD124262830[[#This Row],[CURRENCY]],#REF!,2,0),"")</f>
        <v/>
      </c>
      <c r="O155" s="311"/>
      <c r="P155" s="311"/>
      <c r="Q155" s="311"/>
      <c r="V155" s="72"/>
      <c r="W155" s="72"/>
    </row>
    <row r="156" spans="1:23" ht="14.5" x14ac:dyDescent="0.35">
      <c r="A156" s="314"/>
      <c r="B156" s="311"/>
      <c r="C156" s="311"/>
      <c r="D156" s="311"/>
      <c r="F156" s="293"/>
      <c r="G156" s="311"/>
      <c r="H156" s="311"/>
      <c r="I156" s="311"/>
      <c r="J156" s="312"/>
      <c r="K156" s="312"/>
      <c r="L156" s="309"/>
      <c r="M156" s="233" t="str">
        <f t="shared" si="1"/>
        <v/>
      </c>
      <c r="N156" s="233" t="str">
        <f>IF(Detailed_Expense_PD124262830[[#This Row],[TOTAL]]&lt;&gt;"",Detailed_Expense_PD124262830[[#This Row],[TOTAL]]*VLOOKUP(Detailed_Expense_PD124262830[[#This Row],[CURRENCY]],#REF!,2,0),"")</f>
        <v/>
      </c>
      <c r="O156" s="311"/>
      <c r="P156" s="311"/>
      <c r="Q156" s="311"/>
      <c r="V156" s="72"/>
      <c r="W156" s="72"/>
    </row>
    <row r="157" spans="1:23" ht="14.5" x14ac:dyDescent="0.35">
      <c r="A157" s="314"/>
      <c r="B157" s="311"/>
      <c r="C157" s="311"/>
      <c r="D157" s="311"/>
      <c r="F157" s="293"/>
      <c r="G157" s="311"/>
      <c r="H157" s="311"/>
      <c r="I157" s="311"/>
      <c r="J157" s="312"/>
      <c r="K157" s="312"/>
      <c r="L157" s="309"/>
      <c r="M157" s="233" t="str">
        <f t="shared" si="1"/>
        <v/>
      </c>
      <c r="N157" s="233" t="str">
        <f>IF(Detailed_Expense_PD124262830[[#This Row],[TOTAL]]&lt;&gt;"",Detailed_Expense_PD124262830[[#This Row],[TOTAL]]*VLOOKUP(Detailed_Expense_PD124262830[[#This Row],[CURRENCY]],#REF!,2,0),"")</f>
        <v/>
      </c>
      <c r="O157" s="311"/>
      <c r="P157" s="311"/>
      <c r="Q157" s="311"/>
      <c r="V157" s="72"/>
      <c r="W157" s="72"/>
    </row>
    <row r="158" spans="1:23" ht="14.5" x14ac:dyDescent="0.35">
      <c r="A158" s="314"/>
      <c r="B158" s="311"/>
      <c r="C158" s="311"/>
      <c r="D158" s="311"/>
      <c r="F158" s="293"/>
      <c r="G158" s="311"/>
      <c r="H158" s="311"/>
      <c r="I158" s="311"/>
      <c r="J158" s="312"/>
      <c r="K158" s="312"/>
      <c r="L158" s="309"/>
      <c r="M158" s="233" t="str">
        <f t="shared" si="1"/>
        <v/>
      </c>
      <c r="N158" s="233" t="str">
        <f>IF(Detailed_Expense_PD124262830[[#This Row],[TOTAL]]&lt;&gt;"",Detailed_Expense_PD124262830[[#This Row],[TOTAL]]*VLOOKUP(Detailed_Expense_PD124262830[[#This Row],[CURRENCY]],#REF!,2,0),"")</f>
        <v/>
      </c>
      <c r="O158" s="311"/>
      <c r="P158" s="311"/>
      <c r="Q158" s="311"/>
      <c r="V158" s="72"/>
      <c r="W158" s="72"/>
    </row>
    <row r="159" spans="1:23" ht="14.5" x14ac:dyDescent="0.35">
      <c r="A159" s="314"/>
      <c r="B159" s="311"/>
      <c r="C159" s="311"/>
      <c r="D159" s="311"/>
      <c r="F159" s="293"/>
      <c r="G159" s="311"/>
      <c r="H159" s="311"/>
      <c r="I159" s="311"/>
      <c r="J159" s="312"/>
      <c r="K159" s="312"/>
      <c r="L159" s="309"/>
      <c r="M159" s="233" t="str">
        <f t="shared" si="1"/>
        <v/>
      </c>
      <c r="N159" s="233" t="str">
        <f>IF(Detailed_Expense_PD124262830[[#This Row],[TOTAL]]&lt;&gt;"",Detailed_Expense_PD124262830[[#This Row],[TOTAL]]*VLOOKUP(Detailed_Expense_PD124262830[[#This Row],[CURRENCY]],#REF!,2,0),"")</f>
        <v/>
      </c>
      <c r="O159" s="311"/>
      <c r="P159" s="311"/>
      <c r="Q159" s="311"/>
      <c r="V159" s="72"/>
      <c r="W159" s="72"/>
    </row>
    <row r="160" spans="1:23" ht="14.5" x14ac:dyDescent="0.35">
      <c r="A160" s="314"/>
      <c r="B160" s="311"/>
      <c r="C160" s="311"/>
      <c r="D160" s="311"/>
      <c r="F160" s="293"/>
      <c r="G160" s="311"/>
      <c r="H160" s="311"/>
      <c r="I160" s="311"/>
      <c r="J160" s="312"/>
      <c r="K160" s="312"/>
      <c r="L160" s="309"/>
      <c r="M160" s="233" t="str">
        <f t="shared" si="1"/>
        <v/>
      </c>
      <c r="N160" s="233" t="str">
        <f>IF(Detailed_Expense_PD124262830[[#This Row],[TOTAL]]&lt;&gt;"",Detailed_Expense_PD124262830[[#This Row],[TOTAL]]*VLOOKUP(Detailed_Expense_PD124262830[[#This Row],[CURRENCY]],#REF!,2,0),"")</f>
        <v/>
      </c>
      <c r="O160" s="311"/>
      <c r="P160" s="311"/>
      <c r="Q160" s="311"/>
      <c r="V160" s="72"/>
      <c r="W160" s="72"/>
    </row>
    <row r="161" spans="1:23" ht="14.5" x14ac:dyDescent="0.35">
      <c r="A161" s="314"/>
      <c r="B161" s="311"/>
      <c r="C161" s="311"/>
      <c r="D161" s="311"/>
      <c r="F161" s="293"/>
      <c r="G161" s="311"/>
      <c r="H161" s="311"/>
      <c r="I161" s="311"/>
      <c r="J161" s="312"/>
      <c r="K161" s="312"/>
      <c r="L161" s="309"/>
      <c r="M161" s="233" t="str">
        <f t="shared" si="1"/>
        <v/>
      </c>
      <c r="N161" s="233" t="str">
        <f>IF(Detailed_Expense_PD124262830[[#This Row],[TOTAL]]&lt;&gt;"",Detailed_Expense_PD124262830[[#This Row],[TOTAL]]*VLOOKUP(Detailed_Expense_PD124262830[[#This Row],[CURRENCY]],#REF!,2,0),"")</f>
        <v/>
      </c>
      <c r="O161" s="311"/>
      <c r="P161" s="311"/>
      <c r="Q161" s="311"/>
      <c r="V161" s="72"/>
      <c r="W161" s="72"/>
    </row>
    <row r="162" spans="1:23" ht="14.5" x14ac:dyDescent="0.35">
      <c r="A162" s="314"/>
      <c r="B162" s="311"/>
      <c r="C162" s="311"/>
      <c r="D162" s="311"/>
      <c r="F162" s="293"/>
      <c r="G162" s="311"/>
      <c r="H162" s="311"/>
      <c r="I162" s="311"/>
      <c r="J162" s="312"/>
      <c r="K162" s="312"/>
      <c r="L162" s="309"/>
      <c r="M162" s="233" t="str">
        <f t="shared" si="1"/>
        <v/>
      </c>
      <c r="N162" s="233" t="str">
        <f>IF(Detailed_Expense_PD124262830[[#This Row],[TOTAL]]&lt;&gt;"",Detailed_Expense_PD124262830[[#This Row],[TOTAL]]*VLOOKUP(Detailed_Expense_PD124262830[[#This Row],[CURRENCY]],#REF!,2,0),"")</f>
        <v/>
      </c>
      <c r="O162" s="311"/>
      <c r="P162" s="311"/>
      <c r="Q162" s="311"/>
      <c r="V162" s="72"/>
      <c r="W162" s="72"/>
    </row>
    <row r="163" spans="1:23" ht="14.5" x14ac:dyDescent="0.35">
      <c r="A163" s="314"/>
      <c r="B163" s="311"/>
      <c r="C163" s="311"/>
      <c r="D163" s="311"/>
      <c r="F163" s="293"/>
      <c r="G163" s="311"/>
      <c r="H163" s="311"/>
      <c r="I163" s="311"/>
      <c r="J163" s="312"/>
      <c r="K163" s="312"/>
      <c r="L163" s="309"/>
      <c r="M163" s="233" t="str">
        <f t="shared" si="1"/>
        <v/>
      </c>
      <c r="N163" s="233" t="str">
        <f>IF(Detailed_Expense_PD124262830[[#This Row],[TOTAL]]&lt;&gt;"",Detailed_Expense_PD124262830[[#This Row],[TOTAL]]*VLOOKUP(Detailed_Expense_PD124262830[[#This Row],[CURRENCY]],#REF!,2,0),"")</f>
        <v/>
      </c>
      <c r="O163" s="311"/>
      <c r="P163" s="311"/>
      <c r="Q163" s="311"/>
      <c r="V163" s="72"/>
      <c r="W163" s="72"/>
    </row>
    <row r="164" spans="1:23" ht="14.5" x14ac:dyDescent="0.35">
      <c r="A164" s="314"/>
      <c r="B164" s="311"/>
      <c r="C164" s="311"/>
      <c r="D164" s="311"/>
      <c r="F164" s="293"/>
      <c r="G164" s="311"/>
      <c r="H164" s="311"/>
      <c r="I164" s="311"/>
      <c r="J164" s="312"/>
      <c r="K164" s="312"/>
      <c r="L164" s="309"/>
      <c r="M164" s="233" t="str">
        <f t="shared" si="1"/>
        <v/>
      </c>
      <c r="N164" s="233" t="str">
        <f>IF(Detailed_Expense_PD124262830[[#This Row],[TOTAL]]&lt;&gt;"",Detailed_Expense_PD124262830[[#This Row],[TOTAL]]*VLOOKUP(Detailed_Expense_PD124262830[[#This Row],[CURRENCY]],#REF!,2,0),"")</f>
        <v/>
      </c>
      <c r="O164" s="311"/>
      <c r="P164" s="311"/>
      <c r="Q164" s="311"/>
      <c r="V164" s="72"/>
      <c r="W164" s="72"/>
    </row>
    <row r="165" spans="1:23" ht="14.5" x14ac:dyDescent="0.35">
      <c r="A165" s="314"/>
      <c r="B165" s="311"/>
      <c r="C165" s="311"/>
      <c r="D165" s="311"/>
      <c r="F165" s="293"/>
      <c r="G165" s="311"/>
      <c r="H165" s="311"/>
      <c r="I165" s="311"/>
      <c r="J165" s="312"/>
      <c r="K165" s="312"/>
      <c r="L165" s="309"/>
      <c r="M165" s="233" t="str">
        <f t="shared" si="1"/>
        <v/>
      </c>
      <c r="N165" s="233" t="str">
        <f>IF(Detailed_Expense_PD124262830[[#This Row],[TOTAL]]&lt;&gt;"",Detailed_Expense_PD124262830[[#This Row],[TOTAL]]*VLOOKUP(Detailed_Expense_PD124262830[[#This Row],[CURRENCY]],#REF!,2,0),"")</f>
        <v/>
      </c>
      <c r="O165" s="311"/>
      <c r="P165" s="311"/>
      <c r="Q165" s="311"/>
      <c r="V165" s="72"/>
      <c r="W165" s="72"/>
    </row>
    <row r="166" spans="1:23" ht="14.5" x14ac:dyDescent="0.35">
      <c r="A166" s="314"/>
      <c r="B166" s="311"/>
      <c r="C166" s="311"/>
      <c r="D166" s="311"/>
      <c r="F166" s="293"/>
      <c r="G166" s="311"/>
      <c r="H166" s="311"/>
      <c r="I166" s="311"/>
      <c r="J166" s="312"/>
      <c r="K166" s="312"/>
      <c r="L166" s="309"/>
      <c r="M166" s="233" t="str">
        <f t="shared" si="1"/>
        <v/>
      </c>
      <c r="N166" s="233" t="str">
        <f>IF(Detailed_Expense_PD124262830[[#This Row],[TOTAL]]&lt;&gt;"",Detailed_Expense_PD124262830[[#This Row],[TOTAL]]*VLOOKUP(Detailed_Expense_PD124262830[[#This Row],[CURRENCY]],#REF!,2,0),"")</f>
        <v/>
      </c>
      <c r="O166" s="311"/>
      <c r="P166" s="311"/>
      <c r="Q166" s="311"/>
      <c r="V166" s="72"/>
      <c r="W166" s="72"/>
    </row>
    <row r="167" spans="1:23" ht="14.5" x14ac:dyDescent="0.35">
      <c r="A167" s="314"/>
      <c r="B167" s="311"/>
      <c r="C167" s="311"/>
      <c r="D167" s="311"/>
      <c r="F167" s="293"/>
      <c r="G167" s="311"/>
      <c r="H167" s="311"/>
      <c r="I167" s="311"/>
      <c r="J167" s="312"/>
      <c r="K167" s="312"/>
      <c r="L167" s="309"/>
      <c r="M167" s="233" t="str">
        <f t="shared" si="1"/>
        <v/>
      </c>
      <c r="N167" s="233" t="str">
        <f>IF(Detailed_Expense_PD124262830[[#This Row],[TOTAL]]&lt;&gt;"",Detailed_Expense_PD124262830[[#This Row],[TOTAL]]*VLOOKUP(Detailed_Expense_PD124262830[[#This Row],[CURRENCY]],#REF!,2,0),"")</f>
        <v/>
      </c>
      <c r="O167" s="311"/>
      <c r="P167" s="311"/>
      <c r="Q167" s="311"/>
      <c r="V167" s="72"/>
      <c r="W167" s="72"/>
    </row>
    <row r="168" spans="1:23" ht="14.5" x14ac:dyDescent="0.35">
      <c r="A168" s="314"/>
      <c r="B168" s="311"/>
      <c r="C168" s="311"/>
      <c r="D168" s="311"/>
      <c r="F168" s="293"/>
      <c r="G168" s="311"/>
      <c r="H168" s="311"/>
      <c r="I168" s="311"/>
      <c r="J168" s="312"/>
      <c r="K168" s="312"/>
      <c r="L168" s="309"/>
      <c r="M168" s="233" t="str">
        <f t="shared" si="1"/>
        <v/>
      </c>
      <c r="N168" s="233" t="str">
        <f>IF(Detailed_Expense_PD124262830[[#This Row],[TOTAL]]&lt;&gt;"",Detailed_Expense_PD124262830[[#This Row],[TOTAL]]*VLOOKUP(Detailed_Expense_PD124262830[[#This Row],[CURRENCY]],#REF!,2,0),"")</f>
        <v/>
      </c>
      <c r="O168" s="311"/>
      <c r="P168" s="311"/>
      <c r="Q168" s="311"/>
      <c r="V168" s="72"/>
      <c r="W168" s="72"/>
    </row>
    <row r="169" spans="1:23" ht="14.5" x14ac:dyDescent="0.35">
      <c r="A169" s="314"/>
      <c r="B169" s="311"/>
      <c r="C169" s="311"/>
      <c r="D169" s="311"/>
      <c r="F169" s="293"/>
      <c r="G169" s="311"/>
      <c r="H169" s="311"/>
      <c r="I169" s="311"/>
      <c r="J169" s="312"/>
      <c r="K169" s="312"/>
      <c r="L169" s="309"/>
      <c r="M169" s="233" t="str">
        <f t="shared" si="1"/>
        <v/>
      </c>
      <c r="N169" s="233" t="str">
        <f>IF(Detailed_Expense_PD124262830[[#This Row],[TOTAL]]&lt;&gt;"",Detailed_Expense_PD124262830[[#This Row],[TOTAL]]*VLOOKUP(Detailed_Expense_PD124262830[[#This Row],[CURRENCY]],#REF!,2,0),"")</f>
        <v/>
      </c>
      <c r="O169" s="311"/>
      <c r="P169" s="311"/>
      <c r="Q169" s="311"/>
      <c r="V169" s="72"/>
      <c r="W169" s="72"/>
    </row>
    <row r="170" spans="1:23" ht="14.5" x14ac:dyDescent="0.35">
      <c r="A170" s="314"/>
      <c r="B170" s="311"/>
      <c r="C170" s="311"/>
      <c r="D170" s="311"/>
      <c r="F170" s="293"/>
      <c r="G170" s="311"/>
      <c r="H170" s="311"/>
      <c r="I170" s="311"/>
      <c r="J170" s="312"/>
      <c r="K170" s="312"/>
      <c r="L170" s="309"/>
      <c r="M170" s="233" t="str">
        <f t="shared" si="1"/>
        <v/>
      </c>
      <c r="N170" s="233" t="str">
        <f>IF(Detailed_Expense_PD124262830[[#This Row],[TOTAL]]&lt;&gt;"",Detailed_Expense_PD124262830[[#This Row],[TOTAL]]*VLOOKUP(Detailed_Expense_PD124262830[[#This Row],[CURRENCY]],#REF!,2,0),"")</f>
        <v/>
      </c>
      <c r="O170" s="311"/>
      <c r="P170" s="311"/>
      <c r="Q170" s="311"/>
      <c r="V170" s="72"/>
      <c r="W170" s="72"/>
    </row>
    <row r="171" spans="1:23" ht="14.5" x14ac:dyDescent="0.35">
      <c r="A171" s="314"/>
      <c r="B171" s="311"/>
      <c r="C171" s="311"/>
      <c r="D171" s="311"/>
      <c r="F171" s="293"/>
      <c r="G171" s="311"/>
      <c r="H171" s="311"/>
      <c r="I171" s="311"/>
      <c r="J171" s="312"/>
      <c r="K171" s="312"/>
      <c r="L171" s="309"/>
      <c r="M171" s="233" t="str">
        <f t="shared" si="1"/>
        <v/>
      </c>
      <c r="N171" s="233" t="str">
        <f>IF(Detailed_Expense_PD124262830[[#This Row],[TOTAL]]&lt;&gt;"",Detailed_Expense_PD124262830[[#This Row],[TOTAL]]*VLOOKUP(Detailed_Expense_PD124262830[[#This Row],[CURRENCY]],#REF!,2,0),"")</f>
        <v/>
      </c>
      <c r="O171" s="311"/>
      <c r="P171" s="311"/>
      <c r="Q171" s="311"/>
      <c r="V171" s="72"/>
      <c r="W171" s="72"/>
    </row>
    <row r="172" spans="1:23" ht="14.5" x14ac:dyDescent="0.35">
      <c r="A172" s="314"/>
      <c r="B172" s="311"/>
      <c r="C172" s="311"/>
      <c r="D172" s="311"/>
      <c r="F172" s="293"/>
      <c r="G172" s="311"/>
      <c r="H172" s="311"/>
      <c r="I172" s="311"/>
      <c r="J172" s="312"/>
      <c r="K172" s="312"/>
      <c r="L172" s="309"/>
      <c r="M172" s="233" t="str">
        <f t="shared" si="1"/>
        <v/>
      </c>
      <c r="N172" s="233" t="str">
        <f>IF(Detailed_Expense_PD124262830[[#This Row],[TOTAL]]&lt;&gt;"",Detailed_Expense_PD124262830[[#This Row],[TOTAL]]*VLOOKUP(Detailed_Expense_PD124262830[[#This Row],[CURRENCY]],#REF!,2,0),"")</f>
        <v/>
      </c>
      <c r="O172" s="311"/>
      <c r="P172" s="311"/>
      <c r="Q172" s="311"/>
      <c r="V172" s="72"/>
      <c r="W172" s="72"/>
    </row>
    <row r="173" spans="1:23" ht="14.5" x14ac:dyDescent="0.35">
      <c r="A173" s="314"/>
      <c r="B173" s="311"/>
      <c r="C173" s="311"/>
      <c r="D173" s="311"/>
      <c r="F173" s="293"/>
      <c r="G173" s="311"/>
      <c r="H173" s="311"/>
      <c r="I173" s="311"/>
      <c r="J173" s="312"/>
      <c r="K173" s="312"/>
      <c r="L173" s="309"/>
      <c r="M173" s="233" t="str">
        <f t="shared" si="1"/>
        <v/>
      </c>
      <c r="N173" s="233" t="str">
        <f>IF(Detailed_Expense_PD124262830[[#This Row],[TOTAL]]&lt;&gt;"",Detailed_Expense_PD124262830[[#This Row],[TOTAL]]*VLOOKUP(Detailed_Expense_PD124262830[[#This Row],[CURRENCY]],#REF!,2,0),"")</f>
        <v/>
      </c>
      <c r="O173" s="311"/>
      <c r="P173" s="311"/>
      <c r="Q173" s="311"/>
      <c r="V173" s="72"/>
      <c r="W173" s="72"/>
    </row>
    <row r="174" spans="1:23" ht="14.5" x14ac:dyDescent="0.35">
      <c r="A174" s="314"/>
      <c r="B174" s="311"/>
      <c r="C174" s="311"/>
      <c r="D174" s="311"/>
      <c r="F174" s="293"/>
      <c r="G174" s="311"/>
      <c r="H174" s="311"/>
      <c r="I174" s="311"/>
      <c r="J174" s="312"/>
      <c r="K174" s="312"/>
      <c r="L174" s="309"/>
      <c r="M174" s="233" t="str">
        <f t="shared" si="1"/>
        <v/>
      </c>
      <c r="N174" s="233" t="str">
        <f>IF(Detailed_Expense_PD124262830[[#This Row],[TOTAL]]&lt;&gt;"",Detailed_Expense_PD124262830[[#This Row],[TOTAL]]*VLOOKUP(Detailed_Expense_PD124262830[[#This Row],[CURRENCY]],#REF!,2,0),"")</f>
        <v/>
      </c>
      <c r="O174" s="311"/>
      <c r="P174" s="311"/>
      <c r="Q174" s="311"/>
      <c r="V174" s="72"/>
      <c r="W174" s="72"/>
    </row>
    <row r="175" spans="1:23" ht="14.5" x14ac:dyDescent="0.35">
      <c r="A175" s="314"/>
      <c r="B175" s="311"/>
      <c r="C175" s="311"/>
      <c r="D175" s="311"/>
      <c r="F175" s="293"/>
      <c r="G175" s="311"/>
      <c r="H175" s="311"/>
      <c r="I175" s="311"/>
      <c r="J175" s="312"/>
      <c r="K175" s="312"/>
      <c r="L175" s="309"/>
      <c r="M175" s="233" t="str">
        <f t="shared" si="1"/>
        <v/>
      </c>
      <c r="N175" s="233" t="str">
        <f>IF(Detailed_Expense_PD124262830[[#This Row],[TOTAL]]&lt;&gt;"",Detailed_Expense_PD124262830[[#This Row],[TOTAL]]*VLOOKUP(Detailed_Expense_PD124262830[[#This Row],[CURRENCY]],#REF!,2,0),"")</f>
        <v/>
      </c>
      <c r="O175" s="311"/>
      <c r="P175" s="311"/>
      <c r="Q175" s="311"/>
      <c r="V175" s="72"/>
      <c r="W175" s="72"/>
    </row>
    <row r="176" spans="1:23" ht="14.5" x14ac:dyDescent="0.35">
      <c r="A176" s="314"/>
      <c r="B176" s="311"/>
      <c r="C176" s="311"/>
      <c r="D176" s="311"/>
      <c r="F176" s="293"/>
      <c r="G176" s="311"/>
      <c r="H176" s="311"/>
      <c r="I176" s="311"/>
      <c r="J176" s="312"/>
      <c r="K176" s="312"/>
      <c r="L176" s="309"/>
      <c r="M176" s="233" t="str">
        <f t="shared" si="1"/>
        <v/>
      </c>
      <c r="N176" s="233" t="str">
        <f>IF(Detailed_Expense_PD124262830[[#This Row],[TOTAL]]&lt;&gt;"",Detailed_Expense_PD124262830[[#This Row],[TOTAL]]*VLOOKUP(Detailed_Expense_PD124262830[[#This Row],[CURRENCY]],#REF!,2,0),"")</f>
        <v/>
      </c>
      <c r="O176" s="311"/>
      <c r="P176" s="311"/>
      <c r="Q176" s="311"/>
      <c r="V176" s="72"/>
      <c r="W176" s="72"/>
    </row>
    <row r="177" spans="1:23" ht="14.5" x14ac:dyDescent="0.35">
      <c r="A177" s="314"/>
      <c r="B177" s="311"/>
      <c r="C177" s="311"/>
      <c r="D177" s="311"/>
      <c r="F177" s="293"/>
      <c r="G177" s="311"/>
      <c r="H177" s="311"/>
      <c r="I177" s="311"/>
      <c r="J177" s="312"/>
      <c r="K177" s="312"/>
      <c r="L177" s="309"/>
      <c r="M177" s="233" t="str">
        <f t="shared" si="1"/>
        <v/>
      </c>
      <c r="N177" s="233" t="str">
        <f>IF(Detailed_Expense_PD124262830[[#This Row],[TOTAL]]&lt;&gt;"",Detailed_Expense_PD124262830[[#This Row],[TOTAL]]*VLOOKUP(Detailed_Expense_PD124262830[[#This Row],[CURRENCY]],#REF!,2,0),"")</f>
        <v/>
      </c>
      <c r="O177" s="311"/>
      <c r="P177" s="311"/>
      <c r="Q177" s="311"/>
      <c r="V177" s="72"/>
      <c r="W177" s="72"/>
    </row>
    <row r="178" spans="1:23" ht="14.5" x14ac:dyDescent="0.35">
      <c r="A178" s="314"/>
      <c r="B178" s="311"/>
      <c r="C178" s="311"/>
      <c r="D178" s="311"/>
      <c r="F178" s="293"/>
      <c r="G178" s="311"/>
      <c r="H178" s="311"/>
      <c r="I178" s="311"/>
      <c r="J178" s="312"/>
      <c r="K178" s="312"/>
      <c r="L178" s="309"/>
      <c r="M178" s="233" t="str">
        <f t="shared" si="1"/>
        <v/>
      </c>
      <c r="N178" s="233" t="str">
        <f>IF(Detailed_Expense_PD124262830[[#This Row],[TOTAL]]&lt;&gt;"",Detailed_Expense_PD124262830[[#This Row],[TOTAL]]*VLOOKUP(Detailed_Expense_PD124262830[[#This Row],[CURRENCY]],#REF!,2,0),"")</f>
        <v/>
      </c>
      <c r="O178" s="311"/>
      <c r="P178" s="311"/>
      <c r="Q178" s="311"/>
      <c r="V178" s="72"/>
      <c r="W178" s="72"/>
    </row>
    <row r="179" spans="1:23" ht="14.5" x14ac:dyDescent="0.35">
      <c r="A179" s="314"/>
      <c r="B179" s="311"/>
      <c r="C179" s="311"/>
      <c r="D179" s="311"/>
      <c r="F179" s="293"/>
      <c r="G179" s="311"/>
      <c r="H179" s="311"/>
      <c r="I179" s="311"/>
      <c r="J179" s="312"/>
      <c r="K179" s="312"/>
      <c r="L179" s="309"/>
      <c r="M179" s="233" t="str">
        <f t="shared" si="1"/>
        <v/>
      </c>
      <c r="N179" s="233" t="str">
        <f>IF(Detailed_Expense_PD124262830[[#This Row],[TOTAL]]&lt;&gt;"",Detailed_Expense_PD124262830[[#This Row],[TOTAL]]*VLOOKUP(Detailed_Expense_PD124262830[[#This Row],[CURRENCY]],#REF!,2,0),"")</f>
        <v/>
      </c>
      <c r="O179" s="311"/>
      <c r="P179" s="311"/>
      <c r="Q179" s="311"/>
      <c r="V179" s="72"/>
      <c r="W179" s="72"/>
    </row>
    <row r="180" spans="1:23" ht="14.5" x14ac:dyDescent="0.35">
      <c r="A180" s="314"/>
      <c r="B180" s="311"/>
      <c r="C180" s="311"/>
      <c r="D180" s="311"/>
      <c r="F180" s="293"/>
      <c r="G180" s="311"/>
      <c r="H180" s="311"/>
      <c r="I180" s="311"/>
      <c r="J180" s="312"/>
      <c r="K180" s="312"/>
      <c r="L180" s="309"/>
      <c r="M180" s="233" t="str">
        <f t="shared" si="1"/>
        <v/>
      </c>
      <c r="N180" s="233" t="str">
        <f>IF(Detailed_Expense_PD124262830[[#This Row],[TOTAL]]&lt;&gt;"",Detailed_Expense_PD124262830[[#This Row],[TOTAL]]*VLOOKUP(Detailed_Expense_PD124262830[[#This Row],[CURRENCY]],#REF!,2,0),"")</f>
        <v/>
      </c>
      <c r="O180" s="311"/>
      <c r="P180" s="311"/>
      <c r="Q180" s="311"/>
      <c r="V180" s="72"/>
      <c r="W180" s="72"/>
    </row>
    <row r="181" spans="1:23" ht="14.5" x14ac:dyDescent="0.35">
      <c r="A181" s="314"/>
      <c r="B181" s="311"/>
      <c r="C181" s="311"/>
      <c r="D181" s="311"/>
      <c r="F181" s="293"/>
      <c r="G181" s="311"/>
      <c r="H181" s="311"/>
      <c r="I181" s="311"/>
      <c r="J181" s="312"/>
      <c r="K181" s="312"/>
      <c r="L181" s="309"/>
      <c r="M181" s="233" t="str">
        <f t="shared" si="1"/>
        <v/>
      </c>
      <c r="N181" s="233" t="str">
        <f>IF(Detailed_Expense_PD124262830[[#This Row],[TOTAL]]&lt;&gt;"",Detailed_Expense_PD124262830[[#This Row],[TOTAL]]*VLOOKUP(Detailed_Expense_PD124262830[[#This Row],[CURRENCY]],#REF!,2,0),"")</f>
        <v/>
      </c>
      <c r="O181" s="311"/>
      <c r="P181" s="311"/>
      <c r="Q181" s="311"/>
      <c r="V181" s="72"/>
      <c r="W181" s="72"/>
    </row>
    <row r="182" spans="1:23" ht="14.5" x14ac:dyDescent="0.35">
      <c r="A182" s="314"/>
      <c r="B182" s="311"/>
      <c r="C182" s="311"/>
      <c r="D182" s="311"/>
      <c r="F182" s="293"/>
      <c r="G182" s="311"/>
      <c r="H182" s="311"/>
      <c r="I182" s="311"/>
      <c r="J182" s="312"/>
      <c r="K182" s="312"/>
      <c r="L182" s="309"/>
      <c r="M182" s="233" t="str">
        <f t="shared" si="1"/>
        <v/>
      </c>
      <c r="N182" s="233" t="str">
        <f>IF(Detailed_Expense_PD124262830[[#This Row],[TOTAL]]&lt;&gt;"",Detailed_Expense_PD124262830[[#This Row],[TOTAL]]*VLOOKUP(Detailed_Expense_PD124262830[[#This Row],[CURRENCY]],#REF!,2,0),"")</f>
        <v/>
      </c>
      <c r="O182" s="311"/>
      <c r="P182" s="311"/>
      <c r="Q182" s="311"/>
      <c r="V182" s="72"/>
      <c r="W182" s="72"/>
    </row>
    <row r="183" spans="1:23" ht="14.5" x14ac:dyDescent="0.35">
      <c r="A183" s="314"/>
      <c r="B183" s="311"/>
      <c r="C183" s="311"/>
      <c r="D183" s="311"/>
      <c r="F183" s="293"/>
      <c r="G183" s="311"/>
      <c r="H183" s="311"/>
      <c r="I183" s="311"/>
      <c r="J183" s="312"/>
      <c r="K183" s="312"/>
      <c r="L183" s="309"/>
      <c r="M183" s="233" t="str">
        <f t="shared" si="1"/>
        <v/>
      </c>
      <c r="N183" s="233" t="str">
        <f>IF(Detailed_Expense_PD124262830[[#This Row],[TOTAL]]&lt;&gt;"",Detailed_Expense_PD124262830[[#This Row],[TOTAL]]*VLOOKUP(Detailed_Expense_PD124262830[[#This Row],[CURRENCY]],#REF!,2,0),"")</f>
        <v/>
      </c>
      <c r="O183" s="311"/>
      <c r="P183" s="311"/>
      <c r="Q183" s="311"/>
      <c r="V183" s="72"/>
      <c r="W183" s="72"/>
    </row>
    <row r="184" spans="1:23" ht="14.5" x14ac:dyDescent="0.35">
      <c r="A184" s="314"/>
      <c r="B184" s="311"/>
      <c r="C184" s="311"/>
      <c r="D184" s="311"/>
      <c r="F184" s="293"/>
      <c r="G184" s="311"/>
      <c r="H184" s="311"/>
      <c r="I184" s="311"/>
      <c r="J184" s="312"/>
      <c r="K184" s="312"/>
      <c r="L184" s="309"/>
      <c r="M184" s="233" t="str">
        <f t="shared" si="1"/>
        <v/>
      </c>
      <c r="N184" s="233" t="str">
        <f>IF(Detailed_Expense_PD124262830[[#This Row],[TOTAL]]&lt;&gt;"",Detailed_Expense_PD124262830[[#This Row],[TOTAL]]*VLOOKUP(Detailed_Expense_PD124262830[[#This Row],[CURRENCY]],#REF!,2,0),"")</f>
        <v/>
      </c>
      <c r="O184" s="311"/>
      <c r="P184" s="311"/>
      <c r="Q184" s="311"/>
      <c r="V184" s="72"/>
      <c r="W184" s="72"/>
    </row>
    <row r="185" spans="1:23" ht="14.5" x14ac:dyDescent="0.35">
      <c r="A185" s="314"/>
      <c r="B185" s="311"/>
      <c r="C185" s="311"/>
      <c r="D185" s="311"/>
      <c r="F185" s="293"/>
      <c r="G185" s="311"/>
      <c r="H185" s="311"/>
      <c r="I185" s="311"/>
      <c r="J185" s="312"/>
      <c r="K185" s="312"/>
      <c r="L185" s="309"/>
      <c r="M185" s="233" t="str">
        <f t="shared" si="1"/>
        <v/>
      </c>
      <c r="N185" s="233" t="str">
        <f>IF(Detailed_Expense_PD124262830[[#This Row],[TOTAL]]&lt;&gt;"",Detailed_Expense_PD124262830[[#This Row],[TOTAL]]*VLOOKUP(Detailed_Expense_PD124262830[[#This Row],[CURRENCY]],#REF!,2,0),"")</f>
        <v/>
      </c>
      <c r="O185" s="311"/>
      <c r="P185" s="311"/>
      <c r="Q185" s="311"/>
      <c r="V185" s="72"/>
      <c r="W185" s="72"/>
    </row>
    <row r="186" spans="1:23" ht="14.5" x14ac:dyDescent="0.35">
      <c r="A186" s="314"/>
      <c r="B186" s="311"/>
      <c r="C186" s="311"/>
      <c r="D186" s="311"/>
      <c r="F186" s="293"/>
      <c r="G186" s="311"/>
      <c r="H186" s="311"/>
      <c r="I186" s="311"/>
      <c r="J186" s="312"/>
      <c r="K186" s="312"/>
      <c r="L186" s="309"/>
      <c r="M186" s="233" t="str">
        <f t="shared" si="1"/>
        <v/>
      </c>
      <c r="N186" s="233" t="str">
        <f>IF(Detailed_Expense_PD124262830[[#This Row],[TOTAL]]&lt;&gt;"",Detailed_Expense_PD124262830[[#This Row],[TOTAL]]*VLOOKUP(Detailed_Expense_PD124262830[[#This Row],[CURRENCY]],#REF!,2,0),"")</f>
        <v/>
      </c>
      <c r="O186" s="311"/>
      <c r="P186" s="311"/>
      <c r="Q186" s="311"/>
      <c r="V186" s="72"/>
      <c r="W186" s="72"/>
    </row>
    <row r="187" spans="1:23" ht="14.5" x14ac:dyDescent="0.35">
      <c r="A187" s="314"/>
      <c r="B187" s="311"/>
      <c r="C187" s="311"/>
      <c r="D187" s="311"/>
      <c r="F187" s="293"/>
      <c r="G187" s="311"/>
      <c r="H187" s="311"/>
      <c r="I187" s="311"/>
      <c r="J187" s="312"/>
      <c r="K187" s="312"/>
      <c r="L187" s="309"/>
      <c r="M187" s="233" t="str">
        <f t="shared" si="1"/>
        <v/>
      </c>
      <c r="N187" s="233" t="str">
        <f>IF(Detailed_Expense_PD124262830[[#This Row],[TOTAL]]&lt;&gt;"",Detailed_Expense_PD124262830[[#This Row],[TOTAL]]*VLOOKUP(Detailed_Expense_PD124262830[[#This Row],[CURRENCY]],#REF!,2,0),"")</f>
        <v/>
      </c>
      <c r="O187" s="311"/>
      <c r="P187" s="311"/>
      <c r="Q187" s="311"/>
      <c r="V187" s="72"/>
      <c r="W187" s="72"/>
    </row>
    <row r="188" spans="1:23" ht="14.5" x14ac:dyDescent="0.35">
      <c r="A188" s="185"/>
      <c r="B188" s="186"/>
      <c r="C188" s="186"/>
      <c r="D188" s="186"/>
      <c r="F188" s="293"/>
      <c r="G188" s="311"/>
      <c r="H188" s="311"/>
      <c r="I188" s="311"/>
      <c r="J188" s="312"/>
      <c r="K188" s="312"/>
      <c r="L188" s="309"/>
      <c r="M188" s="233" t="str">
        <f t="shared" si="1"/>
        <v/>
      </c>
      <c r="N188" s="233" t="str">
        <f>IF(Detailed_Expense_PD124262830[[#This Row],[TOTAL]]&lt;&gt;"",Detailed_Expense_PD124262830[[#This Row],[TOTAL]]*VLOOKUP(Detailed_Expense_PD124262830[[#This Row],[CURRENCY]],#REF!,2,0),"")</f>
        <v/>
      </c>
      <c r="O188" s="311"/>
      <c r="P188" s="311"/>
      <c r="Q188" s="311"/>
      <c r="V188" s="72"/>
      <c r="W188" s="72"/>
    </row>
    <row r="189" spans="1:23" x14ac:dyDescent="0.3">
      <c r="A189" s="185"/>
      <c r="B189" s="186"/>
      <c r="C189" s="186"/>
      <c r="D189" s="186"/>
      <c r="J189" s="16"/>
      <c r="K189" s="16"/>
      <c r="M189" s="16"/>
      <c r="N189" s="16"/>
      <c r="V189" s="72"/>
      <c r="W189" s="72"/>
    </row>
    <row r="190" spans="1:23" x14ac:dyDescent="0.3">
      <c r="A190" s="185"/>
      <c r="B190" s="186"/>
      <c r="C190" s="186"/>
      <c r="D190" s="186"/>
      <c r="J190" s="16"/>
      <c r="K190" s="16"/>
      <c r="M190" s="16"/>
      <c r="N190" s="16"/>
      <c r="V190" s="72"/>
      <c r="W190" s="72"/>
    </row>
    <row r="191" spans="1:23" x14ac:dyDescent="0.3">
      <c r="A191" s="185"/>
      <c r="B191" s="186"/>
      <c r="C191" s="186"/>
      <c r="D191" s="186"/>
      <c r="J191" s="16"/>
      <c r="K191" s="16"/>
      <c r="M191" s="16"/>
      <c r="N191" s="16"/>
      <c r="V191" s="72"/>
      <c r="W191" s="72"/>
    </row>
    <row r="192" spans="1:23" x14ac:dyDescent="0.3">
      <c r="A192" s="185"/>
      <c r="B192" s="186"/>
      <c r="C192" s="186"/>
      <c r="D192" s="186"/>
      <c r="J192" s="16"/>
      <c r="K192" s="16"/>
      <c r="M192" s="16"/>
      <c r="N192" s="16"/>
      <c r="V192" s="72"/>
      <c r="W192" s="72"/>
    </row>
    <row r="193" spans="1:23" x14ac:dyDescent="0.3">
      <c r="A193" s="185"/>
      <c r="B193" s="186"/>
      <c r="C193" s="186"/>
      <c r="D193" s="186"/>
      <c r="J193" s="16"/>
      <c r="K193" s="16"/>
      <c r="M193" s="16"/>
      <c r="N193" s="16"/>
      <c r="V193" s="72"/>
      <c r="W193" s="72"/>
    </row>
    <row r="194" spans="1:23" x14ac:dyDescent="0.3">
      <c r="A194" s="185"/>
      <c r="B194" s="186"/>
      <c r="C194" s="186"/>
      <c r="D194" s="186"/>
      <c r="J194" s="16"/>
      <c r="K194" s="16"/>
      <c r="M194" s="16"/>
      <c r="N194" s="16"/>
      <c r="V194" s="72"/>
      <c r="W194" s="72"/>
    </row>
    <row r="195" spans="1:23" x14ac:dyDescent="0.3">
      <c r="A195" s="185"/>
      <c r="B195" s="186"/>
      <c r="C195" s="186"/>
      <c r="D195" s="186"/>
      <c r="J195" s="16"/>
      <c r="K195" s="16"/>
      <c r="M195" s="16"/>
      <c r="N195" s="16"/>
      <c r="V195" s="72"/>
      <c r="W195" s="72"/>
    </row>
    <row r="196" spans="1:23" x14ac:dyDescent="0.3">
      <c r="A196" s="185"/>
      <c r="B196" s="186"/>
      <c r="C196" s="186"/>
      <c r="D196" s="186"/>
      <c r="J196" s="16"/>
      <c r="K196" s="16"/>
      <c r="M196" s="16"/>
      <c r="N196" s="16"/>
      <c r="V196" s="72"/>
      <c r="W196" s="72"/>
    </row>
    <row r="197" spans="1:23" x14ac:dyDescent="0.3">
      <c r="A197" s="185"/>
      <c r="B197" s="186"/>
      <c r="C197" s="186"/>
      <c r="D197" s="186"/>
      <c r="J197" s="16"/>
      <c r="K197" s="16"/>
      <c r="M197" s="16"/>
      <c r="N197" s="16"/>
      <c r="V197" s="72"/>
      <c r="W197" s="72"/>
    </row>
    <row r="198" spans="1:23" x14ac:dyDescent="0.3">
      <c r="A198" s="185"/>
      <c r="B198" s="186"/>
      <c r="C198" s="186"/>
      <c r="D198" s="186"/>
      <c r="J198" s="16"/>
      <c r="K198" s="16"/>
      <c r="M198" s="16"/>
      <c r="N198" s="16"/>
      <c r="V198" s="72"/>
      <c r="W198" s="72"/>
    </row>
    <row r="199" spans="1:23" x14ac:dyDescent="0.3">
      <c r="A199" s="185"/>
      <c r="B199" s="186"/>
      <c r="C199" s="186"/>
      <c r="D199" s="186"/>
      <c r="J199" s="16"/>
      <c r="K199" s="16"/>
      <c r="M199" s="16"/>
      <c r="N199" s="16"/>
      <c r="V199" s="72"/>
      <c r="W199" s="72"/>
    </row>
    <row r="200" spans="1:23" x14ac:dyDescent="0.3">
      <c r="A200" s="185"/>
      <c r="B200" s="186"/>
      <c r="C200" s="186"/>
      <c r="D200" s="186"/>
      <c r="J200" s="16"/>
      <c r="K200" s="16"/>
      <c r="M200" s="16"/>
      <c r="N200" s="16"/>
      <c r="V200" s="72"/>
      <c r="W200" s="72"/>
    </row>
    <row r="201" spans="1:23" x14ac:dyDescent="0.3">
      <c r="A201" s="185"/>
      <c r="B201" s="186"/>
      <c r="C201" s="186"/>
      <c r="D201" s="186"/>
      <c r="J201" s="16"/>
      <c r="K201" s="16"/>
      <c r="M201" s="16"/>
      <c r="N201" s="16"/>
      <c r="V201" s="72"/>
      <c r="W201" s="72"/>
    </row>
    <row r="202" spans="1:23" x14ac:dyDescent="0.3">
      <c r="A202" s="185"/>
      <c r="B202" s="186"/>
      <c r="C202" s="186"/>
      <c r="D202" s="186"/>
      <c r="J202" s="16"/>
      <c r="K202" s="16"/>
      <c r="M202" s="16"/>
      <c r="N202" s="16"/>
      <c r="V202" s="72"/>
      <c r="W202" s="72"/>
    </row>
    <row r="203" spans="1:23" x14ac:dyDescent="0.3">
      <c r="A203" s="185"/>
      <c r="B203" s="186"/>
      <c r="C203" s="186"/>
      <c r="D203" s="186"/>
      <c r="J203" s="16"/>
      <c r="K203" s="16"/>
      <c r="M203" s="16"/>
      <c r="N203" s="16"/>
      <c r="V203" s="72"/>
      <c r="W203" s="72"/>
    </row>
    <row r="204" spans="1:23" x14ac:dyDescent="0.3">
      <c r="A204" s="185"/>
      <c r="B204" s="186"/>
      <c r="C204" s="186"/>
      <c r="D204" s="186"/>
      <c r="J204" s="16"/>
      <c r="K204" s="16"/>
      <c r="V204" s="72"/>
      <c r="W204" s="72"/>
    </row>
    <row r="205" spans="1:23" x14ac:dyDescent="0.3">
      <c r="A205" s="185"/>
      <c r="B205" s="186"/>
      <c r="C205" s="186"/>
      <c r="D205" s="186"/>
      <c r="J205" s="16"/>
      <c r="K205" s="16"/>
      <c r="V205" s="72"/>
      <c r="W205" s="72"/>
    </row>
    <row r="206" spans="1:23" x14ac:dyDescent="0.3">
      <c r="A206" s="185"/>
      <c r="B206" s="186"/>
      <c r="C206" s="186"/>
      <c r="D206" s="186"/>
      <c r="J206" s="16"/>
      <c r="K206" s="16"/>
      <c r="V206" s="72"/>
      <c r="W206" s="72"/>
    </row>
    <row r="207" spans="1:23" x14ac:dyDescent="0.3">
      <c r="A207" s="185"/>
      <c r="B207" s="186"/>
      <c r="C207" s="186"/>
      <c r="D207" s="186"/>
      <c r="J207" s="16"/>
      <c r="K207" s="16"/>
      <c r="V207" s="72"/>
      <c r="W207" s="72"/>
    </row>
    <row r="208" spans="1:23" x14ac:dyDescent="0.3">
      <c r="A208" s="185"/>
      <c r="B208" s="186"/>
      <c r="C208" s="186"/>
      <c r="D208" s="186"/>
      <c r="J208" s="16"/>
      <c r="K208" s="16"/>
      <c r="V208" s="72"/>
      <c r="W208" s="72"/>
    </row>
    <row r="209" spans="1:23" x14ac:dyDescent="0.3">
      <c r="A209" s="185"/>
      <c r="B209" s="186"/>
      <c r="C209" s="186"/>
      <c r="D209" s="186"/>
      <c r="J209" s="16"/>
      <c r="K209" s="16"/>
      <c r="V209" s="72"/>
      <c r="W209" s="72"/>
    </row>
    <row r="210" spans="1:23" x14ac:dyDescent="0.3">
      <c r="A210" s="185"/>
      <c r="B210" s="186"/>
      <c r="C210" s="186"/>
      <c r="D210" s="186"/>
      <c r="J210" s="16"/>
      <c r="K210" s="16"/>
      <c r="V210" s="72"/>
      <c r="W210" s="72"/>
    </row>
    <row r="211" spans="1:23" x14ac:dyDescent="0.3">
      <c r="A211" s="185"/>
      <c r="B211" s="186"/>
      <c r="C211" s="186"/>
      <c r="D211" s="186"/>
      <c r="J211" s="16"/>
      <c r="K211" s="16"/>
      <c r="V211" s="72"/>
      <c r="W211" s="72"/>
    </row>
    <row r="212" spans="1:23" x14ac:dyDescent="0.3">
      <c r="A212" s="185"/>
      <c r="B212" s="186"/>
      <c r="C212" s="186"/>
      <c r="D212" s="186"/>
      <c r="J212" s="16"/>
      <c r="K212" s="16"/>
      <c r="V212" s="72"/>
      <c r="W212" s="72"/>
    </row>
    <row r="213" spans="1:23" x14ac:dyDescent="0.3">
      <c r="A213" s="185"/>
      <c r="B213" s="186"/>
      <c r="C213" s="186"/>
      <c r="D213" s="186"/>
      <c r="J213" s="16"/>
      <c r="K213" s="16"/>
      <c r="V213" s="72"/>
      <c r="W213" s="72"/>
    </row>
    <row r="214" spans="1:23" x14ac:dyDescent="0.3">
      <c r="A214" s="185"/>
      <c r="B214" s="186"/>
      <c r="C214" s="186"/>
      <c r="D214" s="186"/>
      <c r="J214" s="16"/>
      <c r="K214" s="16"/>
      <c r="V214" s="72"/>
      <c r="W214" s="72"/>
    </row>
    <row r="215" spans="1:23" x14ac:dyDescent="0.3">
      <c r="A215" s="185"/>
      <c r="B215" s="186"/>
      <c r="C215" s="186"/>
      <c r="D215" s="186"/>
      <c r="J215" s="16"/>
      <c r="K215" s="16"/>
      <c r="V215" s="72"/>
      <c r="W215" s="72"/>
    </row>
    <row r="216" spans="1:23" x14ac:dyDescent="0.3">
      <c r="A216" s="185"/>
      <c r="B216" s="186"/>
      <c r="C216" s="186"/>
      <c r="D216" s="186"/>
      <c r="J216" s="16"/>
      <c r="K216" s="16"/>
      <c r="V216" s="72"/>
      <c r="W216" s="72"/>
    </row>
    <row r="217" spans="1:23" x14ac:dyDescent="0.3">
      <c r="A217" s="185"/>
      <c r="B217" s="186"/>
      <c r="C217" s="186"/>
      <c r="D217" s="186"/>
      <c r="J217" s="16"/>
      <c r="K217" s="16"/>
      <c r="V217" s="72"/>
      <c r="W217" s="72"/>
    </row>
    <row r="218" spans="1:23" x14ac:dyDescent="0.3">
      <c r="A218" s="185"/>
      <c r="B218" s="186"/>
      <c r="C218" s="186"/>
      <c r="D218" s="186"/>
      <c r="J218" s="16"/>
      <c r="K218" s="16"/>
      <c r="V218" s="72"/>
      <c r="W218" s="72"/>
    </row>
    <row r="219" spans="1:23" x14ac:dyDescent="0.3">
      <c r="A219" s="185"/>
      <c r="B219" s="186"/>
      <c r="C219" s="186"/>
      <c r="D219" s="186"/>
      <c r="J219" s="16"/>
      <c r="K219" s="16"/>
      <c r="V219" s="72"/>
      <c r="W219" s="72"/>
    </row>
    <row r="220" spans="1:23" x14ac:dyDescent="0.3">
      <c r="A220" s="185"/>
      <c r="B220" s="186"/>
      <c r="C220" s="186"/>
      <c r="D220" s="186"/>
      <c r="J220" s="16"/>
      <c r="K220" s="16"/>
      <c r="V220" s="72"/>
      <c r="W220" s="72"/>
    </row>
    <row r="221" spans="1:23" x14ac:dyDescent="0.3">
      <c r="A221" s="185"/>
      <c r="B221" s="186"/>
      <c r="C221" s="186"/>
      <c r="D221" s="186"/>
      <c r="J221" s="16"/>
      <c r="K221" s="16"/>
      <c r="V221" s="72"/>
      <c r="W221" s="72"/>
    </row>
    <row r="222" spans="1:23" x14ac:dyDescent="0.3">
      <c r="A222" s="185"/>
      <c r="B222" s="186"/>
      <c r="C222" s="186"/>
      <c r="D222" s="186"/>
      <c r="J222" s="16"/>
      <c r="K222" s="16"/>
      <c r="V222" s="72"/>
      <c r="W222" s="72"/>
    </row>
    <row r="223" spans="1:23" x14ac:dyDescent="0.3">
      <c r="A223" s="185"/>
      <c r="B223" s="186"/>
      <c r="C223" s="186"/>
      <c r="D223" s="186"/>
      <c r="J223" s="16"/>
      <c r="K223" s="16"/>
      <c r="V223" s="72"/>
      <c r="W223" s="72"/>
    </row>
    <row r="224" spans="1:23" x14ac:dyDescent="0.3">
      <c r="A224" s="185"/>
      <c r="B224" s="186"/>
      <c r="C224" s="186"/>
      <c r="D224" s="186"/>
      <c r="J224" s="16"/>
      <c r="K224" s="16"/>
      <c r="V224" s="72"/>
      <c r="W224" s="72"/>
    </row>
    <row r="225" spans="1:23" x14ac:dyDescent="0.3">
      <c r="A225" s="185"/>
      <c r="B225" s="186"/>
      <c r="C225" s="186"/>
      <c r="D225" s="186"/>
      <c r="J225" s="16"/>
      <c r="K225" s="16"/>
      <c r="V225" s="72"/>
      <c r="W225" s="72"/>
    </row>
    <row r="226" spans="1:23" x14ac:dyDescent="0.3">
      <c r="A226" s="185"/>
      <c r="B226" s="186"/>
      <c r="C226" s="186"/>
      <c r="D226" s="186"/>
      <c r="J226" s="16"/>
      <c r="K226" s="16"/>
      <c r="V226" s="72"/>
      <c r="W226" s="72"/>
    </row>
    <row r="227" spans="1:23" x14ac:dyDescent="0.3">
      <c r="A227" s="185"/>
      <c r="B227" s="186"/>
      <c r="C227" s="186"/>
      <c r="D227" s="186"/>
      <c r="J227" s="16"/>
      <c r="K227" s="16"/>
      <c r="V227" s="72"/>
      <c r="W227" s="72"/>
    </row>
    <row r="228" spans="1:23" x14ac:dyDescent="0.3">
      <c r="A228" s="185"/>
      <c r="B228" s="186"/>
      <c r="C228" s="186"/>
      <c r="D228" s="186"/>
      <c r="J228" s="16"/>
      <c r="K228" s="16"/>
      <c r="V228" s="72"/>
      <c r="W228" s="72"/>
    </row>
    <row r="229" spans="1:23" x14ac:dyDescent="0.3">
      <c r="A229" s="185"/>
      <c r="B229" s="186"/>
      <c r="C229" s="186"/>
      <c r="D229" s="186"/>
      <c r="J229" s="16"/>
      <c r="K229" s="16"/>
      <c r="V229" s="72"/>
      <c r="W229" s="72"/>
    </row>
    <row r="230" spans="1:23" x14ac:dyDescent="0.3">
      <c r="A230" s="185"/>
      <c r="B230" s="186"/>
      <c r="C230" s="186"/>
      <c r="D230" s="186"/>
      <c r="J230" s="16"/>
      <c r="K230" s="16"/>
      <c r="V230" s="72"/>
      <c r="W230" s="72"/>
    </row>
    <row r="231" spans="1:23" x14ac:dyDescent="0.3">
      <c r="A231" s="185"/>
      <c r="B231" s="186"/>
      <c r="C231" s="186"/>
      <c r="D231" s="186"/>
      <c r="J231" s="16"/>
      <c r="K231" s="16"/>
      <c r="V231" s="72"/>
      <c r="W231" s="72"/>
    </row>
    <row r="232" spans="1:23" x14ac:dyDescent="0.3">
      <c r="A232" s="185"/>
      <c r="B232" s="186"/>
      <c r="C232" s="186"/>
      <c r="D232" s="186"/>
      <c r="J232" s="16"/>
      <c r="K232" s="16"/>
      <c r="V232" s="72"/>
      <c r="W232" s="72"/>
    </row>
    <row r="233" spans="1:23" x14ac:dyDescent="0.3">
      <c r="A233" s="185"/>
      <c r="B233" s="186"/>
      <c r="C233" s="186"/>
      <c r="D233" s="186"/>
      <c r="J233" s="16"/>
      <c r="K233" s="16"/>
      <c r="V233" s="72"/>
      <c r="W233" s="72"/>
    </row>
    <row r="234" spans="1:23" x14ac:dyDescent="0.3">
      <c r="A234" s="185"/>
      <c r="B234" s="186"/>
      <c r="C234" s="186"/>
      <c r="D234" s="186"/>
      <c r="J234" s="16"/>
      <c r="K234" s="16"/>
      <c r="V234" s="72"/>
      <c r="W234" s="72"/>
    </row>
    <row r="235" spans="1:23" x14ac:dyDescent="0.3">
      <c r="A235" s="185"/>
      <c r="B235" s="186"/>
      <c r="C235" s="186"/>
      <c r="D235" s="186"/>
      <c r="J235" s="16"/>
      <c r="K235" s="16"/>
      <c r="V235" s="72"/>
      <c r="W235" s="72"/>
    </row>
    <row r="236" spans="1:23" x14ac:dyDescent="0.3">
      <c r="A236" s="185"/>
      <c r="B236" s="186"/>
      <c r="C236" s="186"/>
      <c r="D236" s="186"/>
      <c r="J236" s="16"/>
      <c r="K236" s="16"/>
      <c r="V236" s="72"/>
      <c r="W236" s="72"/>
    </row>
    <row r="237" spans="1:23" x14ac:dyDescent="0.3">
      <c r="A237" s="185"/>
      <c r="B237" s="186"/>
      <c r="C237" s="186"/>
      <c r="D237" s="186"/>
      <c r="J237" s="16"/>
      <c r="K237" s="16"/>
      <c r="V237" s="72"/>
      <c r="W237" s="72"/>
    </row>
    <row r="238" spans="1:23" x14ac:dyDescent="0.3">
      <c r="A238" s="185"/>
      <c r="B238" s="186"/>
      <c r="C238" s="186"/>
      <c r="D238" s="186"/>
      <c r="J238" s="16"/>
      <c r="K238" s="16"/>
      <c r="V238" s="72"/>
      <c r="W238" s="72"/>
    </row>
    <row r="239" spans="1:23" x14ac:dyDescent="0.3">
      <c r="A239" s="185"/>
      <c r="B239" s="186"/>
      <c r="C239" s="186"/>
      <c r="D239" s="186"/>
      <c r="J239" s="16"/>
      <c r="K239" s="16"/>
      <c r="V239" s="72"/>
      <c r="W239" s="72"/>
    </row>
    <row r="240" spans="1:23" x14ac:dyDescent="0.3">
      <c r="A240" s="185"/>
      <c r="B240" s="186"/>
      <c r="C240" s="186"/>
      <c r="D240" s="186"/>
      <c r="J240" s="16"/>
      <c r="K240" s="16"/>
      <c r="V240" s="72"/>
      <c r="W240" s="72"/>
    </row>
    <row r="241" spans="1:23" x14ac:dyDescent="0.3">
      <c r="A241" s="185"/>
      <c r="B241" s="186"/>
      <c r="C241" s="186"/>
      <c r="D241" s="186"/>
      <c r="J241" s="16"/>
      <c r="K241" s="16"/>
      <c r="V241" s="72"/>
      <c r="W241" s="72"/>
    </row>
    <row r="242" spans="1:23" x14ac:dyDescent="0.3">
      <c r="A242" s="185"/>
      <c r="B242" s="186"/>
      <c r="C242" s="186"/>
      <c r="D242" s="186"/>
      <c r="J242" s="16"/>
      <c r="K242" s="16"/>
      <c r="V242" s="72"/>
      <c r="W242" s="72"/>
    </row>
    <row r="243" spans="1:23" x14ac:dyDescent="0.3">
      <c r="A243" s="185"/>
      <c r="B243" s="186"/>
      <c r="C243" s="186"/>
      <c r="D243" s="186"/>
      <c r="J243" s="16"/>
      <c r="K243" s="16"/>
      <c r="V243" s="72"/>
      <c r="W243" s="72"/>
    </row>
    <row r="244" spans="1:23" x14ac:dyDescent="0.3">
      <c r="A244" s="185"/>
      <c r="B244" s="186"/>
      <c r="C244" s="186"/>
      <c r="D244" s="186"/>
      <c r="J244" s="16"/>
      <c r="K244" s="16"/>
      <c r="V244" s="72"/>
      <c r="W244" s="72"/>
    </row>
    <row r="245" spans="1:23" x14ac:dyDescent="0.3">
      <c r="A245" s="185"/>
      <c r="B245" s="186"/>
      <c r="C245" s="186"/>
      <c r="D245" s="186"/>
      <c r="J245" s="16"/>
      <c r="K245" s="16"/>
      <c r="V245" s="72"/>
      <c r="W245" s="72"/>
    </row>
    <row r="246" spans="1:23" x14ac:dyDescent="0.3">
      <c r="A246" s="185"/>
      <c r="B246" s="186"/>
      <c r="C246" s="186"/>
      <c r="D246" s="186"/>
      <c r="J246" s="16"/>
      <c r="K246" s="16"/>
      <c r="V246" s="72"/>
      <c r="W246" s="72"/>
    </row>
    <row r="247" spans="1:23" x14ac:dyDescent="0.3">
      <c r="A247" s="185"/>
      <c r="B247" s="186"/>
      <c r="C247" s="186"/>
      <c r="D247" s="186"/>
      <c r="J247" s="16"/>
      <c r="K247" s="16"/>
      <c r="V247" s="72"/>
      <c r="W247" s="72"/>
    </row>
    <row r="248" spans="1:23" x14ac:dyDescent="0.3">
      <c r="A248" s="185"/>
      <c r="B248" s="186"/>
      <c r="C248" s="186"/>
      <c r="D248" s="186"/>
      <c r="J248" s="16"/>
      <c r="K248" s="16"/>
      <c r="V248" s="72"/>
      <c r="W248" s="72"/>
    </row>
    <row r="249" spans="1:23" x14ac:dyDescent="0.3">
      <c r="A249" s="185"/>
      <c r="B249" s="186"/>
      <c r="C249" s="186"/>
      <c r="D249" s="186"/>
      <c r="J249" s="16"/>
      <c r="K249" s="16"/>
      <c r="V249" s="72"/>
      <c r="W249" s="72"/>
    </row>
    <row r="250" spans="1:23" x14ac:dyDescent="0.3">
      <c r="A250" s="185"/>
      <c r="B250" s="186"/>
      <c r="C250" s="186"/>
      <c r="D250" s="186"/>
      <c r="J250" s="16"/>
      <c r="K250" s="16"/>
      <c r="V250" s="72"/>
      <c r="W250" s="72"/>
    </row>
    <row r="251" spans="1:23" x14ac:dyDescent="0.3">
      <c r="A251" s="185"/>
      <c r="B251" s="186"/>
      <c r="C251" s="186"/>
      <c r="D251" s="186"/>
      <c r="J251" s="16"/>
      <c r="K251" s="16"/>
      <c r="V251" s="72"/>
      <c r="W251" s="72"/>
    </row>
    <row r="252" spans="1:23" x14ac:dyDescent="0.3">
      <c r="A252" s="185"/>
      <c r="B252" s="186"/>
      <c r="C252" s="186"/>
      <c r="D252" s="186"/>
      <c r="J252" s="16"/>
      <c r="K252" s="16"/>
      <c r="V252" s="72"/>
      <c r="W252" s="72"/>
    </row>
    <row r="253" spans="1:23" x14ac:dyDescent="0.3">
      <c r="A253" s="185"/>
      <c r="B253" s="186"/>
      <c r="C253" s="186"/>
      <c r="D253" s="186"/>
      <c r="J253" s="16"/>
      <c r="K253" s="16"/>
      <c r="V253" s="72"/>
      <c r="W253" s="72"/>
    </row>
    <row r="254" spans="1:23" x14ac:dyDescent="0.3">
      <c r="A254" s="185"/>
      <c r="B254" s="186"/>
      <c r="C254" s="186"/>
      <c r="D254" s="186"/>
      <c r="J254" s="16"/>
      <c r="K254" s="16"/>
      <c r="V254" s="72"/>
      <c r="W254" s="72"/>
    </row>
    <row r="255" spans="1:23" x14ac:dyDescent="0.3">
      <c r="A255" s="185"/>
      <c r="B255" s="186"/>
      <c r="C255" s="186"/>
      <c r="D255" s="186"/>
      <c r="J255" s="16"/>
      <c r="K255" s="16"/>
      <c r="V255" s="72"/>
      <c r="W255" s="72"/>
    </row>
    <row r="256" spans="1:23" x14ac:dyDescent="0.3">
      <c r="A256" s="185"/>
      <c r="B256" s="186"/>
      <c r="C256" s="186"/>
      <c r="D256" s="186"/>
      <c r="J256" s="16"/>
      <c r="K256" s="16"/>
      <c r="V256" s="72"/>
      <c r="W256" s="72"/>
    </row>
    <row r="257" spans="1:23" x14ac:dyDescent="0.3">
      <c r="A257" s="185"/>
      <c r="B257" s="186"/>
      <c r="C257" s="186"/>
      <c r="D257" s="186"/>
      <c r="J257" s="16"/>
      <c r="K257" s="16"/>
      <c r="V257" s="72"/>
      <c r="W257" s="72"/>
    </row>
    <row r="258" spans="1:23" x14ac:dyDescent="0.3">
      <c r="A258" s="185"/>
      <c r="B258" s="186"/>
      <c r="C258" s="186"/>
      <c r="D258" s="186"/>
      <c r="J258" s="16"/>
      <c r="K258" s="16"/>
      <c r="V258" s="72"/>
      <c r="W258" s="72"/>
    </row>
    <row r="259" spans="1:23" x14ac:dyDescent="0.3">
      <c r="A259" s="185"/>
      <c r="B259" s="186"/>
      <c r="C259" s="186"/>
      <c r="D259" s="186"/>
      <c r="J259" s="16"/>
      <c r="K259" s="16"/>
      <c r="V259" s="72"/>
      <c r="W259" s="72"/>
    </row>
    <row r="260" spans="1:23" x14ac:dyDescent="0.3">
      <c r="A260" s="185"/>
      <c r="B260" s="186"/>
      <c r="C260" s="186"/>
      <c r="D260" s="186"/>
      <c r="J260" s="16"/>
      <c r="K260" s="16"/>
      <c r="V260" s="72"/>
      <c r="W260" s="72"/>
    </row>
    <row r="261" spans="1:23" x14ac:dyDescent="0.3">
      <c r="A261" s="185"/>
      <c r="B261" s="186"/>
      <c r="C261" s="186"/>
      <c r="D261" s="186"/>
      <c r="J261" s="16"/>
      <c r="K261" s="16"/>
      <c r="V261" s="72"/>
      <c r="W261" s="72"/>
    </row>
    <row r="262" spans="1:23" x14ac:dyDescent="0.3">
      <c r="A262" s="185"/>
      <c r="B262" s="186"/>
      <c r="C262" s="186"/>
      <c r="D262" s="186"/>
      <c r="J262" s="16"/>
      <c r="K262" s="16"/>
      <c r="V262" s="72"/>
      <c r="W262" s="72"/>
    </row>
    <row r="263" spans="1:23" x14ac:dyDescent="0.3">
      <c r="A263" s="185"/>
      <c r="B263" s="186"/>
      <c r="C263" s="186"/>
      <c r="D263" s="186"/>
      <c r="J263" s="16"/>
      <c r="K263" s="16"/>
      <c r="V263" s="72"/>
      <c r="W263" s="72"/>
    </row>
    <row r="264" spans="1:23" x14ac:dyDescent="0.3">
      <c r="A264" s="185"/>
      <c r="B264" s="186"/>
      <c r="C264" s="186"/>
      <c r="D264" s="186"/>
      <c r="J264" s="16"/>
      <c r="K264" s="16"/>
      <c r="V264" s="72"/>
      <c r="W264" s="72"/>
    </row>
    <row r="265" spans="1:23" x14ac:dyDescent="0.3">
      <c r="A265" s="185"/>
      <c r="B265" s="186"/>
      <c r="C265" s="186"/>
      <c r="D265" s="186"/>
      <c r="J265" s="16"/>
      <c r="K265" s="16"/>
      <c r="V265" s="72"/>
      <c r="W265" s="72"/>
    </row>
    <row r="266" spans="1:23" x14ac:dyDescent="0.3">
      <c r="A266" s="185"/>
      <c r="B266" s="186"/>
      <c r="C266" s="186"/>
      <c r="D266" s="186"/>
      <c r="J266" s="16"/>
      <c r="K266" s="16"/>
      <c r="V266" s="72"/>
      <c r="W266" s="72"/>
    </row>
    <row r="267" spans="1:23" x14ac:dyDescent="0.3">
      <c r="A267" s="185"/>
      <c r="B267" s="186"/>
      <c r="C267" s="186"/>
      <c r="D267" s="186"/>
      <c r="J267" s="16"/>
      <c r="K267" s="16"/>
      <c r="V267" s="72"/>
      <c r="W267" s="72"/>
    </row>
    <row r="268" spans="1:23" x14ac:dyDescent="0.3">
      <c r="A268" s="185"/>
      <c r="B268" s="186"/>
      <c r="C268" s="186"/>
      <c r="D268" s="186"/>
      <c r="J268" s="16"/>
      <c r="K268" s="16"/>
      <c r="V268" s="72"/>
      <c r="W268" s="72"/>
    </row>
    <row r="269" spans="1:23" x14ac:dyDescent="0.3">
      <c r="A269" s="185"/>
      <c r="B269" s="186"/>
      <c r="C269" s="186"/>
      <c r="D269" s="186"/>
      <c r="J269" s="16"/>
      <c r="K269" s="16"/>
      <c r="V269" s="72"/>
      <c r="W269" s="72"/>
    </row>
    <row r="270" spans="1:23" x14ac:dyDescent="0.3">
      <c r="A270" s="185"/>
      <c r="B270" s="186"/>
      <c r="C270" s="186"/>
      <c r="D270" s="186"/>
      <c r="J270" s="16"/>
      <c r="K270" s="16"/>
      <c r="V270" s="72"/>
      <c r="W270" s="72"/>
    </row>
    <row r="271" spans="1:23" x14ac:dyDescent="0.3">
      <c r="A271" s="185"/>
      <c r="B271" s="186"/>
      <c r="C271" s="186"/>
      <c r="D271" s="186"/>
      <c r="J271" s="16"/>
      <c r="K271" s="16"/>
      <c r="V271" s="72"/>
      <c r="W271" s="72"/>
    </row>
    <row r="272" spans="1:23" x14ac:dyDescent="0.3">
      <c r="A272" s="185"/>
      <c r="B272" s="186"/>
      <c r="C272" s="186"/>
      <c r="D272" s="186"/>
      <c r="J272" s="16"/>
      <c r="K272" s="16"/>
      <c r="V272" s="72"/>
      <c r="W272" s="72"/>
    </row>
    <row r="273" spans="1:23" x14ac:dyDescent="0.3">
      <c r="A273" s="185"/>
      <c r="B273" s="186"/>
      <c r="C273" s="186"/>
      <c r="D273" s="186"/>
      <c r="J273" s="16"/>
      <c r="K273" s="16"/>
      <c r="V273" s="72"/>
      <c r="W273" s="72"/>
    </row>
    <row r="274" spans="1:23" x14ac:dyDescent="0.3">
      <c r="A274" s="185"/>
      <c r="B274" s="186"/>
      <c r="C274" s="186"/>
      <c r="D274" s="186"/>
      <c r="J274" s="16"/>
      <c r="K274" s="16"/>
      <c r="V274" s="72"/>
      <c r="W274" s="72"/>
    </row>
    <row r="275" spans="1:23" x14ac:dyDescent="0.3">
      <c r="A275" s="185"/>
      <c r="B275" s="186"/>
      <c r="C275" s="186"/>
      <c r="D275" s="186"/>
      <c r="J275" s="16"/>
      <c r="K275" s="16"/>
      <c r="V275" s="72"/>
      <c r="W275" s="72"/>
    </row>
    <row r="276" spans="1:23" x14ac:dyDescent="0.3">
      <c r="A276" s="185"/>
      <c r="B276" s="186"/>
      <c r="C276" s="186"/>
      <c r="D276" s="186"/>
      <c r="J276" s="16"/>
      <c r="K276" s="16"/>
      <c r="V276" s="72"/>
      <c r="W276" s="72"/>
    </row>
    <row r="277" spans="1:23" x14ac:dyDescent="0.3">
      <c r="A277" s="185"/>
      <c r="B277" s="186"/>
      <c r="C277" s="186"/>
      <c r="D277" s="186"/>
      <c r="J277" s="16"/>
      <c r="K277" s="16"/>
      <c r="V277" s="72"/>
      <c r="W277" s="72"/>
    </row>
    <row r="278" spans="1:23" x14ac:dyDescent="0.3">
      <c r="A278" s="185"/>
      <c r="B278" s="186"/>
      <c r="C278" s="186"/>
      <c r="D278" s="186"/>
      <c r="J278" s="16"/>
      <c r="K278" s="16"/>
      <c r="V278" s="72"/>
      <c r="W278" s="72"/>
    </row>
    <row r="279" spans="1:23" x14ac:dyDescent="0.3">
      <c r="A279" s="185"/>
      <c r="B279" s="186"/>
      <c r="C279" s="186"/>
      <c r="D279" s="186"/>
      <c r="J279" s="16"/>
      <c r="K279" s="16"/>
      <c r="V279" s="72"/>
      <c r="W279" s="72"/>
    </row>
    <row r="280" spans="1:23" x14ac:dyDescent="0.3">
      <c r="A280" s="185"/>
      <c r="B280" s="186"/>
      <c r="C280" s="186"/>
      <c r="D280" s="186"/>
      <c r="J280" s="16"/>
      <c r="K280" s="16"/>
      <c r="V280" s="72"/>
      <c r="W280" s="72"/>
    </row>
    <row r="281" spans="1:23" x14ac:dyDescent="0.3">
      <c r="A281" s="185"/>
      <c r="B281" s="186"/>
      <c r="C281" s="186"/>
      <c r="D281" s="186"/>
      <c r="J281" s="16"/>
      <c r="K281" s="16"/>
      <c r="V281" s="72"/>
      <c r="W281" s="72"/>
    </row>
    <row r="282" spans="1:23" x14ac:dyDescent="0.3">
      <c r="A282" s="185"/>
      <c r="B282" s="186"/>
      <c r="C282" s="186"/>
      <c r="D282" s="186"/>
      <c r="J282" s="16"/>
      <c r="K282" s="16"/>
      <c r="V282" s="72"/>
      <c r="W282" s="72"/>
    </row>
    <row r="283" spans="1:23" x14ac:dyDescent="0.3">
      <c r="A283" s="185"/>
      <c r="B283" s="186"/>
      <c r="C283" s="186"/>
      <c r="D283" s="186"/>
      <c r="J283" s="16"/>
      <c r="K283" s="16"/>
      <c r="V283" s="72"/>
      <c r="W283" s="72"/>
    </row>
    <row r="284" spans="1:23" x14ac:dyDescent="0.3">
      <c r="A284" s="185"/>
      <c r="B284" s="186"/>
      <c r="C284" s="186"/>
      <c r="D284" s="186"/>
      <c r="J284" s="16"/>
      <c r="K284" s="16"/>
      <c r="V284" s="72"/>
      <c r="W284" s="72"/>
    </row>
    <row r="285" spans="1:23" x14ac:dyDescent="0.3">
      <c r="A285" s="185"/>
      <c r="B285" s="186"/>
      <c r="C285" s="186"/>
      <c r="D285" s="186"/>
      <c r="J285" s="16"/>
      <c r="K285" s="16"/>
      <c r="V285" s="72"/>
      <c r="W285" s="72"/>
    </row>
    <row r="286" spans="1:23" x14ac:dyDescent="0.3">
      <c r="A286" s="185"/>
      <c r="B286" s="186"/>
      <c r="C286" s="186"/>
      <c r="D286" s="186"/>
      <c r="J286" s="16"/>
      <c r="K286" s="16"/>
      <c r="V286" s="72"/>
      <c r="W286" s="72"/>
    </row>
    <row r="287" spans="1:23" x14ac:dyDescent="0.3">
      <c r="A287" s="185"/>
      <c r="B287" s="186"/>
      <c r="C287" s="186"/>
      <c r="D287" s="186"/>
      <c r="J287" s="16"/>
      <c r="K287" s="16"/>
      <c r="V287" s="72"/>
      <c r="W287" s="72"/>
    </row>
    <row r="288" spans="1:23" x14ac:dyDescent="0.3">
      <c r="A288" s="185"/>
      <c r="B288" s="186"/>
      <c r="C288" s="186"/>
      <c r="D288" s="186"/>
      <c r="J288" s="16"/>
      <c r="K288" s="16"/>
      <c r="V288" s="72"/>
      <c r="W288" s="72"/>
    </row>
    <row r="289" spans="1:23" x14ac:dyDescent="0.3">
      <c r="A289" s="185"/>
      <c r="B289" s="186"/>
      <c r="C289" s="186"/>
      <c r="D289" s="186"/>
      <c r="J289" s="16"/>
      <c r="K289" s="16"/>
      <c r="V289" s="72"/>
      <c r="W289" s="72"/>
    </row>
    <row r="290" spans="1:23" x14ac:dyDescent="0.3">
      <c r="A290" s="185"/>
      <c r="B290" s="186"/>
      <c r="C290" s="186"/>
      <c r="D290" s="186"/>
      <c r="J290" s="16"/>
      <c r="K290" s="16"/>
      <c r="V290" s="72"/>
      <c r="W290" s="72"/>
    </row>
    <row r="291" spans="1:23" x14ac:dyDescent="0.3">
      <c r="A291" s="185"/>
      <c r="B291" s="186"/>
      <c r="C291" s="186"/>
      <c r="D291" s="186"/>
      <c r="J291" s="16"/>
      <c r="K291" s="16"/>
      <c r="V291" s="72"/>
      <c r="W291" s="72"/>
    </row>
    <row r="292" spans="1:23" x14ac:dyDescent="0.3">
      <c r="A292" s="185"/>
      <c r="B292" s="186"/>
      <c r="C292" s="186"/>
      <c r="D292" s="186"/>
      <c r="J292" s="16"/>
      <c r="K292" s="16"/>
      <c r="V292" s="72"/>
      <c r="W292" s="72"/>
    </row>
    <row r="293" spans="1:23" x14ac:dyDescent="0.3">
      <c r="A293" s="185"/>
      <c r="B293" s="186"/>
      <c r="C293" s="186"/>
      <c r="D293" s="186"/>
      <c r="J293" s="16"/>
      <c r="K293" s="16"/>
      <c r="V293" s="72"/>
      <c r="W293" s="72"/>
    </row>
    <row r="294" spans="1:23" x14ac:dyDescent="0.3">
      <c r="A294" s="185"/>
      <c r="B294" s="186"/>
      <c r="C294" s="186"/>
      <c r="D294" s="186"/>
      <c r="J294" s="16"/>
      <c r="K294" s="16"/>
      <c r="V294" s="72"/>
      <c r="W294" s="72"/>
    </row>
    <row r="295" spans="1:23" x14ac:dyDescent="0.3">
      <c r="A295" s="185"/>
      <c r="B295" s="186"/>
      <c r="C295" s="186"/>
      <c r="D295" s="186"/>
      <c r="J295" s="16"/>
      <c r="K295" s="16"/>
      <c r="V295" s="72"/>
      <c r="W295" s="72"/>
    </row>
    <row r="296" spans="1:23" x14ac:dyDescent="0.3">
      <c r="A296" s="185"/>
      <c r="B296" s="186"/>
      <c r="C296" s="186"/>
      <c r="D296" s="186"/>
      <c r="J296" s="16"/>
      <c r="K296" s="16"/>
      <c r="V296" s="72"/>
      <c r="W296" s="72"/>
    </row>
    <row r="297" spans="1:23" x14ac:dyDescent="0.3">
      <c r="A297" s="185"/>
      <c r="B297" s="186"/>
      <c r="C297" s="186"/>
      <c r="D297" s="186"/>
      <c r="J297" s="16"/>
      <c r="K297" s="16"/>
      <c r="V297" s="72"/>
      <c r="W297" s="72"/>
    </row>
    <row r="298" spans="1:23" x14ac:dyDescent="0.3">
      <c r="A298" s="185"/>
      <c r="B298" s="186"/>
      <c r="C298" s="186"/>
      <c r="D298" s="186"/>
      <c r="J298" s="16"/>
      <c r="K298" s="16"/>
      <c r="V298" s="72"/>
      <c r="W298" s="72"/>
    </row>
    <row r="299" spans="1:23" x14ac:dyDescent="0.3">
      <c r="A299" s="185"/>
      <c r="B299" s="186"/>
      <c r="C299" s="186"/>
      <c r="D299" s="186"/>
      <c r="J299" s="16"/>
      <c r="K299" s="16"/>
      <c r="V299" s="72"/>
      <c r="W299" s="72"/>
    </row>
    <row r="300" spans="1:23" x14ac:dyDescent="0.3">
      <c r="A300" s="185"/>
      <c r="B300" s="186"/>
      <c r="C300" s="186"/>
      <c r="D300" s="186"/>
      <c r="J300" s="16"/>
      <c r="K300" s="16"/>
      <c r="V300" s="72"/>
      <c r="W300" s="72"/>
    </row>
    <row r="301" spans="1:23" x14ac:dyDescent="0.3">
      <c r="A301" s="185"/>
      <c r="B301" s="186"/>
      <c r="C301" s="186"/>
      <c r="D301" s="186"/>
      <c r="J301" s="16"/>
      <c r="K301" s="16"/>
      <c r="V301" s="72"/>
      <c r="W301" s="72"/>
    </row>
    <row r="302" spans="1:23" x14ac:dyDescent="0.3">
      <c r="A302" s="185"/>
      <c r="B302" s="186"/>
      <c r="C302" s="186"/>
      <c r="D302" s="186"/>
      <c r="J302" s="16"/>
      <c r="K302" s="16"/>
      <c r="V302" s="72"/>
      <c r="W302" s="72"/>
    </row>
    <row r="303" spans="1:23" x14ac:dyDescent="0.3">
      <c r="A303" s="185"/>
      <c r="B303" s="186"/>
      <c r="C303" s="186"/>
      <c r="D303" s="186"/>
      <c r="J303" s="16"/>
      <c r="K303" s="16"/>
      <c r="V303" s="72"/>
      <c r="W303" s="72"/>
    </row>
    <row r="304" spans="1:23" x14ac:dyDescent="0.3">
      <c r="A304" s="185"/>
      <c r="B304" s="186"/>
      <c r="C304" s="186"/>
      <c r="D304" s="186"/>
      <c r="J304" s="16"/>
      <c r="K304" s="16"/>
      <c r="V304" s="72"/>
      <c r="W304" s="72"/>
    </row>
    <row r="305" spans="1:23" x14ac:dyDescent="0.3">
      <c r="A305" s="185"/>
      <c r="B305" s="186"/>
      <c r="C305" s="186"/>
      <c r="D305" s="186"/>
      <c r="J305" s="16"/>
      <c r="K305" s="16"/>
      <c r="V305" s="72"/>
      <c r="W305" s="72"/>
    </row>
    <row r="306" spans="1:23" x14ac:dyDescent="0.3">
      <c r="A306" s="185"/>
      <c r="B306" s="186"/>
      <c r="C306" s="186"/>
      <c r="D306" s="186"/>
      <c r="J306" s="16"/>
      <c r="K306" s="16"/>
      <c r="V306" s="72"/>
      <c r="W306" s="72"/>
    </row>
    <row r="307" spans="1:23" x14ac:dyDescent="0.3">
      <c r="A307" s="185"/>
      <c r="B307" s="186"/>
      <c r="C307" s="186"/>
      <c r="D307" s="186"/>
      <c r="J307" s="16"/>
      <c r="K307" s="16"/>
      <c r="V307" s="72"/>
      <c r="W307" s="72"/>
    </row>
    <row r="308" spans="1:23" x14ac:dyDescent="0.3">
      <c r="A308" s="185"/>
      <c r="B308" s="186"/>
      <c r="C308" s="186"/>
      <c r="D308" s="186"/>
      <c r="J308" s="16"/>
      <c r="K308" s="16"/>
      <c r="V308" s="72"/>
      <c r="W308" s="72"/>
    </row>
    <row r="309" spans="1:23" x14ac:dyDescent="0.3">
      <c r="A309" s="185"/>
      <c r="B309" s="186"/>
      <c r="C309" s="186"/>
      <c r="D309" s="186"/>
      <c r="J309" s="16"/>
      <c r="K309" s="16"/>
      <c r="V309" s="72"/>
      <c r="W309" s="72"/>
    </row>
    <row r="310" spans="1:23" x14ac:dyDescent="0.3">
      <c r="A310" s="185"/>
      <c r="B310" s="186"/>
      <c r="C310" s="186"/>
      <c r="D310" s="186"/>
      <c r="J310" s="16"/>
      <c r="K310" s="16"/>
      <c r="V310" s="72"/>
      <c r="W310" s="72"/>
    </row>
    <row r="311" spans="1:23" x14ac:dyDescent="0.3">
      <c r="A311" s="185"/>
      <c r="B311" s="186"/>
      <c r="C311" s="186"/>
      <c r="D311" s="186"/>
      <c r="J311" s="16"/>
      <c r="K311" s="16"/>
      <c r="V311" s="72"/>
      <c r="W311" s="72"/>
    </row>
    <row r="312" spans="1:23" x14ac:dyDescent="0.3">
      <c r="A312" s="185"/>
      <c r="B312" s="186"/>
      <c r="C312" s="186"/>
      <c r="D312" s="186"/>
      <c r="J312" s="16"/>
      <c r="K312" s="16"/>
      <c r="V312" s="72"/>
      <c r="W312" s="72"/>
    </row>
    <row r="313" spans="1:23" x14ac:dyDescent="0.3">
      <c r="A313" s="185"/>
      <c r="B313" s="186"/>
      <c r="C313" s="186"/>
      <c r="D313" s="186"/>
      <c r="J313" s="16"/>
      <c r="K313" s="16"/>
      <c r="V313" s="72"/>
      <c r="W313" s="72"/>
    </row>
    <row r="314" spans="1:23" x14ac:dyDescent="0.3">
      <c r="A314" s="185"/>
      <c r="B314" s="186"/>
      <c r="C314" s="186"/>
      <c r="D314" s="186"/>
      <c r="J314" s="16"/>
      <c r="K314" s="16"/>
      <c r="V314" s="72"/>
      <c r="W314" s="72"/>
    </row>
    <row r="315" spans="1:23" x14ac:dyDescent="0.3">
      <c r="A315" s="185"/>
      <c r="B315" s="186"/>
      <c r="C315" s="186"/>
      <c r="D315" s="186"/>
      <c r="J315" s="16"/>
      <c r="K315" s="16"/>
      <c r="V315" s="72"/>
      <c r="W315" s="72"/>
    </row>
    <row r="316" spans="1:23" x14ac:dyDescent="0.3">
      <c r="A316" s="185"/>
      <c r="B316" s="186"/>
      <c r="C316" s="186"/>
      <c r="D316" s="186"/>
      <c r="J316" s="16"/>
      <c r="K316" s="16"/>
      <c r="V316" s="72"/>
      <c r="W316" s="72"/>
    </row>
    <row r="317" spans="1:23" x14ac:dyDescent="0.3">
      <c r="A317" s="185"/>
      <c r="B317" s="186"/>
      <c r="C317" s="186"/>
      <c r="D317" s="186"/>
      <c r="J317" s="16"/>
      <c r="K317" s="16"/>
      <c r="V317" s="72"/>
      <c r="W317" s="72"/>
    </row>
    <row r="318" spans="1:23" x14ac:dyDescent="0.3">
      <c r="A318" s="185"/>
      <c r="B318" s="186"/>
      <c r="C318" s="186"/>
      <c r="D318" s="186"/>
      <c r="J318" s="16"/>
      <c r="K318" s="16"/>
      <c r="V318" s="72"/>
      <c r="W318" s="72"/>
    </row>
    <row r="319" spans="1:23" x14ac:dyDescent="0.3">
      <c r="A319" s="185"/>
      <c r="B319" s="186"/>
      <c r="C319" s="186"/>
      <c r="D319" s="186"/>
      <c r="J319" s="16"/>
      <c r="K319" s="16"/>
      <c r="V319" s="72"/>
      <c r="W319" s="72"/>
    </row>
    <row r="320" spans="1:23" x14ac:dyDescent="0.3">
      <c r="A320" s="185"/>
      <c r="B320" s="186"/>
      <c r="C320" s="186"/>
      <c r="D320" s="186"/>
      <c r="J320" s="16"/>
      <c r="K320" s="16"/>
      <c r="V320" s="72"/>
      <c r="W320" s="72"/>
    </row>
    <row r="321" spans="1:23" x14ac:dyDescent="0.3">
      <c r="A321" s="185"/>
      <c r="B321" s="186"/>
      <c r="C321" s="186"/>
      <c r="D321" s="186"/>
      <c r="K321" s="16"/>
      <c r="V321" s="72"/>
      <c r="W321" s="72"/>
    </row>
    <row r="322" spans="1:23" x14ac:dyDescent="0.3">
      <c r="A322" s="185"/>
      <c r="B322" s="186"/>
      <c r="C322" s="186"/>
      <c r="D322" s="186"/>
      <c r="K322" s="16"/>
      <c r="V322" s="72"/>
      <c r="W322" s="72"/>
    </row>
    <row r="323" spans="1:23" x14ac:dyDescent="0.3">
      <c r="A323" s="185"/>
      <c r="B323" s="186"/>
      <c r="C323" s="186"/>
      <c r="D323" s="186"/>
      <c r="K323" s="16"/>
      <c r="V323" s="72"/>
      <c r="W323" s="72"/>
    </row>
    <row r="324" spans="1:23" x14ac:dyDescent="0.3">
      <c r="A324" s="185"/>
      <c r="B324" s="186"/>
      <c r="C324" s="186"/>
      <c r="D324" s="186"/>
      <c r="K324" s="16"/>
      <c r="V324" s="72"/>
      <c r="W324" s="72"/>
    </row>
    <row r="325" spans="1:23" x14ac:dyDescent="0.3">
      <c r="A325" s="185"/>
      <c r="B325" s="186"/>
      <c r="C325" s="186"/>
      <c r="D325" s="186"/>
      <c r="K325" s="16"/>
      <c r="V325" s="72"/>
      <c r="W325" s="72"/>
    </row>
    <row r="326" spans="1:23" x14ac:dyDescent="0.3">
      <c r="A326" s="185"/>
      <c r="B326" s="186"/>
      <c r="C326" s="186"/>
      <c r="D326" s="186"/>
      <c r="K326" s="16"/>
      <c r="V326" s="72"/>
      <c r="W326" s="72"/>
    </row>
    <row r="327" spans="1:23" x14ac:dyDescent="0.3">
      <c r="A327" s="185"/>
      <c r="B327" s="186"/>
      <c r="C327" s="186"/>
      <c r="D327" s="186"/>
      <c r="K327" s="16"/>
      <c r="V327" s="72"/>
      <c r="W327" s="72"/>
    </row>
    <row r="328" spans="1:23" x14ac:dyDescent="0.3">
      <c r="A328" s="185"/>
      <c r="B328" s="186"/>
      <c r="C328" s="186"/>
      <c r="D328" s="186"/>
      <c r="K328" s="16"/>
      <c r="V328" s="72"/>
      <c r="W328" s="72"/>
    </row>
    <row r="329" spans="1:23" x14ac:dyDescent="0.3">
      <c r="A329" s="185"/>
      <c r="B329" s="186"/>
      <c r="C329" s="186"/>
      <c r="D329" s="186"/>
      <c r="K329" s="16"/>
      <c r="V329" s="72"/>
      <c r="W329" s="72"/>
    </row>
    <row r="330" spans="1:23" x14ac:dyDescent="0.3">
      <c r="A330" s="185"/>
      <c r="B330" s="186"/>
      <c r="C330" s="186"/>
      <c r="D330" s="186"/>
      <c r="V330" s="72"/>
      <c r="W330" s="72"/>
    </row>
    <row r="331" spans="1:23" x14ac:dyDescent="0.3">
      <c r="A331" s="185"/>
      <c r="B331" s="186"/>
      <c r="C331" s="186"/>
      <c r="D331" s="186"/>
      <c r="V331" s="72"/>
      <c r="W331" s="72"/>
    </row>
    <row r="332" spans="1:23" x14ac:dyDescent="0.3">
      <c r="A332" s="185"/>
      <c r="B332" s="186"/>
      <c r="C332" s="186"/>
      <c r="D332" s="186"/>
      <c r="V332" s="72"/>
      <c r="W332" s="72"/>
    </row>
    <row r="333" spans="1:23" x14ac:dyDescent="0.3">
      <c r="A333" s="185"/>
      <c r="B333" s="186"/>
      <c r="C333" s="186"/>
      <c r="D333" s="186"/>
      <c r="V333" s="72"/>
      <c r="W333" s="72"/>
    </row>
    <row r="334" spans="1:23" x14ac:dyDescent="0.3">
      <c r="A334" s="185"/>
      <c r="B334" s="186"/>
      <c r="C334" s="186"/>
      <c r="D334" s="186"/>
      <c r="V334" s="72"/>
      <c r="W334" s="72"/>
    </row>
    <row r="335" spans="1:23" x14ac:dyDescent="0.3">
      <c r="A335" s="185"/>
      <c r="B335" s="186"/>
      <c r="C335" s="186"/>
      <c r="D335" s="186"/>
      <c r="V335" s="72"/>
      <c r="W335" s="72"/>
    </row>
    <row r="336" spans="1:23" x14ac:dyDescent="0.3">
      <c r="A336" s="185"/>
      <c r="B336" s="186"/>
      <c r="C336" s="186"/>
      <c r="D336" s="186"/>
      <c r="V336" s="72"/>
      <c r="W336" s="72"/>
    </row>
    <row r="337" spans="1:23" x14ac:dyDescent="0.3">
      <c r="A337" s="185"/>
      <c r="B337" s="186"/>
      <c r="C337" s="186"/>
      <c r="D337" s="186"/>
      <c r="V337" s="72"/>
      <c r="W337" s="72"/>
    </row>
    <row r="338" spans="1:23" x14ac:dyDescent="0.3">
      <c r="A338" s="185"/>
      <c r="B338" s="186"/>
      <c r="C338" s="186"/>
      <c r="D338" s="186"/>
      <c r="V338" s="72"/>
      <c r="W338" s="72"/>
    </row>
    <row r="339" spans="1:23" x14ac:dyDescent="0.3">
      <c r="A339" s="185"/>
      <c r="B339" s="186"/>
      <c r="C339" s="186"/>
      <c r="D339" s="186"/>
      <c r="V339" s="72"/>
      <c r="W339" s="72"/>
    </row>
    <row r="340" spans="1:23" x14ac:dyDescent="0.3">
      <c r="A340" s="185"/>
      <c r="B340" s="186"/>
      <c r="C340" s="186"/>
      <c r="D340" s="186"/>
      <c r="V340" s="72"/>
      <c r="W340" s="72"/>
    </row>
    <row r="341" spans="1:23" x14ac:dyDescent="0.3">
      <c r="A341" s="185"/>
      <c r="B341" s="186"/>
      <c r="C341" s="186"/>
      <c r="D341" s="186"/>
      <c r="V341" s="72"/>
      <c r="W341" s="72"/>
    </row>
    <row r="342" spans="1:23" x14ac:dyDescent="0.3">
      <c r="A342" s="185"/>
      <c r="B342" s="186"/>
      <c r="C342" s="186"/>
      <c r="D342" s="186"/>
      <c r="V342" s="72"/>
      <c r="W342" s="72"/>
    </row>
    <row r="343" spans="1:23" x14ac:dyDescent="0.3">
      <c r="A343" s="185"/>
      <c r="B343" s="186"/>
      <c r="C343" s="186"/>
      <c r="D343" s="186"/>
      <c r="V343" s="72"/>
      <c r="W343" s="72"/>
    </row>
    <row r="344" spans="1:23" x14ac:dyDescent="0.3">
      <c r="A344" s="185"/>
      <c r="B344" s="186"/>
      <c r="C344" s="186"/>
      <c r="D344" s="186"/>
      <c r="V344" s="72"/>
      <c r="W344" s="72"/>
    </row>
    <row r="345" spans="1:23" x14ac:dyDescent="0.3">
      <c r="A345" s="185"/>
      <c r="B345" s="186"/>
      <c r="C345" s="186"/>
      <c r="D345" s="186"/>
      <c r="V345" s="72"/>
      <c r="W345" s="72"/>
    </row>
    <row r="346" spans="1:23" x14ac:dyDescent="0.3">
      <c r="A346" s="185"/>
      <c r="B346" s="186"/>
      <c r="C346" s="186"/>
      <c r="D346" s="186"/>
      <c r="V346" s="72"/>
      <c r="W346" s="72"/>
    </row>
    <row r="347" spans="1:23" x14ac:dyDescent="0.3">
      <c r="A347" s="185"/>
      <c r="B347" s="186"/>
      <c r="C347" s="186"/>
      <c r="D347" s="186"/>
      <c r="V347" s="72"/>
      <c r="W347" s="72"/>
    </row>
    <row r="348" spans="1:23" x14ac:dyDescent="0.3">
      <c r="A348" s="185"/>
      <c r="B348" s="186"/>
      <c r="C348" s="186"/>
      <c r="D348" s="186"/>
      <c r="V348" s="72"/>
      <c r="W348" s="72"/>
    </row>
    <row r="349" spans="1:23" x14ac:dyDescent="0.3">
      <c r="A349" s="185"/>
      <c r="B349" s="186"/>
      <c r="C349" s="186"/>
      <c r="D349" s="186"/>
      <c r="V349" s="72"/>
      <c r="W349" s="72"/>
    </row>
    <row r="350" spans="1:23" x14ac:dyDescent="0.3">
      <c r="A350" s="185"/>
      <c r="B350" s="186"/>
      <c r="C350" s="186"/>
      <c r="D350" s="186"/>
      <c r="V350" s="72"/>
      <c r="W350" s="72"/>
    </row>
    <row r="351" spans="1:23" x14ac:dyDescent="0.3">
      <c r="A351" s="185"/>
      <c r="B351" s="186"/>
      <c r="C351" s="186"/>
      <c r="D351" s="186"/>
      <c r="V351" s="72"/>
      <c r="W351" s="72"/>
    </row>
    <row r="352" spans="1:23" x14ac:dyDescent="0.3">
      <c r="A352" s="185"/>
      <c r="B352" s="186"/>
      <c r="C352" s="186"/>
      <c r="D352" s="186"/>
      <c r="V352" s="72"/>
      <c r="W352" s="72"/>
    </row>
    <row r="353" spans="1:23" x14ac:dyDescent="0.3">
      <c r="A353" s="185"/>
      <c r="B353" s="186"/>
      <c r="C353" s="186"/>
      <c r="D353" s="186"/>
      <c r="V353" s="72"/>
      <c r="W353" s="72"/>
    </row>
    <row r="354" spans="1:23" x14ac:dyDescent="0.3">
      <c r="A354" s="185"/>
      <c r="B354" s="186"/>
      <c r="C354" s="186"/>
      <c r="D354" s="186"/>
      <c r="V354" s="72"/>
      <c r="W354" s="72"/>
    </row>
    <row r="355" spans="1:23" x14ac:dyDescent="0.3">
      <c r="A355" s="185"/>
      <c r="B355" s="186"/>
      <c r="C355" s="186"/>
      <c r="D355" s="186"/>
      <c r="V355" s="72"/>
      <c r="W355" s="72"/>
    </row>
    <row r="356" spans="1:23" x14ac:dyDescent="0.3">
      <c r="A356" s="185"/>
      <c r="B356" s="186"/>
      <c r="C356" s="186"/>
      <c r="D356" s="186"/>
      <c r="V356" s="72"/>
      <c r="W356" s="72"/>
    </row>
    <row r="357" spans="1:23" x14ac:dyDescent="0.3">
      <c r="A357" s="185"/>
      <c r="B357" s="186"/>
      <c r="C357" s="186"/>
      <c r="D357" s="186"/>
      <c r="V357" s="72"/>
      <c r="W357" s="72"/>
    </row>
    <row r="358" spans="1:23" x14ac:dyDescent="0.3">
      <c r="A358" s="185"/>
      <c r="B358" s="186"/>
      <c r="C358" s="186"/>
      <c r="D358" s="186"/>
      <c r="V358" s="72"/>
      <c r="W358" s="72"/>
    </row>
    <row r="359" spans="1:23" x14ac:dyDescent="0.3">
      <c r="A359" s="185"/>
      <c r="B359" s="186"/>
      <c r="C359" s="186"/>
      <c r="D359" s="186"/>
      <c r="V359" s="72"/>
      <c r="W359" s="72"/>
    </row>
    <row r="360" spans="1:23" x14ac:dyDescent="0.3">
      <c r="A360" s="185"/>
      <c r="B360" s="186"/>
      <c r="C360" s="186"/>
      <c r="D360" s="186"/>
      <c r="V360" s="72"/>
      <c r="W360" s="72"/>
    </row>
    <row r="361" spans="1:23" x14ac:dyDescent="0.3">
      <c r="A361" s="185"/>
      <c r="B361" s="186"/>
      <c r="C361" s="186"/>
      <c r="D361" s="186"/>
      <c r="V361" s="72"/>
      <c r="W361" s="72"/>
    </row>
    <row r="362" spans="1:23" x14ac:dyDescent="0.3">
      <c r="A362" s="185"/>
      <c r="B362" s="186"/>
      <c r="C362" s="186"/>
      <c r="D362" s="186"/>
      <c r="V362" s="72"/>
      <c r="W362" s="72"/>
    </row>
    <row r="363" spans="1:23" x14ac:dyDescent="0.3">
      <c r="A363" s="185"/>
      <c r="B363" s="186"/>
      <c r="C363" s="186"/>
      <c r="D363" s="186"/>
      <c r="V363" s="72"/>
      <c r="W363" s="72"/>
    </row>
    <row r="364" spans="1:23" x14ac:dyDescent="0.3">
      <c r="A364" s="185"/>
      <c r="B364" s="186"/>
      <c r="C364" s="186"/>
      <c r="D364" s="186"/>
      <c r="V364" s="72"/>
      <c r="W364" s="72"/>
    </row>
    <row r="365" spans="1:23" x14ac:dyDescent="0.3">
      <c r="A365" s="185"/>
      <c r="B365" s="186"/>
      <c r="C365" s="186"/>
      <c r="D365" s="186"/>
      <c r="V365" s="72"/>
      <c r="W365" s="72"/>
    </row>
    <row r="366" spans="1:23" x14ac:dyDescent="0.3">
      <c r="A366" s="185"/>
      <c r="B366" s="186"/>
      <c r="C366" s="186"/>
      <c r="D366" s="186"/>
      <c r="V366" s="72"/>
      <c r="W366" s="72"/>
    </row>
    <row r="367" spans="1:23" x14ac:dyDescent="0.3">
      <c r="A367" s="185"/>
      <c r="B367" s="186"/>
      <c r="C367" s="186"/>
      <c r="D367" s="186"/>
      <c r="V367" s="72"/>
      <c r="W367" s="72"/>
    </row>
    <row r="368" spans="1:23" x14ac:dyDescent="0.3">
      <c r="A368" s="185"/>
      <c r="B368" s="186"/>
      <c r="C368" s="186"/>
      <c r="D368" s="186"/>
      <c r="V368" s="72"/>
      <c r="W368" s="72"/>
    </row>
    <row r="369" spans="1:23" x14ac:dyDescent="0.3">
      <c r="A369" s="185"/>
      <c r="B369" s="186"/>
      <c r="C369" s="186"/>
      <c r="D369" s="186"/>
      <c r="V369" s="72"/>
      <c r="W369" s="72"/>
    </row>
    <row r="370" spans="1:23" x14ac:dyDescent="0.3">
      <c r="A370" s="185"/>
      <c r="B370" s="186"/>
      <c r="C370" s="186"/>
      <c r="D370" s="186"/>
      <c r="V370" s="72"/>
      <c r="W370" s="72"/>
    </row>
    <row r="371" spans="1:23" x14ac:dyDescent="0.3">
      <c r="A371" s="185"/>
      <c r="B371" s="186"/>
      <c r="C371" s="186"/>
      <c r="D371" s="186"/>
      <c r="V371" s="72"/>
      <c r="W371" s="72"/>
    </row>
    <row r="372" spans="1:23" x14ac:dyDescent="0.3">
      <c r="A372" s="185"/>
      <c r="B372" s="186"/>
      <c r="C372" s="186"/>
      <c r="D372" s="186"/>
      <c r="V372" s="72"/>
      <c r="W372" s="72"/>
    </row>
    <row r="373" spans="1:23" x14ac:dyDescent="0.3">
      <c r="A373" s="185"/>
      <c r="B373" s="186"/>
      <c r="C373" s="186"/>
      <c r="D373" s="186"/>
      <c r="V373" s="72"/>
      <c r="W373" s="72"/>
    </row>
    <row r="374" spans="1:23" x14ac:dyDescent="0.3">
      <c r="A374" s="185"/>
      <c r="B374" s="186"/>
      <c r="C374" s="186"/>
      <c r="D374" s="186"/>
      <c r="V374" s="72"/>
      <c r="W374" s="72"/>
    </row>
    <row r="375" spans="1:23" x14ac:dyDescent="0.3">
      <c r="A375" s="185"/>
      <c r="B375" s="186"/>
      <c r="C375" s="186"/>
      <c r="D375" s="186"/>
      <c r="V375" s="72"/>
      <c r="W375" s="72"/>
    </row>
    <row r="376" spans="1:23" x14ac:dyDescent="0.3">
      <c r="A376" s="185"/>
      <c r="B376" s="186"/>
      <c r="C376" s="186"/>
      <c r="D376" s="186"/>
      <c r="V376" s="72"/>
      <c r="W376" s="72"/>
    </row>
    <row r="377" spans="1:23" x14ac:dyDescent="0.3">
      <c r="A377" s="185"/>
      <c r="B377" s="186"/>
      <c r="C377" s="186"/>
      <c r="D377" s="186"/>
      <c r="V377" s="72"/>
      <c r="W377" s="72"/>
    </row>
    <row r="378" spans="1:23" x14ac:dyDescent="0.3">
      <c r="A378" s="185"/>
      <c r="B378" s="186"/>
      <c r="C378" s="186"/>
      <c r="D378" s="186"/>
      <c r="V378" s="72"/>
      <c r="W378" s="72"/>
    </row>
    <row r="379" spans="1:23" x14ac:dyDescent="0.3">
      <c r="A379" s="185"/>
      <c r="B379" s="186"/>
      <c r="C379" s="186"/>
      <c r="D379" s="186"/>
      <c r="V379" s="72"/>
      <c r="W379" s="72"/>
    </row>
    <row r="380" spans="1:23" x14ac:dyDescent="0.3">
      <c r="A380" s="185"/>
      <c r="B380" s="186"/>
      <c r="C380" s="186"/>
      <c r="D380" s="186"/>
      <c r="V380" s="72"/>
      <c r="W380" s="72"/>
    </row>
    <row r="381" spans="1:23" x14ac:dyDescent="0.3">
      <c r="A381" s="185"/>
      <c r="B381" s="186"/>
      <c r="C381" s="186"/>
      <c r="D381" s="186"/>
      <c r="V381" s="72"/>
      <c r="W381" s="72"/>
    </row>
    <row r="382" spans="1:23" x14ac:dyDescent="0.3">
      <c r="A382" s="185"/>
      <c r="B382" s="186"/>
      <c r="C382" s="186"/>
      <c r="D382" s="186"/>
      <c r="V382" s="72"/>
      <c r="W382" s="72"/>
    </row>
    <row r="383" spans="1:23" x14ac:dyDescent="0.3">
      <c r="A383" s="185"/>
      <c r="B383" s="186"/>
      <c r="C383" s="186"/>
      <c r="D383" s="186"/>
      <c r="V383" s="72"/>
      <c r="W383" s="72"/>
    </row>
    <row r="384" spans="1:23" x14ac:dyDescent="0.3">
      <c r="A384" s="185"/>
      <c r="B384" s="186"/>
      <c r="C384" s="186"/>
      <c r="D384" s="186"/>
      <c r="V384" s="72"/>
      <c r="W384" s="72"/>
    </row>
    <row r="385" spans="1:23" x14ac:dyDescent="0.3">
      <c r="A385" s="185"/>
      <c r="B385" s="186"/>
      <c r="C385" s="186"/>
      <c r="D385" s="186"/>
      <c r="V385" s="72"/>
      <c r="W385" s="72"/>
    </row>
    <row r="386" spans="1:23" x14ac:dyDescent="0.3">
      <c r="A386" s="185"/>
      <c r="B386" s="186"/>
      <c r="C386" s="186"/>
      <c r="D386" s="186"/>
      <c r="V386" s="72"/>
      <c r="W386" s="72"/>
    </row>
    <row r="387" spans="1:23" x14ac:dyDescent="0.3">
      <c r="A387" s="185"/>
      <c r="B387" s="186"/>
      <c r="C387" s="186"/>
      <c r="D387" s="186"/>
      <c r="V387" s="72"/>
      <c r="W387" s="72"/>
    </row>
    <row r="388" spans="1:23" x14ac:dyDescent="0.3">
      <c r="A388" s="185"/>
      <c r="B388" s="186"/>
      <c r="C388" s="186"/>
      <c r="D388" s="186"/>
      <c r="V388" s="72"/>
      <c r="W388" s="72"/>
    </row>
    <row r="389" spans="1:23" x14ac:dyDescent="0.3">
      <c r="A389" s="185"/>
      <c r="B389" s="186"/>
      <c r="C389" s="186"/>
      <c r="D389" s="186"/>
      <c r="V389" s="72"/>
      <c r="W389" s="72"/>
    </row>
    <row r="390" spans="1:23" x14ac:dyDescent="0.3">
      <c r="A390" s="185"/>
      <c r="B390" s="186"/>
      <c r="C390" s="186"/>
      <c r="D390" s="186"/>
      <c r="V390" s="72"/>
      <c r="W390" s="72"/>
    </row>
    <row r="391" spans="1:23" x14ac:dyDescent="0.3">
      <c r="A391" s="185"/>
      <c r="B391" s="186"/>
      <c r="C391" s="186"/>
      <c r="D391" s="186"/>
      <c r="V391" s="72"/>
      <c r="W391" s="72"/>
    </row>
    <row r="392" spans="1:23" x14ac:dyDescent="0.3">
      <c r="A392" s="185"/>
      <c r="B392" s="186"/>
      <c r="C392" s="186"/>
      <c r="D392" s="186"/>
      <c r="V392" s="72"/>
      <c r="W392" s="72"/>
    </row>
    <row r="393" spans="1:23" x14ac:dyDescent="0.3">
      <c r="A393" s="185"/>
      <c r="B393" s="186"/>
      <c r="C393" s="186"/>
      <c r="D393" s="186"/>
      <c r="V393" s="72"/>
      <c r="W393" s="72"/>
    </row>
    <row r="394" spans="1:23" x14ac:dyDescent="0.3">
      <c r="A394" s="185"/>
      <c r="B394" s="186"/>
      <c r="C394" s="186"/>
      <c r="D394" s="186"/>
      <c r="V394" s="72"/>
      <c r="W394" s="72"/>
    </row>
    <row r="395" spans="1:23" x14ac:dyDescent="0.3">
      <c r="A395" s="185"/>
      <c r="B395" s="186"/>
      <c r="C395" s="186"/>
      <c r="D395" s="186"/>
      <c r="V395" s="72"/>
      <c r="W395" s="72"/>
    </row>
    <row r="396" spans="1:23" x14ac:dyDescent="0.3">
      <c r="A396" s="185"/>
      <c r="B396" s="186"/>
      <c r="C396" s="186"/>
      <c r="D396" s="186"/>
      <c r="V396" s="72"/>
      <c r="W396" s="72"/>
    </row>
    <row r="397" spans="1:23" x14ac:dyDescent="0.3">
      <c r="A397" s="185"/>
      <c r="B397" s="186"/>
      <c r="C397" s="186"/>
      <c r="D397" s="186"/>
      <c r="V397" s="72"/>
      <c r="W397" s="72"/>
    </row>
    <row r="398" spans="1:23" x14ac:dyDescent="0.3">
      <c r="A398" s="185"/>
      <c r="B398" s="186"/>
      <c r="C398" s="186"/>
      <c r="D398" s="186"/>
      <c r="V398" s="72"/>
      <c r="W398" s="72"/>
    </row>
    <row r="399" spans="1:23" x14ac:dyDescent="0.3">
      <c r="A399" s="185"/>
      <c r="B399" s="186"/>
      <c r="C399" s="186"/>
      <c r="D399" s="186"/>
      <c r="V399" s="72"/>
      <c r="W399" s="72"/>
    </row>
    <row r="400" spans="1:23" x14ac:dyDescent="0.3">
      <c r="A400" s="185"/>
      <c r="B400" s="186"/>
      <c r="C400" s="186"/>
      <c r="D400" s="186"/>
      <c r="V400" s="72"/>
      <c r="W400" s="72"/>
    </row>
    <row r="401" spans="1:23" x14ac:dyDescent="0.3">
      <c r="A401" s="185"/>
      <c r="B401" s="186"/>
      <c r="C401" s="186"/>
      <c r="D401" s="186"/>
      <c r="V401" s="72"/>
      <c r="W401" s="72"/>
    </row>
    <row r="402" spans="1:23" x14ac:dyDescent="0.3">
      <c r="A402" s="185"/>
      <c r="B402" s="186"/>
      <c r="C402" s="186"/>
      <c r="D402" s="186"/>
      <c r="V402" s="72"/>
      <c r="W402" s="72"/>
    </row>
    <row r="403" spans="1:23" x14ac:dyDescent="0.3">
      <c r="A403" s="185"/>
      <c r="B403" s="186"/>
      <c r="C403" s="186"/>
      <c r="D403" s="186"/>
      <c r="V403" s="72"/>
      <c r="W403" s="72"/>
    </row>
    <row r="404" spans="1:23" x14ac:dyDescent="0.3">
      <c r="A404" s="185"/>
      <c r="B404" s="186"/>
      <c r="C404" s="186"/>
      <c r="D404" s="186"/>
      <c r="V404" s="72"/>
      <c r="W404" s="72"/>
    </row>
    <row r="405" spans="1:23" x14ac:dyDescent="0.3">
      <c r="A405" s="185"/>
      <c r="B405" s="186"/>
      <c r="C405" s="186"/>
      <c r="D405" s="186"/>
      <c r="V405" s="72"/>
      <c r="W405" s="72"/>
    </row>
    <row r="406" spans="1:23" x14ac:dyDescent="0.3">
      <c r="A406" s="185"/>
      <c r="B406" s="186"/>
      <c r="C406" s="186"/>
      <c r="D406" s="186"/>
      <c r="V406" s="72"/>
      <c r="W406" s="72"/>
    </row>
    <row r="407" spans="1:23" x14ac:dyDescent="0.3">
      <c r="A407" s="185"/>
      <c r="B407" s="186"/>
      <c r="C407" s="186"/>
      <c r="D407" s="186"/>
      <c r="V407" s="72"/>
      <c r="W407" s="72"/>
    </row>
    <row r="408" spans="1:23" x14ac:dyDescent="0.3">
      <c r="A408" s="185"/>
      <c r="B408" s="186"/>
      <c r="C408" s="186"/>
      <c r="D408" s="186"/>
      <c r="V408" s="72"/>
      <c r="W408" s="72"/>
    </row>
    <row r="409" spans="1:23" x14ac:dyDescent="0.3">
      <c r="A409" s="185"/>
      <c r="B409" s="186"/>
      <c r="C409" s="186"/>
      <c r="D409" s="186"/>
      <c r="V409" s="72"/>
      <c r="W409" s="72"/>
    </row>
    <row r="410" spans="1:23" x14ac:dyDescent="0.3">
      <c r="A410" s="185"/>
      <c r="B410" s="186"/>
      <c r="C410" s="186"/>
      <c r="D410" s="186"/>
      <c r="V410" s="72"/>
      <c r="W410" s="72"/>
    </row>
    <row r="411" spans="1:23" x14ac:dyDescent="0.3">
      <c r="A411" s="185"/>
      <c r="B411" s="186"/>
      <c r="C411" s="186"/>
      <c r="D411" s="186"/>
      <c r="V411" s="72"/>
      <c r="W411" s="72"/>
    </row>
    <row r="412" spans="1:23" x14ac:dyDescent="0.3">
      <c r="A412" s="185"/>
      <c r="B412" s="186"/>
      <c r="C412" s="186"/>
      <c r="D412" s="186"/>
      <c r="V412" s="72"/>
      <c r="W412" s="72"/>
    </row>
    <row r="413" spans="1:23" x14ac:dyDescent="0.3">
      <c r="A413" s="185"/>
      <c r="B413" s="186"/>
      <c r="C413" s="186"/>
      <c r="D413" s="186"/>
      <c r="V413" s="72"/>
      <c r="W413" s="72"/>
    </row>
    <row r="414" spans="1:23" x14ac:dyDescent="0.3">
      <c r="A414" s="185"/>
      <c r="B414" s="186"/>
      <c r="C414" s="186"/>
      <c r="D414" s="186"/>
      <c r="V414" s="72"/>
      <c r="W414" s="72"/>
    </row>
    <row r="415" spans="1:23" x14ac:dyDescent="0.3">
      <c r="A415" s="185"/>
      <c r="B415" s="186"/>
      <c r="C415" s="186"/>
      <c r="D415" s="186"/>
      <c r="V415" s="72"/>
      <c r="W415" s="72"/>
    </row>
    <row r="416" spans="1:23" x14ac:dyDescent="0.3">
      <c r="A416" s="185"/>
      <c r="B416" s="186"/>
      <c r="C416" s="186"/>
      <c r="D416" s="186"/>
      <c r="V416" s="72"/>
      <c r="W416" s="72"/>
    </row>
    <row r="417" spans="1:23" x14ac:dyDescent="0.3">
      <c r="A417" s="185"/>
      <c r="B417" s="186"/>
      <c r="C417" s="186"/>
      <c r="D417" s="186"/>
      <c r="V417" s="72"/>
      <c r="W417" s="72"/>
    </row>
    <row r="418" spans="1:23" x14ac:dyDescent="0.3">
      <c r="A418" s="185"/>
      <c r="B418" s="186"/>
      <c r="C418" s="186"/>
      <c r="D418" s="186"/>
      <c r="V418" s="72"/>
      <c r="W418" s="72"/>
    </row>
    <row r="419" spans="1:23" x14ac:dyDescent="0.3">
      <c r="A419" s="185"/>
      <c r="B419" s="186"/>
      <c r="C419" s="186"/>
      <c r="D419" s="186"/>
      <c r="V419" s="72"/>
      <c r="W419" s="72"/>
    </row>
    <row r="420" spans="1:23" x14ac:dyDescent="0.3">
      <c r="A420" s="185"/>
      <c r="B420" s="186"/>
      <c r="C420" s="186"/>
      <c r="D420" s="186"/>
      <c r="V420" s="72"/>
      <c r="W420" s="72"/>
    </row>
    <row r="421" spans="1:23" x14ac:dyDescent="0.3">
      <c r="A421" s="185"/>
      <c r="B421" s="186"/>
      <c r="C421" s="186"/>
      <c r="D421" s="186"/>
      <c r="V421" s="72"/>
      <c r="W421" s="72"/>
    </row>
    <row r="422" spans="1:23" x14ac:dyDescent="0.3">
      <c r="A422" s="185"/>
      <c r="B422" s="186"/>
      <c r="C422" s="186"/>
      <c r="D422" s="186"/>
      <c r="V422" s="72"/>
      <c r="W422" s="72"/>
    </row>
    <row r="423" spans="1:23" x14ac:dyDescent="0.3">
      <c r="A423" s="185"/>
      <c r="B423" s="186"/>
      <c r="C423" s="186"/>
      <c r="D423" s="186"/>
      <c r="V423" s="72"/>
      <c r="W423" s="72"/>
    </row>
    <row r="424" spans="1:23" x14ac:dyDescent="0.3">
      <c r="A424" s="185"/>
      <c r="B424" s="186"/>
      <c r="C424" s="186"/>
      <c r="D424" s="186"/>
      <c r="V424" s="72"/>
      <c r="W424" s="72"/>
    </row>
    <row r="425" spans="1:23" x14ac:dyDescent="0.3">
      <c r="A425" s="185"/>
      <c r="B425" s="186"/>
      <c r="C425" s="186"/>
      <c r="D425" s="186"/>
      <c r="V425" s="72"/>
      <c r="W425" s="72"/>
    </row>
    <row r="426" spans="1:23" x14ac:dyDescent="0.3">
      <c r="A426" s="185"/>
      <c r="B426" s="186"/>
      <c r="C426" s="186"/>
      <c r="D426" s="186"/>
      <c r="V426" s="72"/>
      <c r="W426" s="72"/>
    </row>
    <row r="427" spans="1:23" x14ac:dyDescent="0.3">
      <c r="A427" s="185"/>
      <c r="B427" s="186"/>
      <c r="C427" s="186"/>
      <c r="D427" s="186"/>
      <c r="V427" s="72"/>
      <c r="W427" s="72"/>
    </row>
    <row r="428" spans="1:23" x14ac:dyDescent="0.3">
      <c r="A428" s="185"/>
      <c r="B428" s="186"/>
      <c r="C428" s="186"/>
      <c r="D428" s="186"/>
      <c r="V428" s="72"/>
      <c r="W428" s="72"/>
    </row>
    <row r="429" spans="1:23" x14ac:dyDescent="0.3">
      <c r="A429" s="185"/>
      <c r="B429" s="186"/>
      <c r="C429" s="186"/>
      <c r="D429" s="186"/>
      <c r="V429" s="72"/>
      <c r="W429" s="72"/>
    </row>
    <row r="430" spans="1:23" x14ac:dyDescent="0.3">
      <c r="A430" s="185"/>
      <c r="B430" s="186"/>
      <c r="C430" s="186"/>
      <c r="D430" s="186"/>
      <c r="V430" s="72"/>
      <c r="W430" s="72"/>
    </row>
    <row r="431" spans="1:23" x14ac:dyDescent="0.3">
      <c r="A431" s="185"/>
      <c r="B431" s="186"/>
      <c r="C431" s="186"/>
      <c r="D431" s="186"/>
      <c r="V431" s="72"/>
      <c r="W431" s="72"/>
    </row>
    <row r="432" spans="1:23" x14ac:dyDescent="0.3">
      <c r="A432" s="185"/>
      <c r="B432" s="186"/>
      <c r="C432" s="186"/>
      <c r="D432" s="186"/>
      <c r="V432" s="72"/>
      <c r="W432" s="72"/>
    </row>
    <row r="433" spans="1:23" x14ac:dyDescent="0.3">
      <c r="A433" s="185"/>
      <c r="B433" s="186"/>
      <c r="C433" s="186"/>
      <c r="D433" s="186"/>
      <c r="V433" s="72"/>
      <c r="W433" s="72"/>
    </row>
    <row r="434" spans="1:23" x14ac:dyDescent="0.3">
      <c r="A434" s="185"/>
      <c r="B434" s="186"/>
      <c r="C434" s="186"/>
      <c r="D434" s="186"/>
      <c r="V434" s="72"/>
      <c r="W434" s="72"/>
    </row>
    <row r="435" spans="1:23" x14ac:dyDescent="0.3">
      <c r="A435" s="185"/>
      <c r="B435" s="186"/>
      <c r="C435" s="186"/>
      <c r="D435" s="186"/>
      <c r="V435" s="72"/>
      <c r="W435" s="72"/>
    </row>
    <row r="436" spans="1:23" x14ac:dyDescent="0.3">
      <c r="A436" s="185"/>
      <c r="B436" s="186"/>
      <c r="C436" s="186"/>
      <c r="D436" s="186"/>
      <c r="V436" s="72"/>
      <c r="W436" s="72"/>
    </row>
    <row r="437" spans="1:23" x14ac:dyDescent="0.3">
      <c r="A437" s="185"/>
      <c r="B437" s="186"/>
      <c r="C437" s="186"/>
      <c r="D437" s="186"/>
      <c r="V437" s="72"/>
      <c r="W437" s="72"/>
    </row>
    <row r="438" spans="1:23" x14ac:dyDescent="0.3">
      <c r="A438" s="185"/>
      <c r="B438" s="186"/>
      <c r="C438" s="186"/>
      <c r="D438" s="186"/>
      <c r="V438" s="72"/>
      <c r="W438" s="72"/>
    </row>
    <row r="439" spans="1:23" x14ac:dyDescent="0.3">
      <c r="A439" s="185"/>
      <c r="B439" s="186"/>
      <c r="C439" s="186"/>
      <c r="D439" s="186"/>
      <c r="V439" s="72"/>
      <c r="W439" s="72"/>
    </row>
    <row r="440" spans="1:23" x14ac:dyDescent="0.3">
      <c r="A440" s="185"/>
      <c r="B440" s="186"/>
      <c r="C440" s="186"/>
      <c r="D440" s="186"/>
      <c r="V440" s="72"/>
      <c r="W440" s="72"/>
    </row>
    <row r="441" spans="1:23" x14ac:dyDescent="0.3">
      <c r="A441" s="185"/>
      <c r="B441" s="186"/>
      <c r="C441" s="186"/>
      <c r="D441" s="186"/>
      <c r="V441" s="72"/>
      <c r="W441" s="72"/>
    </row>
    <row r="442" spans="1:23" x14ac:dyDescent="0.3">
      <c r="A442" s="185"/>
      <c r="B442" s="186"/>
      <c r="C442" s="186"/>
      <c r="D442" s="186"/>
      <c r="V442" s="72"/>
      <c r="W442" s="72"/>
    </row>
    <row r="443" spans="1:23" x14ac:dyDescent="0.3">
      <c r="A443" s="185"/>
      <c r="B443" s="186"/>
      <c r="C443" s="186"/>
      <c r="D443" s="186"/>
      <c r="V443" s="72"/>
      <c r="W443" s="72"/>
    </row>
    <row r="444" spans="1:23" x14ac:dyDescent="0.3">
      <c r="A444" s="185"/>
      <c r="B444" s="186"/>
      <c r="C444" s="186"/>
      <c r="D444" s="186"/>
      <c r="V444" s="72"/>
      <c r="W444" s="72"/>
    </row>
    <row r="445" spans="1:23" x14ac:dyDescent="0.3">
      <c r="A445" s="185"/>
      <c r="B445" s="186"/>
      <c r="C445" s="186"/>
      <c r="D445" s="186"/>
      <c r="V445" s="72"/>
      <c r="W445" s="72"/>
    </row>
    <row r="446" spans="1:23" x14ac:dyDescent="0.3">
      <c r="A446" s="185"/>
      <c r="B446" s="186"/>
      <c r="C446" s="186"/>
      <c r="D446" s="186"/>
      <c r="V446" s="72"/>
      <c r="W446" s="72"/>
    </row>
    <row r="447" spans="1:23" x14ac:dyDescent="0.3">
      <c r="A447" s="185"/>
      <c r="B447" s="186"/>
      <c r="C447" s="186"/>
      <c r="D447" s="186"/>
      <c r="V447" s="72"/>
      <c r="W447" s="72"/>
    </row>
    <row r="448" spans="1:23" x14ac:dyDescent="0.3">
      <c r="A448" s="185"/>
      <c r="B448" s="186"/>
      <c r="C448" s="186"/>
      <c r="D448" s="186"/>
      <c r="V448" s="72"/>
      <c r="W448" s="72"/>
    </row>
    <row r="449" spans="1:23" x14ac:dyDescent="0.3">
      <c r="A449" s="185"/>
      <c r="B449" s="186"/>
      <c r="C449" s="186"/>
      <c r="D449" s="186"/>
      <c r="V449" s="72"/>
      <c r="W449" s="72"/>
    </row>
    <row r="450" spans="1:23" x14ac:dyDescent="0.3">
      <c r="A450" s="185"/>
      <c r="B450" s="186"/>
      <c r="C450" s="186"/>
      <c r="D450" s="186"/>
      <c r="V450" s="72"/>
      <c r="W450" s="72"/>
    </row>
    <row r="451" spans="1:23" x14ac:dyDescent="0.3">
      <c r="A451" s="185"/>
      <c r="B451" s="186"/>
      <c r="C451" s="186"/>
      <c r="D451" s="186"/>
      <c r="V451" s="72"/>
      <c r="W451" s="72"/>
    </row>
    <row r="452" spans="1:23" x14ac:dyDescent="0.3">
      <c r="A452" s="185"/>
      <c r="B452" s="186"/>
      <c r="C452" s="186"/>
      <c r="D452" s="186"/>
      <c r="V452" s="72"/>
      <c r="W452" s="72"/>
    </row>
    <row r="453" spans="1:23" x14ac:dyDescent="0.3">
      <c r="A453" s="185"/>
      <c r="B453" s="186"/>
      <c r="C453" s="186"/>
      <c r="D453" s="186"/>
      <c r="V453" s="72"/>
      <c r="W453" s="72"/>
    </row>
    <row r="454" spans="1:23" x14ac:dyDescent="0.3">
      <c r="A454" s="185"/>
      <c r="B454" s="186"/>
      <c r="C454" s="186"/>
      <c r="D454" s="186"/>
      <c r="V454" s="72"/>
      <c r="W454" s="72"/>
    </row>
    <row r="455" spans="1:23" x14ac:dyDescent="0.3">
      <c r="A455" s="185"/>
      <c r="B455" s="186"/>
      <c r="C455" s="186"/>
      <c r="D455" s="186"/>
      <c r="V455" s="72"/>
      <c r="W455" s="72"/>
    </row>
    <row r="456" spans="1:23" x14ac:dyDescent="0.3">
      <c r="A456" s="185"/>
      <c r="B456" s="186"/>
      <c r="C456" s="186"/>
      <c r="D456" s="186"/>
      <c r="V456" s="72"/>
      <c r="W456" s="72"/>
    </row>
    <row r="457" spans="1:23" x14ac:dyDescent="0.3">
      <c r="A457" s="185"/>
      <c r="B457" s="186"/>
      <c r="C457" s="186"/>
      <c r="D457" s="186"/>
      <c r="V457" s="72"/>
      <c r="W457" s="72"/>
    </row>
    <row r="458" spans="1:23" x14ac:dyDescent="0.3">
      <c r="A458" s="185"/>
      <c r="B458" s="186"/>
      <c r="C458" s="186"/>
      <c r="D458" s="186"/>
      <c r="V458" s="72"/>
      <c r="W458" s="72"/>
    </row>
    <row r="459" spans="1:23" x14ac:dyDescent="0.3">
      <c r="A459" s="185"/>
      <c r="B459" s="186"/>
      <c r="C459" s="186"/>
      <c r="D459" s="186"/>
      <c r="V459" s="72"/>
      <c r="W459" s="72"/>
    </row>
    <row r="460" spans="1:23" x14ac:dyDescent="0.3">
      <c r="A460" s="185"/>
      <c r="B460" s="186"/>
      <c r="C460" s="186"/>
      <c r="D460" s="186"/>
      <c r="V460" s="72"/>
      <c r="W460" s="72"/>
    </row>
    <row r="461" spans="1:23" x14ac:dyDescent="0.3">
      <c r="A461" s="185"/>
      <c r="B461" s="186"/>
      <c r="C461" s="186"/>
      <c r="D461" s="186"/>
      <c r="V461" s="72"/>
      <c r="W461" s="72"/>
    </row>
    <row r="462" spans="1:23" x14ac:dyDescent="0.3">
      <c r="A462" s="185"/>
      <c r="B462" s="186"/>
      <c r="C462" s="186"/>
      <c r="D462" s="186"/>
      <c r="V462" s="72"/>
      <c r="W462" s="72"/>
    </row>
    <row r="463" spans="1:23" x14ac:dyDescent="0.3">
      <c r="A463" s="185"/>
      <c r="B463" s="186"/>
      <c r="C463" s="186"/>
      <c r="D463" s="186"/>
      <c r="V463" s="72"/>
      <c r="W463" s="72"/>
    </row>
    <row r="464" spans="1:23" x14ac:dyDescent="0.3">
      <c r="A464" s="185"/>
      <c r="B464" s="186"/>
      <c r="C464" s="186"/>
      <c r="D464" s="186"/>
      <c r="V464" s="72"/>
      <c r="W464" s="72"/>
    </row>
    <row r="465" spans="1:23" x14ac:dyDescent="0.3">
      <c r="A465" s="185"/>
      <c r="B465" s="186"/>
      <c r="C465" s="186"/>
      <c r="D465" s="186"/>
      <c r="V465" s="72"/>
      <c r="W465" s="72"/>
    </row>
    <row r="466" spans="1:23" x14ac:dyDescent="0.3">
      <c r="A466" s="185"/>
      <c r="B466" s="186"/>
      <c r="C466" s="186"/>
      <c r="D466" s="186"/>
      <c r="V466" s="72"/>
      <c r="W466" s="72"/>
    </row>
    <row r="467" spans="1:23" x14ac:dyDescent="0.3">
      <c r="A467" s="185"/>
      <c r="B467" s="186"/>
      <c r="C467" s="186"/>
      <c r="D467" s="186"/>
      <c r="V467" s="72"/>
      <c r="W467" s="72"/>
    </row>
    <row r="468" spans="1:23" x14ac:dyDescent="0.3">
      <c r="A468" s="185"/>
      <c r="B468" s="186"/>
      <c r="C468" s="186"/>
      <c r="D468" s="186"/>
      <c r="V468" s="72"/>
      <c r="W468" s="72"/>
    </row>
    <row r="469" spans="1:23" x14ac:dyDescent="0.3">
      <c r="A469" s="185"/>
      <c r="B469" s="186"/>
      <c r="C469" s="186"/>
      <c r="D469" s="186"/>
      <c r="V469" s="72"/>
      <c r="W469" s="72"/>
    </row>
    <row r="470" spans="1:23" x14ac:dyDescent="0.3">
      <c r="A470" s="185"/>
      <c r="B470" s="186"/>
      <c r="C470" s="186"/>
      <c r="D470" s="186"/>
      <c r="V470" s="72"/>
      <c r="W470" s="72"/>
    </row>
    <row r="471" spans="1:23" x14ac:dyDescent="0.3">
      <c r="A471" s="185"/>
      <c r="B471" s="186"/>
      <c r="C471" s="186"/>
      <c r="D471" s="186"/>
      <c r="V471" s="72"/>
      <c r="W471" s="72"/>
    </row>
    <row r="472" spans="1:23" x14ac:dyDescent="0.3">
      <c r="A472" s="185"/>
      <c r="B472" s="186"/>
      <c r="C472" s="186"/>
      <c r="D472" s="186"/>
      <c r="V472" s="72"/>
      <c r="W472" s="72"/>
    </row>
    <row r="473" spans="1:23" x14ac:dyDescent="0.3">
      <c r="A473" s="185"/>
      <c r="B473" s="186"/>
      <c r="C473" s="186"/>
      <c r="D473" s="186"/>
      <c r="V473" s="72"/>
      <c r="W473" s="72"/>
    </row>
    <row r="474" spans="1:23" x14ac:dyDescent="0.3">
      <c r="A474" s="185"/>
      <c r="B474" s="186"/>
      <c r="C474" s="186"/>
      <c r="D474" s="186"/>
      <c r="V474" s="72"/>
      <c r="W474" s="72"/>
    </row>
    <row r="475" spans="1:23" x14ac:dyDescent="0.3">
      <c r="A475" s="185"/>
      <c r="B475" s="186"/>
      <c r="C475" s="186"/>
      <c r="D475" s="186"/>
      <c r="V475" s="72"/>
      <c r="W475" s="72"/>
    </row>
    <row r="476" spans="1:23" x14ac:dyDescent="0.3">
      <c r="A476" s="185"/>
      <c r="B476" s="186"/>
      <c r="C476" s="186"/>
      <c r="D476" s="186"/>
      <c r="V476" s="72"/>
      <c r="W476" s="72"/>
    </row>
    <row r="477" spans="1:23" x14ac:dyDescent="0.3">
      <c r="A477" s="185"/>
      <c r="B477" s="186"/>
      <c r="C477" s="186"/>
      <c r="D477" s="186"/>
      <c r="V477" s="72"/>
      <c r="W477" s="72"/>
    </row>
    <row r="478" spans="1:23" x14ac:dyDescent="0.3">
      <c r="A478" s="185"/>
      <c r="B478" s="186"/>
      <c r="C478" s="186"/>
      <c r="D478" s="186"/>
      <c r="V478" s="72"/>
      <c r="W478" s="72"/>
    </row>
    <row r="479" spans="1:23" x14ac:dyDescent="0.3">
      <c r="A479" s="185"/>
      <c r="B479" s="186"/>
      <c r="C479" s="186"/>
      <c r="D479" s="186"/>
      <c r="V479" s="72"/>
      <c r="W479" s="72"/>
    </row>
    <row r="480" spans="1:23" x14ac:dyDescent="0.3">
      <c r="A480" s="185"/>
      <c r="B480" s="186"/>
      <c r="C480" s="186"/>
      <c r="D480" s="186"/>
      <c r="V480" s="72"/>
      <c r="W480" s="72"/>
    </row>
    <row r="481" spans="1:23" x14ac:dyDescent="0.3">
      <c r="A481" s="185"/>
      <c r="B481" s="186"/>
      <c r="C481" s="186"/>
      <c r="D481" s="186"/>
      <c r="V481" s="72"/>
      <c r="W481" s="72"/>
    </row>
    <row r="482" spans="1:23" x14ac:dyDescent="0.3">
      <c r="A482" s="185"/>
      <c r="B482" s="186"/>
      <c r="C482" s="186"/>
      <c r="D482" s="186"/>
      <c r="V482" s="72"/>
      <c r="W482" s="72"/>
    </row>
    <row r="483" spans="1:23" x14ac:dyDescent="0.3">
      <c r="A483" s="185"/>
      <c r="B483" s="186"/>
      <c r="C483" s="186"/>
      <c r="D483" s="186"/>
      <c r="V483" s="72"/>
      <c r="W483" s="72"/>
    </row>
    <row r="484" spans="1:23" x14ac:dyDescent="0.3">
      <c r="A484" s="185"/>
      <c r="B484" s="186"/>
      <c r="C484" s="186"/>
      <c r="D484" s="186"/>
      <c r="V484" s="72"/>
      <c r="W484" s="72"/>
    </row>
    <row r="485" spans="1:23" x14ac:dyDescent="0.3">
      <c r="A485" s="185"/>
      <c r="B485" s="186"/>
      <c r="C485" s="186"/>
      <c r="D485" s="186"/>
      <c r="V485" s="72"/>
      <c r="W485" s="72"/>
    </row>
    <row r="486" spans="1:23" x14ac:dyDescent="0.3">
      <c r="A486" s="185"/>
      <c r="B486" s="186"/>
      <c r="C486" s="186"/>
      <c r="D486" s="186"/>
      <c r="V486" s="72"/>
      <c r="W486" s="72"/>
    </row>
    <row r="487" spans="1:23" x14ac:dyDescent="0.3">
      <c r="A487" s="185"/>
      <c r="B487" s="186"/>
      <c r="C487" s="186"/>
      <c r="D487" s="186"/>
      <c r="V487" s="72"/>
      <c r="W487" s="72"/>
    </row>
    <row r="488" spans="1:23" x14ac:dyDescent="0.3">
      <c r="A488" s="185"/>
      <c r="B488" s="186"/>
      <c r="C488" s="186"/>
      <c r="D488" s="186"/>
      <c r="V488" s="72"/>
      <c r="W488" s="72"/>
    </row>
    <row r="489" spans="1:23" x14ac:dyDescent="0.3">
      <c r="A489" s="185"/>
      <c r="B489" s="186"/>
      <c r="C489" s="186"/>
      <c r="D489" s="186"/>
      <c r="V489" s="72"/>
      <c r="W489" s="72"/>
    </row>
    <row r="490" spans="1:23" x14ac:dyDescent="0.3">
      <c r="A490" s="185"/>
      <c r="B490" s="186"/>
      <c r="C490" s="186"/>
      <c r="D490" s="186"/>
      <c r="V490" s="72"/>
      <c r="W490" s="72"/>
    </row>
    <row r="491" spans="1:23" x14ac:dyDescent="0.3">
      <c r="A491" s="185"/>
      <c r="B491" s="186"/>
      <c r="C491" s="186"/>
      <c r="D491" s="186"/>
      <c r="V491" s="72"/>
      <c r="W491" s="72"/>
    </row>
    <row r="492" spans="1:23" x14ac:dyDescent="0.3">
      <c r="A492" s="185"/>
      <c r="B492" s="186"/>
      <c r="C492" s="186"/>
      <c r="D492" s="186"/>
      <c r="V492" s="72"/>
      <c r="W492" s="72"/>
    </row>
    <row r="493" spans="1:23" x14ac:dyDescent="0.3">
      <c r="A493" s="185"/>
      <c r="B493" s="186"/>
      <c r="C493" s="186"/>
      <c r="D493" s="186"/>
      <c r="V493" s="72"/>
      <c r="W493" s="72"/>
    </row>
    <row r="494" spans="1:23" x14ac:dyDescent="0.3">
      <c r="A494" s="185"/>
      <c r="B494" s="186"/>
      <c r="C494" s="186"/>
      <c r="D494" s="186"/>
      <c r="V494" s="72"/>
      <c r="W494" s="72"/>
    </row>
    <row r="495" spans="1:23" x14ac:dyDescent="0.3">
      <c r="A495" s="185"/>
      <c r="B495" s="186"/>
      <c r="C495" s="186"/>
      <c r="D495" s="186"/>
      <c r="V495" s="72"/>
      <c r="W495" s="72"/>
    </row>
    <row r="496" spans="1:23" x14ac:dyDescent="0.3">
      <c r="A496" s="185"/>
      <c r="B496" s="186"/>
      <c r="C496" s="186"/>
      <c r="D496" s="186"/>
      <c r="V496" s="72"/>
      <c r="W496" s="72"/>
    </row>
    <row r="497" spans="1:23" x14ac:dyDescent="0.3">
      <c r="A497" s="185"/>
      <c r="B497" s="186"/>
      <c r="C497" s="186"/>
      <c r="D497" s="186"/>
      <c r="V497" s="72"/>
      <c r="W497" s="72"/>
    </row>
    <row r="498" spans="1:23" x14ac:dyDescent="0.3">
      <c r="A498" s="185"/>
      <c r="B498" s="186"/>
      <c r="C498" s="186"/>
      <c r="D498" s="186"/>
      <c r="V498" s="72"/>
      <c r="W498" s="72"/>
    </row>
    <row r="499" spans="1:23" x14ac:dyDescent="0.3">
      <c r="A499" s="185"/>
      <c r="B499" s="186"/>
      <c r="C499" s="186"/>
      <c r="D499" s="186"/>
      <c r="V499" s="72"/>
      <c r="W499" s="72"/>
    </row>
    <row r="500" spans="1:23" x14ac:dyDescent="0.3">
      <c r="A500" s="185"/>
      <c r="B500" s="186"/>
      <c r="C500" s="186"/>
      <c r="D500" s="186"/>
      <c r="V500" s="72"/>
      <c r="W500" s="72"/>
    </row>
    <row r="501" spans="1:23" x14ac:dyDescent="0.3">
      <c r="A501" s="185"/>
      <c r="B501" s="186"/>
      <c r="C501" s="186"/>
      <c r="D501" s="186"/>
      <c r="V501" s="72"/>
      <c r="W501" s="72"/>
    </row>
    <row r="502" spans="1:23" x14ac:dyDescent="0.3">
      <c r="A502" s="185"/>
      <c r="B502" s="186"/>
      <c r="C502" s="186"/>
      <c r="D502" s="186"/>
      <c r="V502" s="72"/>
      <c r="W502" s="72"/>
    </row>
    <row r="503" spans="1:23" x14ac:dyDescent="0.3">
      <c r="A503" s="185"/>
      <c r="B503" s="186"/>
      <c r="C503" s="186"/>
      <c r="D503" s="186"/>
      <c r="V503" s="72"/>
      <c r="W503" s="72"/>
    </row>
    <row r="504" spans="1:23" x14ac:dyDescent="0.3">
      <c r="A504" s="185"/>
      <c r="B504" s="186"/>
      <c r="C504" s="186"/>
      <c r="D504" s="186"/>
      <c r="V504" s="72"/>
      <c r="W504" s="72"/>
    </row>
    <row r="505" spans="1:23" x14ac:dyDescent="0.3">
      <c r="A505" s="185"/>
      <c r="B505" s="186"/>
      <c r="C505" s="186"/>
      <c r="D505" s="186"/>
      <c r="V505" s="72"/>
      <c r="W505" s="72"/>
    </row>
    <row r="506" spans="1:23" x14ac:dyDescent="0.3">
      <c r="A506" s="185"/>
      <c r="B506" s="186"/>
      <c r="C506" s="186"/>
      <c r="D506" s="186"/>
      <c r="V506" s="72"/>
      <c r="W506" s="72"/>
    </row>
    <row r="507" spans="1:23" x14ac:dyDescent="0.3">
      <c r="A507" s="185"/>
      <c r="B507" s="186"/>
      <c r="C507" s="186"/>
      <c r="D507" s="186"/>
      <c r="V507" s="72"/>
      <c r="W507" s="72"/>
    </row>
    <row r="508" spans="1:23" x14ac:dyDescent="0.3">
      <c r="A508" s="185"/>
      <c r="B508" s="186"/>
      <c r="C508" s="186"/>
      <c r="D508" s="186"/>
      <c r="V508" s="72"/>
      <c r="W508" s="72"/>
    </row>
    <row r="509" spans="1:23" x14ac:dyDescent="0.3">
      <c r="A509" s="185"/>
      <c r="B509" s="186"/>
      <c r="C509" s="186"/>
      <c r="D509" s="186"/>
      <c r="V509" s="72"/>
      <c r="W509" s="72"/>
    </row>
    <row r="510" spans="1:23" x14ac:dyDescent="0.3">
      <c r="A510" s="185"/>
      <c r="B510" s="186"/>
      <c r="C510" s="186"/>
      <c r="D510" s="186"/>
      <c r="V510" s="72"/>
      <c r="W510" s="72"/>
    </row>
    <row r="511" spans="1:23" x14ac:dyDescent="0.3">
      <c r="A511" s="185"/>
      <c r="B511" s="186"/>
      <c r="C511" s="186"/>
      <c r="D511" s="186"/>
      <c r="V511" s="72"/>
      <c r="W511" s="72"/>
    </row>
    <row r="512" spans="1:23" x14ac:dyDescent="0.3">
      <c r="A512" s="185"/>
      <c r="B512" s="186"/>
      <c r="C512" s="186"/>
      <c r="D512" s="186"/>
      <c r="V512" s="72"/>
      <c r="W512" s="72"/>
    </row>
    <row r="513" spans="1:23" x14ac:dyDescent="0.3">
      <c r="A513" s="185"/>
      <c r="B513" s="186"/>
      <c r="C513" s="186"/>
      <c r="D513" s="186"/>
      <c r="V513" s="72"/>
      <c r="W513" s="72"/>
    </row>
    <row r="514" spans="1:23" x14ac:dyDescent="0.3">
      <c r="A514" s="185"/>
      <c r="B514" s="186"/>
      <c r="C514" s="186"/>
      <c r="D514" s="186"/>
      <c r="V514" s="72"/>
      <c r="W514" s="72"/>
    </row>
    <row r="515" spans="1:23" x14ac:dyDescent="0.3">
      <c r="A515" s="185"/>
      <c r="B515" s="186"/>
      <c r="C515" s="186"/>
      <c r="D515" s="186"/>
      <c r="V515" s="72"/>
      <c r="W515" s="72"/>
    </row>
    <row r="516" spans="1:23" x14ac:dyDescent="0.3">
      <c r="A516" s="185"/>
      <c r="B516" s="186"/>
      <c r="C516" s="186"/>
      <c r="D516" s="186"/>
      <c r="V516" s="72"/>
      <c r="W516" s="72"/>
    </row>
    <row r="517" spans="1:23" x14ac:dyDescent="0.3">
      <c r="A517" s="185"/>
      <c r="B517" s="186"/>
      <c r="C517" s="186"/>
      <c r="D517" s="186"/>
      <c r="V517" s="72"/>
      <c r="W517" s="72"/>
    </row>
    <row r="518" spans="1:23" x14ac:dyDescent="0.3">
      <c r="A518" s="185"/>
      <c r="B518" s="186"/>
      <c r="C518" s="186"/>
      <c r="D518" s="186"/>
      <c r="V518" s="72"/>
      <c r="W518" s="72"/>
    </row>
    <row r="519" spans="1:23" x14ac:dyDescent="0.3">
      <c r="A519" s="185"/>
      <c r="B519" s="186"/>
      <c r="C519" s="186"/>
      <c r="D519" s="186"/>
      <c r="V519" s="72"/>
      <c r="W519" s="72"/>
    </row>
    <row r="520" spans="1:23" x14ac:dyDescent="0.3">
      <c r="A520" s="185"/>
      <c r="B520" s="186"/>
      <c r="C520" s="186"/>
      <c r="D520" s="186"/>
      <c r="V520" s="72"/>
      <c r="W520" s="72"/>
    </row>
    <row r="521" spans="1:23" x14ac:dyDescent="0.3">
      <c r="A521" s="185"/>
      <c r="B521" s="186"/>
      <c r="C521" s="186"/>
      <c r="D521" s="186"/>
      <c r="V521" s="72"/>
      <c r="W521" s="72"/>
    </row>
    <row r="522" spans="1:23" x14ac:dyDescent="0.3">
      <c r="A522" s="185"/>
      <c r="B522" s="186"/>
      <c r="C522" s="186"/>
      <c r="D522" s="186"/>
      <c r="V522" s="72"/>
      <c r="W522" s="72"/>
    </row>
    <row r="523" spans="1:23" x14ac:dyDescent="0.3">
      <c r="A523" s="185"/>
      <c r="B523" s="186"/>
      <c r="C523" s="186"/>
      <c r="D523" s="186"/>
      <c r="V523" s="72"/>
      <c r="W523" s="72"/>
    </row>
    <row r="524" spans="1:23" x14ac:dyDescent="0.3">
      <c r="A524" s="185"/>
      <c r="B524" s="186"/>
      <c r="C524" s="186"/>
      <c r="D524" s="186"/>
      <c r="V524" s="72"/>
      <c r="W524" s="72"/>
    </row>
    <row r="525" spans="1:23" x14ac:dyDescent="0.3">
      <c r="A525" s="185"/>
      <c r="B525" s="186"/>
      <c r="C525" s="186"/>
      <c r="D525" s="186"/>
      <c r="V525" s="72"/>
      <c r="W525" s="72"/>
    </row>
    <row r="526" spans="1:23" x14ac:dyDescent="0.3">
      <c r="A526" s="185"/>
      <c r="B526" s="186"/>
      <c r="C526" s="186"/>
      <c r="D526" s="186"/>
      <c r="V526" s="72"/>
      <c r="W526" s="72"/>
    </row>
    <row r="527" spans="1:23" x14ac:dyDescent="0.3">
      <c r="A527" s="185"/>
      <c r="B527" s="186"/>
      <c r="C527" s="186"/>
      <c r="D527" s="186"/>
      <c r="V527" s="72"/>
      <c r="W527" s="72"/>
    </row>
    <row r="528" spans="1:23" x14ac:dyDescent="0.3">
      <c r="A528" s="185"/>
      <c r="B528" s="186"/>
      <c r="C528" s="186"/>
      <c r="D528" s="186"/>
      <c r="V528" s="72"/>
      <c r="W528" s="72"/>
    </row>
    <row r="529" spans="1:23" x14ac:dyDescent="0.3">
      <c r="A529" s="185"/>
      <c r="B529" s="186"/>
      <c r="C529" s="186"/>
      <c r="D529" s="186"/>
      <c r="V529" s="72"/>
      <c r="W529" s="72"/>
    </row>
    <row r="530" spans="1:23" x14ac:dyDescent="0.3">
      <c r="A530" s="185"/>
      <c r="B530" s="186"/>
      <c r="C530" s="186"/>
      <c r="D530" s="186"/>
      <c r="V530" s="72"/>
      <c r="W530" s="72"/>
    </row>
    <row r="531" spans="1:23" x14ac:dyDescent="0.3">
      <c r="A531" s="185"/>
      <c r="B531" s="186"/>
      <c r="C531" s="186"/>
      <c r="D531" s="186"/>
      <c r="V531" s="72"/>
      <c r="W531" s="72"/>
    </row>
    <row r="532" spans="1:23" x14ac:dyDescent="0.3">
      <c r="A532" s="185"/>
      <c r="B532" s="186"/>
      <c r="C532" s="186"/>
      <c r="D532" s="186"/>
      <c r="V532" s="72"/>
      <c r="W532" s="72"/>
    </row>
    <row r="533" spans="1:23" x14ac:dyDescent="0.3">
      <c r="A533" s="185"/>
      <c r="B533" s="186"/>
      <c r="C533" s="186"/>
      <c r="D533" s="186"/>
      <c r="V533" s="72"/>
      <c r="W533" s="72"/>
    </row>
    <row r="534" spans="1:23" x14ac:dyDescent="0.3">
      <c r="A534" s="185"/>
      <c r="B534" s="186"/>
      <c r="C534" s="186"/>
      <c r="D534" s="186"/>
      <c r="V534" s="72"/>
      <c r="W534" s="72"/>
    </row>
    <row r="535" spans="1:23" x14ac:dyDescent="0.3">
      <c r="A535" s="185"/>
      <c r="B535" s="186"/>
      <c r="C535" s="186"/>
      <c r="D535" s="186"/>
      <c r="V535" s="72"/>
      <c r="W535" s="72"/>
    </row>
    <row r="536" spans="1:23" x14ac:dyDescent="0.3">
      <c r="A536" s="185"/>
      <c r="B536" s="186"/>
      <c r="C536" s="186"/>
      <c r="D536" s="186"/>
      <c r="V536" s="72"/>
      <c r="W536" s="72"/>
    </row>
    <row r="537" spans="1:23" x14ac:dyDescent="0.3">
      <c r="A537" s="185"/>
      <c r="B537" s="186"/>
      <c r="C537" s="186"/>
      <c r="D537" s="186"/>
      <c r="V537" s="72"/>
      <c r="W537" s="72"/>
    </row>
    <row r="538" spans="1:23" x14ac:dyDescent="0.3">
      <c r="A538" s="185"/>
      <c r="B538" s="186"/>
      <c r="C538" s="186"/>
      <c r="D538" s="186"/>
      <c r="V538" s="72"/>
      <c r="W538" s="72"/>
    </row>
    <row r="539" spans="1:23" x14ac:dyDescent="0.3">
      <c r="A539" s="185"/>
      <c r="B539" s="186"/>
      <c r="C539" s="186"/>
      <c r="D539" s="186"/>
      <c r="V539" s="72"/>
      <c r="W539" s="72"/>
    </row>
    <row r="540" spans="1:23" x14ac:dyDescent="0.3">
      <c r="A540" s="185"/>
      <c r="B540" s="186"/>
      <c r="C540" s="186"/>
      <c r="D540" s="186"/>
      <c r="V540" s="72"/>
      <c r="W540" s="72"/>
    </row>
    <row r="541" spans="1:23" x14ac:dyDescent="0.3">
      <c r="A541" s="185"/>
      <c r="B541" s="186"/>
      <c r="C541" s="186"/>
      <c r="D541" s="186"/>
      <c r="V541" s="72"/>
      <c r="W541" s="72"/>
    </row>
    <row r="542" spans="1:23" x14ac:dyDescent="0.3">
      <c r="A542" s="185"/>
      <c r="B542" s="186"/>
      <c r="C542" s="186"/>
      <c r="D542" s="186"/>
      <c r="V542" s="72"/>
      <c r="W542" s="72"/>
    </row>
    <row r="543" spans="1:23" x14ac:dyDescent="0.3">
      <c r="A543" s="185"/>
      <c r="B543" s="186"/>
      <c r="C543" s="186"/>
      <c r="D543" s="186"/>
      <c r="V543" s="72"/>
      <c r="W543" s="72"/>
    </row>
    <row r="544" spans="1:23" x14ac:dyDescent="0.3">
      <c r="A544" s="185"/>
      <c r="B544" s="186"/>
      <c r="C544" s="186"/>
      <c r="D544" s="186"/>
      <c r="V544" s="72"/>
      <c r="W544" s="72"/>
    </row>
    <row r="545" spans="1:23" x14ac:dyDescent="0.3">
      <c r="A545" s="185"/>
      <c r="B545" s="186"/>
      <c r="C545" s="186"/>
      <c r="D545" s="186"/>
      <c r="V545" s="72"/>
      <c r="W545" s="72"/>
    </row>
    <row r="546" spans="1:23" x14ac:dyDescent="0.3">
      <c r="A546" s="185"/>
      <c r="B546" s="186"/>
      <c r="C546" s="186"/>
      <c r="D546" s="186"/>
      <c r="V546" s="72"/>
      <c r="W546" s="72"/>
    </row>
    <row r="547" spans="1:23" x14ac:dyDescent="0.3">
      <c r="A547" s="185"/>
      <c r="B547" s="186"/>
      <c r="C547" s="186"/>
      <c r="D547" s="186"/>
      <c r="V547" s="72"/>
      <c r="W547" s="72"/>
    </row>
    <row r="548" spans="1:23" x14ac:dyDescent="0.3">
      <c r="A548" s="185"/>
      <c r="B548" s="186"/>
      <c r="C548" s="186"/>
      <c r="D548" s="186"/>
      <c r="V548" s="72"/>
      <c r="W548" s="72"/>
    </row>
    <row r="549" spans="1:23" x14ac:dyDescent="0.3">
      <c r="A549" s="185"/>
      <c r="B549" s="186"/>
      <c r="C549" s="186"/>
      <c r="D549" s="186"/>
      <c r="V549" s="72"/>
      <c r="W549" s="72"/>
    </row>
    <row r="550" spans="1:23" x14ac:dyDescent="0.3">
      <c r="A550" s="185"/>
      <c r="B550" s="186"/>
      <c r="C550" s="186"/>
      <c r="D550" s="186"/>
      <c r="V550" s="72"/>
      <c r="W550" s="72"/>
    </row>
    <row r="551" spans="1:23" x14ac:dyDescent="0.3">
      <c r="A551" s="185"/>
      <c r="B551" s="186"/>
      <c r="C551" s="186"/>
      <c r="D551" s="186"/>
      <c r="V551" s="72"/>
      <c r="W551" s="72"/>
    </row>
    <row r="552" spans="1:23" x14ac:dyDescent="0.3">
      <c r="A552" s="185"/>
      <c r="B552" s="186"/>
      <c r="C552" s="186"/>
      <c r="D552" s="186"/>
      <c r="V552" s="72"/>
      <c r="W552" s="72"/>
    </row>
    <row r="553" spans="1:23" x14ac:dyDescent="0.3">
      <c r="A553" s="185"/>
      <c r="B553" s="186"/>
      <c r="C553" s="186"/>
      <c r="D553" s="186"/>
      <c r="V553" s="72"/>
      <c r="W553" s="72"/>
    </row>
    <row r="554" spans="1:23" x14ac:dyDescent="0.3">
      <c r="A554" s="185"/>
      <c r="B554" s="186"/>
      <c r="C554" s="186"/>
      <c r="D554" s="186"/>
      <c r="V554" s="72"/>
      <c r="W554" s="72"/>
    </row>
    <row r="555" spans="1:23" x14ac:dyDescent="0.3">
      <c r="A555" s="185"/>
      <c r="B555" s="186"/>
      <c r="C555" s="186"/>
      <c r="D555" s="186"/>
      <c r="V555" s="72"/>
      <c r="W555" s="72"/>
    </row>
    <row r="556" spans="1:23" x14ac:dyDescent="0.3">
      <c r="A556" s="185"/>
      <c r="B556" s="186"/>
      <c r="C556" s="186"/>
      <c r="D556" s="186"/>
      <c r="V556" s="72"/>
      <c r="W556" s="72"/>
    </row>
    <row r="557" spans="1:23" x14ac:dyDescent="0.3">
      <c r="A557" s="185"/>
      <c r="B557" s="186"/>
      <c r="C557" s="186"/>
      <c r="D557" s="186"/>
      <c r="V557" s="72"/>
      <c r="W557" s="72"/>
    </row>
    <row r="558" spans="1:23" x14ac:dyDescent="0.3">
      <c r="A558" s="185"/>
      <c r="B558" s="186"/>
      <c r="C558" s="186"/>
      <c r="D558" s="186"/>
      <c r="V558" s="72"/>
      <c r="W558" s="72"/>
    </row>
    <row r="559" spans="1:23" x14ac:dyDescent="0.3">
      <c r="A559" s="185"/>
      <c r="B559" s="186"/>
      <c r="C559" s="186"/>
      <c r="D559" s="186"/>
      <c r="V559" s="72"/>
      <c r="W559" s="72"/>
    </row>
    <row r="560" spans="1:23" x14ac:dyDescent="0.3">
      <c r="A560" s="185"/>
      <c r="B560" s="186"/>
      <c r="C560" s="186"/>
      <c r="D560" s="186"/>
      <c r="V560" s="72"/>
      <c r="W560" s="72"/>
    </row>
    <row r="561" spans="1:23" x14ac:dyDescent="0.3">
      <c r="A561" s="185"/>
      <c r="B561" s="186"/>
      <c r="C561" s="186"/>
      <c r="D561" s="186"/>
      <c r="V561" s="72"/>
      <c r="W561" s="72"/>
    </row>
    <row r="562" spans="1:23" x14ac:dyDescent="0.3">
      <c r="A562" s="185"/>
      <c r="B562" s="186"/>
      <c r="C562" s="186"/>
      <c r="D562" s="186"/>
      <c r="V562" s="72"/>
      <c r="W562" s="72"/>
    </row>
    <row r="563" spans="1:23" x14ac:dyDescent="0.3">
      <c r="A563" s="185"/>
      <c r="B563" s="186"/>
      <c r="C563" s="186"/>
      <c r="D563" s="186"/>
      <c r="V563" s="72"/>
      <c r="W563" s="72"/>
    </row>
    <row r="564" spans="1:23" x14ac:dyDescent="0.3">
      <c r="A564" s="185"/>
      <c r="B564" s="186"/>
      <c r="C564" s="186"/>
      <c r="D564" s="186"/>
      <c r="V564" s="72"/>
      <c r="W564" s="72"/>
    </row>
    <row r="565" spans="1:23" x14ac:dyDescent="0.3">
      <c r="A565" s="185"/>
      <c r="B565" s="186"/>
      <c r="C565" s="186"/>
      <c r="D565" s="186"/>
      <c r="V565" s="72"/>
      <c r="W565" s="72"/>
    </row>
    <row r="566" spans="1:23" x14ac:dyDescent="0.3">
      <c r="A566" s="185"/>
      <c r="B566" s="186"/>
      <c r="C566" s="186"/>
      <c r="D566" s="186"/>
      <c r="V566" s="72"/>
      <c r="W566" s="72"/>
    </row>
    <row r="567" spans="1:23" x14ac:dyDescent="0.3">
      <c r="A567" s="185"/>
      <c r="B567" s="186"/>
      <c r="C567" s="186"/>
      <c r="D567" s="186"/>
      <c r="V567" s="72"/>
      <c r="W567" s="72"/>
    </row>
    <row r="568" spans="1:23" x14ac:dyDescent="0.3">
      <c r="A568" s="185"/>
      <c r="B568" s="186"/>
      <c r="C568" s="186"/>
      <c r="D568" s="186"/>
      <c r="V568" s="72"/>
      <c r="W568" s="72"/>
    </row>
    <row r="569" spans="1:23" x14ac:dyDescent="0.3">
      <c r="A569" s="185"/>
      <c r="B569" s="186"/>
      <c r="C569" s="186"/>
      <c r="D569" s="186"/>
      <c r="V569" s="72"/>
      <c r="W569" s="72"/>
    </row>
    <row r="570" spans="1:23" x14ac:dyDescent="0.3">
      <c r="A570" s="185"/>
      <c r="B570" s="186"/>
      <c r="C570" s="186"/>
      <c r="D570" s="186"/>
      <c r="V570" s="72"/>
      <c r="W570" s="72"/>
    </row>
    <row r="571" spans="1:23" x14ac:dyDescent="0.3">
      <c r="A571" s="185"/>
      <c r="B571" s="186"/>
      <c r="C571" s="186"/>
      <c r="D571" s="186"/>
      <c r="V571" s="72"/>
      <c r="W571" s="72"/>
    </row>
    <row r="572" spans="1:23" x14ac:dyDescent="0.3">
      <c r="A572" s="185"/>
      <c r="B572" s="186"/>
      <c r="C572" s="186"/>
      <c r="D572" s="186"/>
      <c r="V572" s="72"/>
      <c r="W572" s="72"/>
    </row>
    <row r="573" spans="1:23" x14ac:dyDescent="0.3">
      <c r="A573" s="185"/>
      <c r="B573" s="186"/>
      <c r="C573" s="186"/>
      <c r="D573" s="186"/>
      <c r="V573" s="72"/>
      <c r="W573" s="72"/>
    </row>
    <row r="574" spans="1:23" x14ac:dyDescent="0.3">
      <c r="A574" s="185"/>
      <c r="B574" s="186"/>
      <c r="C574" s="186"/>
      <c r="D574" s="186"/>
      <c r="V574" s="72"/>
      <c r="W574" s="72"/>
    </row>
    <row r="575" spans="1:23" x14ac:dyDescent="0.3">
      <c r="A575" s="185"/>
      <c r="B575" s="186"/>
      <c r="C575" s="186"/>
      <c r="D575" s="186"/>
      <c r="V575" s="72"/>
      <c r="W575" s="72"/>
    </row>
    <row r="576" spans="1:23" x14ac:dyDescent="0.3">
      <c r="A576" s="185"/>
      <c r="B576" s="186"/>
      <c r="C576" s="186"/>
      <c r="D576" s="186"/>
      <c r="V576" s="72"/>
      <c r="W576" s="72"/>
    </row>
    <row r="577" spans="1:23" x14ac:dyDescent="0.3">
      <c r="A577" s="185"/>
      <c r="B577" s="186"/>
      <c r="C577" s="186"/>
      <c r="D577" s="186"/>
      <c r="V577" s="72"/>
      <c r="W577" s="72"/>
    </row>
    <row r="578" spans="1:23" x14ac:dyDescent="0.3">
      <c r="A578" s="185"/>
      <c r="B578" s="186"/>
      <c r="C578" s="186"/>
      <c r="D578" s="186"/>
      <c r="V578" s="72"/>
      <c r="W578" s="72"/>
    </row>
    <row r="579" spans="1:23" x14ac:dyDescent="0.3">
      <c r="A579" s="185"/>
      <c r="B579" s="186"/>
      <c r="C579" s="186"/>
      <c r="D579" s="186"/>
      <c r="V579" s="72"/>
      <c r="W579" s="72"/>
    </row>
    <row r="580" spans="1:23" x14ac:dyDescent="0.3">
      <c r="A580" s="185"/>
      <c r="B580" s="186"/>
      <c r="C580" s="186"/>
      <c r="D580" s="186"/>
      <c r="V580" s="72"/>
      <c r="W580" s="72"/>
    </row>
    <row r="581" spans="1:23" x14ac:dyDescent="0.3">
      <c r="A581" s="185"/>
      <c r="B581" s="186"/>
      <c r="C581" s="186"/>
      <c r="D581" s="186"/>
      <c r="V581" s="72"/>
      <c r="W581" s="72"/>
    </row>
    <row r="582" spans="1:23" x14ac:dyDescent="0.3">
      <c r="A582" s="185"/>
      <c r="B582" s="186"/>
      <c r="C582" s="186"/>
      <c r="D582" s="186"/>
      <c r="V582" s="72"/>
      <c r="W582" s="72"/>
    </row>
    <row r="583" spans="1:23" x14ac:dyDescent="0.3">
      <c r="A583" s="185"/>
      <c r="B583" s="186"/>
      <c r="C583" s="186"/>
      <c r="D583" s="186"/>
      <c r="V583" s="72"/>
      <c r="W583" s="72"/>
    </row>
    <row r="584" spans="1:23" x14ac:dyDescent="0.3">
      <c r="A584" s="185"/>
      <c r="B584" s="186"/>
      <c r="C584" s="186"/>
      <c r="D584" s="186"/>
      <c r="V584" s="72"/>
      <c r="W584" s="72"/>
    </row>
    <row r="585" spans="1:23" x14ac:dyDescent="0.3">
      <c r="A585" s="185"/>
      <c r="B585" s="186"/>
      <c r="C585" s="186"/>
      <c r="D585" s="186"/>
      <c r="V585" s="72"/>
      <c r="W585" s="72"/>
    </row>
    <row r="586" spans="1:23" x14ac:dyDescent="0.3">
      <c r="A586" s="185"/>
      <c r="B586" s="186"/>
      <c r="C586" s="186"/>
      <c r="D586" s="186"/>
      <c r="V586" s="72"/>
      <c r="W586" s="72"/>
    </row>
    <row r="587" spans="1:23" x14ac:dyDescent="0.3">
      <c r="A587" s="185"/>
      <c r="B587" s="186"/>
      <c r="C587" s="186"/>
      <c r="D587" s="186"/>
      <c r="V587" s="72"/>
      <c r="W587" s="72"/>
    </row>
    <row r="588" spans="1:23" x14ac:dyDescent="0.3">
      <c r="A588" s="185"/>
      <c r="B588" s="186"/>
      <c r="C588" s="186"/>
      <c r="D588" s="186"/>
      <c r="V588" s="72"/>
      <c r="W588" s="72"/>
    </row>
    <row r="589" spans="1:23" x14ac:dyDescent="0.3">
      <c r="A589" s="185"/>
      <c r="B589" s="186"/>
      <c r="C589" s="186"/>
      <c r="D589" s="186"/>
      <c r="V589" s="72"/>
      <c r="W589" s="72"/>
    </row>
    <row r="590" spans="1:23" x14ac:dyDescent="0.3">
      <c r="A590" s="185"/>
      <c r="B590" s="186"/>
      <c r="C590" s="186"/>
      <c r="D590" s="186"/>
      <c r="V590" s="72"/>
      <c r="W590" s="72"/>
    </row>
    <row r="591" spans="1:23" x14ac:dyDescent="0.3">
      <c r="A591" s="185"/>
      <c r="B591" s="186"/>
      <c r="C591" s="186"/>
      <c r="D591" s="186"/>
      <c r="V591" s="72"/>
      <c r="W591" s="72"/>
    </row>
    <row r="592" spans="1:23" x14ac:dyDescent="0.3">
      <c r="A592" s="185"/>
      <c r="B592" s="186"/>
      <c r="C592" s="186"/>
      <c r="D592" s="186"/>
      <c r="V592" s="72"/>
      <c r="W592" s="72"/>
    </row>
    <row r="593" spans="1:23" x14ac:dyDescent="0.3">
      <c r="A593" s="185"/>
      <c r="B593" s="186"/>
      <c r="C593" s="186"/>
      <c r="D593" s="186"/>
      <c r="V593" s="72"/>
      <c r="W593" s="72"/>
    </row>
    <row r="594" spans="1:23" x14ac:dyDescent="0.3">
      <c r="A594" s="185"/>
      <c r="B594" s="186"/>
      <c r="C594" s="186"/>
      <c r="D594" s="186"/>
      <c r="V594" s="72"/>
      <c r="W594" s="72"/>
    </row>
    <row r="595" spans="1:23" x14ac:dyDescent="0.3">
      <c r="A595" s="185"/>
      <c r="B595" s="186"/>
      <c r="C595" s="186"/>
      <c r="D595" s="186"/>
      <c r="V595" s="72"/>
      <c r="W595" s="72"/>
    </row>
    <row r="596" spans="1:23" x14ac:dyDescent="0.3">
      <c r="A596" s="185"/>
      <c r="B596" s="186"/>
      <c r="C596" s="186"/>
      <c r="D596" s="186"/>
      <c r="V596" s="72"/>
      <c r="W596" s="72"/>
    </row>
    <row r="597" spans="1:23" x14ac:dyDescent="0.3">
      <c r="A597" s="185"/>
      <c r="B597" s="186"/>
      <c r="C597" s="186"/>
      <c r="D597" s="186"/>
      <c r="V597" s="72"/>
      <c r="W597" s="72"/>
    </row>
    <row r="598" spans="1:23" x14ac:dyDescent="0.3">
      <c r="A598" s="185"/>
      <c r="B598" s="186"/>
      <c r="C598" s="186"/>
      <c r="D598" s="186"/>
      <c r="V598" s="72"/>
      <c r="W598" s="72"/>
    </row>
    <row r="599" spans="1:23" x14ac:dyDescent="0.3">
      <c r="A599" s="185"/>
      <c r="B599" s="186"/>
      <c r="C599" s="186"/>
      <c r="D599" s="186"/>
      <c r="V599" s="72"/>
      <c r="W599" s="72"/>
    </row>
    <row r="600" spans="1:23" x14ac:dyDescent="0.3">
      <c r="A600" s="185"/>
      <c r="B600" s="186"/>
      <c r="C600" s="186"/>
      <c r="D600" s="186"/>
      <c r="V600" s="72"/>
      <c r="W600" s="72"/>
    </row>
    <row r="601" spans="1:23" x14ac:dyDescent="0.3">
      <c r="A601" s="185"/>
      <c r="B601" s="186"/>
      <c r="C601" s="186"/>
      <c r="D601" s="186"/>
      <c r="V601" s="72"/>
      <c r="W601" s="72"/>
    </row>
    <row r="602" spans="1:23" x14ac:dyDescent="0.3">
      <c r="A602" s="185"/>
      <c r="B602" s="186"/>
      <c r="C602" s="186"/>
      <c r="D602" s="186"/>
      <c r="V602" s="72"/>
      <c r="W602" s="72"/>
    </row>
    <row r="603" spans="1:23" x14ac:dyDescent="0.3">
      <c r="A603" s="185"/>
      <c r="B603" s="186"/>
      <c r="C603" s="186"/>
      <c r="D603" s="186"/>
      <c r="V603" s="72"/>
      <c r="W603" s="72"/>
    </row>
    <row r="604" spans="1:23" x14ac:dyDescent="0.3">
      <c r="A604" s="185"/>
      <c r="B604" s="186"/>
      <c r="C604" s="186"/>
      <c r="D604" s="186"/>
      <c r="V604" s="72"/>
      <c r="W604" s="72"/>
    </row>
    <row r="605" spans="1:23" x14ac:dyDescent="0.3">
      <c r="A605" s="185"/>
      <c r="B605" s="186"/>
      <c r="C605" s="186"/>
      <c r="D605" s="186"/>
      <c r="V605" s="72"/>
      <c r="W605" s="72"/>
    </row>
    <row r="606" spans="1:23" x14ac:dyDescent="0.3">
      <c r="A606" s="185"/>
      <c r="B606" s="186"/>
      <c r="C606" s="186"/>
      <c r="D606" s="186"/>
      <c r="V606" s="72"/>
      <c r="W606" s="72"/>
    </row>
    <row r="607" spans="1:23" x14ac:dyDescent="0.3">
      <c r="A607" s="185"/>
      <c r="B607" s="186"/>
      <c r="C607" s="186"/>
      <c r="D607" s="186"/>
      <c r="V607" s="72"/>
      <c r="W607" s="72"/>
    </row>
    <row r="608" spans="1:23" x14ac:dyDescent="0.3">
      <c r="A608" s="185"/>
      <c r="B608" s="186"/>
      <c r="C608" s="186"/>
      <c r="D608" s="186"/>
      <c r="V608" s="72"/>
      <c r="W608" s="72"/>
    </row>
    <row r="609" spans="1:23" x14ac:dyDescent="0.3">
      <c r="A609" s="185"/>
      <c r="B609" s="186"/>
      <c r="C609" s="186"/>
      <c r="D609" s="186"/>
      <c r="V609" s="72"/>
      <c r="W609" s="72"/>
    </row>
    <row r="610" spans="1:23" x14ac:dyDescent="0.3">
      <c r="A610" s="185"/>
      <c r="B610" s="186"/>
      <c r="C610" s="186"/>
      <c r="D610" s="186"/>
      <c r="V610" s="72"/>
      <c r="W610" s="72"/>
    </row>
    <row r="611" spans="1:23" x14ac:dyDescent="0.3">
      <c r="A611" s="185"/>
      <c r="B611" s="186"/>
      <c r="C611" s="186"/>
      <c r="D611" s="186"/>
      <c r="V611" s="72"/>
      <c r="W611" s="72"/>
    </row>
    <row r="612" spans="1:23" x14ac:dyDescent="0.3">
      <c r="A612" s="185"/>
      <c r="B612" s="186"/>
      <c r="C612" s="186"/>
      <c r="D612" s="186"/>
      <c r="V612" s="72"/>
      <c r="W612" s="72"/>
    </row>
    <row r="613" spans="1:23" x14ac:dyDescent="0.3">
      <c r="A613" s="185"/>
      <c r="B613" s="186"/>
      <c r="C613" s="186"/>
      <c r="D613" s="186"/>
      <c r="V613" s="72"/>
      <c r="W613" s="72"/>
    </row>
    <row r="614" spans="1:23" x14ac:dyDescent="0.3">
      <c r="A614" s="185"/>
      <c r="B614" s="186"/>
      <c r="C614" s="186"/>
      <c r="D614" s="186"/>
      <c r="V614" s="72"/>
      <c r="W614" s="72"/>
    </row>
    <row r="615" spans="1:23" x14ac:dyDescent="0.3">
      <c r="A615" s="185"/>
      <c r="B615" s="186"/>
      <c r="C615" s="186"/>
      <c r="D615" s="186"/>
      <c r="V615" s="72"/>
      <c r="W615" s="72"/>
    </row>
    <row r="616" spans="1:23" x14ac:dyDescent="0.3">
      <c r="A616" s="185"/>
      <c r="B616" s="186"/>
      <c r="C616" s="186"/>
      <c r="D616" s="186"/>
      <c r="V616" s="72"/>
      <c r="W616" s="72"/>
    </row>
    <row r="617" spans="1:23" x14ac:dyDescent="0.3">
      <c r="A617" s="185"/>
      <c r="B617" s="186"/>
      <c r="C617" s="186"/>
      <c r="D617" s="186"/>
      <c r="V617" s="72"/>
      <c r="W617" s="72"/>
    </row>
    <row r="618" spans="1:23" x14ac:dyDescent="0.3">
      <c r="A618" s="185"/>
      <c r="B618" s="186"/>
      <c r="C618" s="186"/>
      <c r="D618" s="186"/>
      <c r="V618" s="72"/>
      <c r="W618" s="72"/>
    </row>
    <row r="619" spans="1:23" x14ac:dyDescent="0.3">
      <c r="A619" s="185"/>
      <c r="B619" s="186"/>
      <c r="C619" s="186"/>
      <c r="D619" s="186"/>
      <c r="V619" s="72"/>
      <c r="W619" s="72"/>
    </row>
    <row r="620" spans="1:23" x14ac:dyDescent="0.3">
      <c r="A620" s="185"/>
      <c r="B620" s="186"/>
      <c r="C620" s="186"/>
      <c r="D620" s="186"/>
      <c r="V620" s="72"/>
      <c r="W620" s="72"/>
    </row>
    <row r="621" spans="1:23" x14ac:dyDescent="0.3">
      <c r="A621" s="185"/>
      <c r="B621" s="186"/>
      <c r="C621" s="186"/>
      <c r="D621" s="186"/>
      <c r="V621" s="72"/>
      <c r="W621" s="72"/>
    </row>
    <row r="622" spans="1:23" x14ac:dyDescent="0.3">
      <c r="A622" s="185"/>
      <c r="B622" s="186"/>
      <c r="C622" s="186"/>
      <c r="D622" s="186"/>
      <c r="V622" s="72"/>
      <c r="W622" s="72"/>
    </row>
    <row r="623" spans="1:23" x14ac:dyDescent="0.3">
      <c r="A623" s="185"/>
      <c r="B623" s="186"/>
      <c r="C623" s="186"/>
      <c r="D623" s="186"/>
      <c r="V623" s="72"/>
      <c r="W623" s="72"/>
    </row>
    <row r="624" spans="1:23" x14ac:dyDescent="0.3">
      <c r="A624" s="185"/>
      <c r="B624" s="186"/>
      <c r="C624" s="186"/>
      <c r="D624" s="186"/>
      <c r="V624" s="72"/>
      <c r="W624" s="72"/>
    </row>
    <row r="625" spans="1:23" x14ac:dyDescent="0.3">
      <c r="A625" s="185"/>
      <c r="B625" s="186"/>
      <c r="C625" s="186"/>
      <c r="D625" s="186"/>
      <c r="V625" s="72"/>
      <c r="W625" s="72"/>
    </row>
    <row r="626" spans="1:23" x14ac:dyDescent="0.3">
      <c r="A626" s="185"/>
      <c r="B626" s="186"/>
      <c r="C626" s="186"/>
      <c r="D626" s="186"/>
      <c r="V626" s="72"/>
      <c r="W626" s="72"/>
    </row>
    <row r="627" spans="1:23" x14ac:dyDescent="0.3">
      <c r="A627" s="185"/>
      <c r="B627" s="186"/>
      <c r="C627" s="186"/>
      <c r="D627" s="186"/>
      <c r="V627" s="72"/>
      <c r="W627" s="72"/>
    </row>
    <row r="628" spans="1:23" x14ac:dyDescent="0.3">
      <c r="A628" s="185"/>
      <c r="B628" s="186"/>
      <c r="C628" s="186"/>
      <c r="D628" s="186"/>
      <c r="V628" s="72"/>
      <c r="W628" s="72"/>
    </row>
    <row r="629" spans="1:23" x14ac:dyDescent="0.3">
      <c r="A629" s="185"/>
      <c r="B629" s="186"/>
      <c r="C629" s="186"/>
      <c r="D629" s="186"/>
      <c r="V629" s="72"/>
      <c r="W629" s="72"/>
    </row>
    <row r="630" spans="1:23" x14ac:dyDescent="0.3">
      <c r="A630" s="185"/>
      <c r="B630" s="186"/>
      <c r="C630" s="186"/>
      <c r="D630" s="186"/>
      <c r="V630" s="72"/>
      <c r="W630" s="72"/>
    </row>
    <row r="631" spans="1:23" x14ac:dyDescent="0.3">
      <c r="A631" s="185"/>
      <c r="B631" s="186"/>
      <c r="C631" s="186"/>
      <c r="D631" s="186"/>
      <c r="V631" s="72"/>
      <c r="W631" s="72"/>
    </row>
    <row r="632" spans="1:23" x14ac:dyDescent="0.3">
      <c r="A632" s="185"/>
      <c r="B632" s="186"/>
      <c r="C632" s="186"/>
      <c r="D632" s="186"/>
      <c r="V632" s="72"/>
      <c r="W632" s="72"/>
    </row>
    <row r="633" spans="1:23" x14ac:dyDescent="0.3">
      <c r="A633" s="185"/>
      <c r="B633" s="186"/>
      <c r="C633" s="186"/>
      <c r="D633" s="186"/>
      <c r="V633" s="72"/>
      <c r="W633" s="72"/>
    </row>
    <row r="634" spans="1:23" x14ac:dyDescent="0.3">
      <c r="A634" s="185"/>
      <c r="B634" s="186"/>
      <c r="C634" s="186"/>
      <c r="D634" s="186"/>
      <c r="V634" s="72"/>
      <c r="W634" s="72"/>
    </row>
    <row r="635" spans="1:23" x14ac:dyDescent="0.3">
      <c r="A635" s="185"/>
      <c r="B635" s="186"/>
      <c r="C635" s="186"/>
      <c r="D635" s="186"/>
      <c r="V635" s="72"/>
      <c r="W635" s="72"/>
    </row>
    <row r="636" spans="1:23" x14ac:dyDescent="0.3">
      <c r="A636" s="185"/>
      <c r="B636" s="186"/>
      <c r="C636" s="186"/>
      <c r="D636" s="186"/>
      <c r="V636" s="72"/>
      <c r="W636" s="72"/>
    </row>
    <row r="637" spans="1:23" x14ac:dyDescent="0.3">
      <c r="A637" s="185"/>
      <c r="B637" s="186"/>
      <c r="C637" s="186"/>
      <c r="D637" s="186"/>
      <c r="V637" s="72"/>
      <c r="W637" s="72"/>
    </row>
    <row r="638" spans="1:23" x14ac:dyDescent="0.3">
      <c r="A638" s="185"/>
      <c r="B638" s="186"/>
      <c r="C638" s="186"/>
      <c r="D638" s="186"/>
      <c r="V638" s="72"/>
      <c r="W638" s="72"/>
    </row>
    <row r="639" spans="1:23" x14ac:dyDescent="0.3">
      <c r="A639" s="185"/>
      <c r="B639" s="186"/>
      <c r="C639" s="186"/>
      <c r="D639" s="186"/>
      <c r="V639" s="72"/>
      <c r="W639" s="72"/>
    </row>
    <row r="640" spans="1:23" x14ac:dyDescent="0.3">
      <c r="A640" s="185"/>
      <c r="B640" s="186"/>
      <c r="C640" s="186"/>
      <c r="D640" s="186"/>
      <c r="V640" s="72"/>
      <c r="W640" s="72"/>
    </row>
    <row r="641" spans="1:23" x14ac:dyDescent="0.3">
      <c r="A641" s="185"/>
      <c r="B641" s="186"/>
      <c r="C641" s="186"/>
      <c r="D641" s="186"/>
      <c r="V641" s="72"/>
      <c r="W641" s="72"/>
    </row>
    <row r="642" spans="1:23" x14ac:dyDescent="0.3">
      <c r="A642" s="185"/>
      <c r="B642" s="186"/>
      <c r="C642" s="186"/>
      <c r="D642" s="186"/>
      <c r="V642" s="72"/>
      <c r="W642" s="72"/>
    </row>
    <row r="643" spans="1:23" x14ac:dyDescent="0.3">
      <c r="A643" s="185"/>
      <c r="B643" s="186"/>
      <c r="C643" s="186"/>
      <c r="D643" s="186"/>
      <c r="V643" s="72"/>
      <c r="W643" s="72"/>
    </row>
    <row r="644" spans="1:23" x14ac:dyDescent="0.3">
      <c r="A644" s="185"/>
      <c r="B644" s="186"/>
      <c r="C644" s="186"/>
      <c r="D644" s="186"/>
      <c r="V644" s="72"/>
      <c r="W644" s="72"/>
    </row>
    <row r="645" spans="1:23" x14ac:dyDescent="0.3">
      <c r="A645" s="185"/>
      <c r="B645" s="186"/>
      <c r="C645" s="186"/>
      <c r="D645" s="186"/>
      <c r="V645" s="72"/>
      <c r="W645" s="72"/>
    </row>
    <row r="646" spans="1:23" x14ac:dyDescent="0.3">
      <c r="A646" s="185"/>
      <c r="B646" s="186"/>
      <c r="C646" s="186"/>
      <c r="D646" s="186"/>
      <c r="V646" s="72"/>
      <c r="W646" s="72"/>
    </row>
    <row r="647" spans="1:23" x14ac:dyDescent="0.3">
      <c r="A647" s="185"/>
      <c r="B647" s="186"/>
      <c r="C647" s="186"/>
      <c r="D647" s="186"/>
      <c r="V647" s="72"/>
      <c r="W647" s="72"/>
    </row>
    <row r="648" spans="1:23" x14ac:dyDescent="0.3">
      <c r="A648" s="185"/>
      <c r="B648" s="186"/>
      <c r="C648" s="186"/>
      <c r="D648" s="186"/>
      <c r="V648" s="72"/>
      <c r="W648" s="72"/>
    </row>
    <row r="649" spans="1:23" x14ac:dyDescent="0.3">
      <c r="A649" s="185"/>
      <c r="B649" s="186"/>
      <c r="C649" s="186"/>
      <c r="D649" s="186"/>
      <c r="V649" s="72"/>
      <c r="W649" s="72"/>
    </row>
    <row r="650" spans="1:23" x14ac:dyDescent="0.3">
      <c r="A650" s="185"/>
      <c r="B650" s="186"/>
      <c r="C650" s="186"/>
      <c r="D650" s="186"/>
      <c r="V650" s="72"/>
      <c r="W650" s="72"/>
    </row>
    <row r="651" spans="1:23" x14ac:dyDescent="0.3">
      <c r="A651" s="185"/>
      <c r="B651" s="186"/>
      <c r="C651" s="186"/>
      <c r="D651" s="186"/>
      <c r="V651" s="72"/>
      <c r="W651" s="72"/>
    </row>
    <row r="652" spans="1:23" x14ac:dyDescent="0.3">
      <c r="A652" s="185"/>
      <c r="B652" s="186"/>
      <c r="C652" s="186"/>
      <c r="D652" s="186"/>
      <c r="V652" s="72"/>
      <c r="W652" s="72"/>
    </row>
    <row r="653" spans="1:23" x14ac:dyDescent="0.3">
      <c r="A653" s="185"/>
      <c r="B653" s="186"/>
      <c r="C653" s="186"/>
      <c r="D653" s="186"/>
      <c r="V653" s="72"/>
      <c r="W653" s="72"/>
    </row>
    <row r="654" spans="1:23" x14ac:dyDescent="0.3">
      <c r="A654" s="185"/>
      <c r="B654" s="186"/>
      <c r="C654" s="186"/>
      <c r="D654" s="186"/>
      <c r="V654" s="72"/>
      <c r="W654" s="72"/>
    </row>
    <row r="655" spans="1:23" x14ac:dyDescent="0.3">
      <c r="A655" s="185"/>
      <c r="B655" s="186"/>
      <c r="C655" s="186"/>
      <c r="D655" s="186"/>
      <c r="V655" s="72"/>
      <c r="W655" s="72"/>
    </row>
    <row r="656" spans="1:23" x14ac:dyDescent="0.3">
      <c r="A656" s="185"/>
      <c r="B656" s="186"/>
      <c r="C656" s="186"/>
      <c r="D656" s="186"/>
      <c r="V656" s="72"/>
      <c r="W656" s="72"/>
    </row>
    <row r="657" spans="1:23" x14ac:dyDescent="0.3">
      <c r="A657" s="185"/>
      <c r="B657" s="186"/>
      <c r="C657" s="186"/>
      <c r="D657" s="186"/>
      <c r="V657" s="72"/>
      <c r="W657" s="72"/>
    </row>
    <row r="658" spans="1:23" x14ac:dyDescent="0.3">
      <c r="A658" s="185"/>
      <c r="B658" s="186"/>
      <c r="C658" s="186"/>
      <c r="D658" s="186"/>
      <c r="V658" s="72"/>
      <c r="W658" s="72"/>
    </row>
    <row r="659" spans="1:23" x14ac:dyDescent="0.3">
      <c r="A659" s="185"/>
      <c r="B659" s="186"/>
      <c r="C659" s="186"/>
      <c r="D659" s="186"/>
      <c r="V659" s="72"/>
      <c r="W659" s="72"/>
    </row>
    <row r="660" spans="1:23" x14ac:dyDescent="0.3">
      <c r="A660" s="185"/>
      <c r="B660" s="186"/>
      <c r="C660" s="186"/>
      <c r="D660" s="186"/>
      <c r="V660" s="72"/>
      <c r="W660" s="72"/>
    </row>
    <row r="661" spans="1:23" x14ac:dyDescent="0.3">
      <c r="A661" s="185"/>
      <c r="B661" s="186"/>
      <c r="C661" s="186"/>
      <c r="D661" s="186"/>
      <c r="V661" s="72"/>
      <c r="W661" s="72"/>
    </row>
    <row r="662" spans="1:23" x14ac:dyDescent="0.3">
      <c r="A662" s="185"/>
      <c r="B662" s="186"/>
      <c r="C662" s="186"/>
      <c r="D662" s="186"/>
      <c r="V662" s="72"/>
      <c r="W662" s="72"/>
    </row>
    <row r="663" spans="1:23" x14ac:dyDescent="0.3">
      <c r="A663" s="185"/>
      <c r="B663" s="186"/>
      <c r="C663" s="186"/>
      <c r="D663" s="186"/>
      <c r="V663" s="72"/>
      <c r="W663" s="72"/>
    </row>
    <row r="664" spans="1:23" x14ac:dyDescent="0.3">
      <c r="A664" s="185"/>
      <c r="B664" s="186"/>
      <c r="C664" s="186"/>
      <c r="D664" s="186"/>
      <c r="V664" s="72"/>
      <c r="W664" s="72"/>
    </row>
    <row r="665" spans="1:23" x14ac:dyDescent="0.3">
      <c r="A665" s="185"/>
      <c r="B665" s="186"/>
      <c r="C665" s="186"/>
      <c r="D665" s="186"/>
      <c r="V665" s="72"/>
      <c r="W665" s="72"/>
    </row>
    <row r="666" spans="1:23" x14ac:dyDescent="0.3">
      <c r="A666" s="185"/>
      <c r="B666" s="186"/>
      <c r="C666" s="186"/>
      <c r="D666" s="186"/>
      <c r="V666" s="72"/>
      <c r="W666" s="72"/>
    </row>
    <row r="667" spans="1:23" x14ac:dyDescent="0.3">
      <c r="A667" s="185"/>
      <c r="B667" s="186"/>
      <c r="C667" s="186"/>
      <c r="D667" s="186"/>
      <c r="V667" s="72"/>
      <c r="W667" s="72"/>
    </row>
    <row r="668" spans="1:23" x14ac:dyDescent="0.3">
      <c r="A668" s="185"/>
      <c r="B668" s="186"/>
      <c r="C668" s="186"/>
      <c r="D668" s="186"/>
      <c r="V668" s="72"/>
      <c r="W668" s="72"/>
    </row>
    <row r="669" spans="1:23" x14ac:dyDescent="0.3">
      <c r="A669" s="185"/>
      <c r="B669" s="186"/>
      <c r="C669" s="186"/>
      <c r="D669" s="186"/>
      <c r="V669" s="72"/>
      <c r="W669" s="72"/>
    </row>
    <row r="670" spans="1:23" x14ac:dyDescent="0.3">
      <c r="A670" s="185"/>
      <c r="B670" s="186"/>
      <c r="C670" s="186"/>
      <c r="D670" s="186"/>
      <c r="V670" s="72"/>
      <c r="W670" s="72"/>
    </row>
    <row r="671" spans="1:23" x14ac:dyDescent="0.3">
      <c r="A671" s="185"/>
      <c r="B671" s="186"/>
      <c r="C671" s="186"/>
      <c r="D671" s="186"/>
      <c r="V671" s="72"/>
      <c r="W671" s="72"/>
    </row>
    <row r="672" spans="1:23" x14ac:dyDescent="0.3">
      <c r="A672" s="185"/>
      <c r="B672" s="186"/>
      <c r="C672" s="186"/>
      <c r="D672" s="186"/>
      <c r="V672" s="72"/>
      <c r="W672" s="72"/>
    </row>
    <row r="673" spans="1:23" x14ac:dyDescent="0.3">
      <c r="A673" s="185"/>
      <c r="B673" s="186"/>
      <c r="C673" s="186"/>
      <c r="D673" s="186"/>
      <c r="V673" s="72"/>
      <c r="W673" s="72"/>
    </row>
    <row r="674" spans="1:23" x14ac:dyDescent="0.3">
      <c r="A674" s="185"/>
      <c r="B674" s="186"/>
      <c r="C674" s="186"/>
      <c r="D674" s="186"/>
      <c r="V674" s="72"/>
      <c r="W674" s="72"/>
    </row>
    <row r="675" spans="1:23" x14ac:dyDescent="0.3">
      <c r="A675" s="185"/>
      <c r="B675" s="186"/>
      <c r="C675" s="186"/>
      <c r="D675" s="186"/>
      <c r="V675" s="72"/>
      <c r="W675" s="72"/>
    </row>
    <row r="676" spans="1:23" x14ac:dyDescent="0.3">
      <c r="A676" s="185"/>
      <c r="B676" s="186"/>
      <c r="C676" s="186"/>
      <c r="D676" s="186"/>
      <c r="V676" s="72"/>
      <c r="W676" s="72"/>
    </row>
    <row r="677" spans="1:23" x14ac:dyDescent="0.3">
      <c r="A677" s="185"/>
      <c r="B677" s="186"/>
      <c r="C677" s="186"/>
      <c r="D677" s="186"/>
      <c r="V677" s="72"/>
      <c r="W677" s="72"/>
    </row>
    <row r="678" spans="1:23" x14ac:dyDescent="0.3">
      <c r="A678" s="185"/>
      <c r="B678" s="186"/>
      <c r="C678" s="186"/>
      <c r="D678" s="186"/>
      <c r="V678" s="72"/>
      <c r="W678" s="72"/>
    </row>
    <row r="679" spans="1:23" x14ac:dyDescent="0.3">
      <c r="A679" s="185"/>
      <c r="B679" s="186"/>
      <c r="C679" s="186"/>
      <c r="D679" s="186"/>
      <c r="V679" s="72"/>
      <c r="W679" s="72"/>
    </row>
    <row r="680" spans="1:23" x14ac:dyDescent="0.3">
      <c r="A680" s="185"/>
      <c r="B680" s="186"/>
      <c r="C680" s="186"/>
      <c r="D680" s="186"/>
      <c r="V680" s="72"/>
      <c r="W680" s="72"/>
    </row>
    <row r="681" spans="1:23" x14ac:dyDescent="0.3">
      <c r="A681" s="185"/>
      <c r="B681" s="186"/>
      <c r="C681" s="186"/>
      <c r="D681" s="186"/>
      <c r="V681" s="72"/>
      <c r="W681" s="72"/>
    </row>
    <row r="682" spans="1:23" x14ac:dyDescent="0.3">
      <c r="A682" s="185"/>
      <c r="B682" s="186"/>
      <c r="C682" s="186"/>
      <c r="D682" s="186"/>
      <c r="V682" s="72"/>
      <c r="W682" s="72"/>
    </row>
    <row r="683" spans="1:23" x14ac:dyDescent="0.3">
      <c r="A683" s="185"/>
      <c r="B683" s="186"/>
      <c r="C683" s="186"/>
      <c r="D683" s="186"/>
      <c r="V683" s="72"/>
      <c r="W683" s="72"/>
    </row>
    <row r="684" spans="1:23" x14ac:dyDescent="0.3">
      <c r="A684" s="185"/>
      <c r="B684" s="186"/>
      <c r="C684" s="186"/>
      <c r="D684" s="186"/>
      <c r="V684" s="72"/>
      <c r="W684" s="72"/>
    </row>
    <row r="685" spans="1:23" x14ac:dyDescent="0.3">
      <c r="A685" s="185"/>
      <c r="B685" s="186"/>
      <c r="C685" s="186"/>
      <c r="D685" s="186"/>
      <c r="V685" s="72"/>
      <c r="W685" s="72"/>
    </row>
    <row r="686" spans="1:23" x14ac:dyDescent="0.3">
      <c r="A686" s="185"/>
      <c r="B686" s="186"/>
      <c r="C686" s="186"/>
      <c r="D686" s="186"/>
      <c r="V686" s="72"/>
      <c r="W686" s="72"/>
    </row>
    <row r="687" spans="1:23" x14ac:dyDescent="0.3">
      <c r="A687" s="185"/>
      <c r="B687" s="186"/>
      <c r="C687" s="186"/>
      <c r="D687" s="186"/>
      <c r="V687" s="72"/>
      <c r="W687" s="72"/>
    </row>
    <row r="688" spans="1:23" x14ac:dyDescent="0.3">
      <c r="A688" s="185"/>
      <c r="B688" s="186"/>
      <c r="C688" s="186"/>
      <c r="D688" s="186"/>
      <c r="V688" s="72"/>
      <c r="W688" s="72"/>
    </row>
    <row r="689" spans="1:23" x14ac:dyDescent="0.3">
      <c r="A689" s="185"/>
      <c r="B689" s="186"/>
      <c r="C689" s="186"/>
      <c r="D689" s="186"/>
      <c r="V689" s="72"/>
      <c r="W689" s="72"/>
    </row>
    <row r="690" spans="1:23" x14ac:dyDescent="0.3">
      <c r="A690" s="185"/>
      <c r="B690" s="186"/>
      <c r="C690" s="186"/>
      <c r="D690" s="186"/>
      <c r="V690" s="72"/>
      <c r="W690" s="72"/>
    </row>
    <row r="691" spans="1:23" x14ac:dyDescent="0.3">
      <c r="A691" s="185"/>
      <c r="B691" s="186"/>
      <c r="C691" s="186"/>
      <c r="D691" s="186"/>
      <c r="V691" s="72"/>
      <c r="W691" s="72"/>
    </row>
    <row r="692" spans="1:23" x14ac:dyDescent="0.3">
      <c r="A692" s="185"/>
      <c r="B692" s="186"/>
      <c r="C692" s="186"/>
      <c r="D692" s="186"/>
      <c r="V692" s="72"/>
      <c r="W692" s="72"/>
    </row>
    <row r="693" spans="1:23" x14ac:dyDescent="0.3">
      <c r="A693" s="185"/>
      <c r="B693" s="186"/>
      <c r="C693" s="186"/>
      <c r="D693" s="186"/>
      <c r="V693" s="72"/>
      <c r="W693" s="72"/>
    </row>
    <row r="694" spans="1:23" x14ac:dyDescent="0.3">
      <c r="A694" s="185"/>
      <c r="B694" s="186"/>
      <c r="C694" s="186"/>
      <c r="D694" s="186"/>
      <c r="V694" s="72"/>
      <c r="W694" s="72"/>
    </row>
    <row r="695" spans="1:23" x14ac:dyDescent="0.3">
      <c r="A695" s="185"/>
      <c r="B695" s="186"/>
      <c r="C695" s="186"/>
      <c r="D695" s="186"/>
      <c r="V695" s="72"/>
      <c r="W695" s="72"/>
    </row>
    <row r="696" spans="1:23" x14ac:dyDescent="0.3">
      <c r="A696" s="185"/>
      <c r="B696" s="186"/>
      <c r="C696" s="186"/>
      <c r="D696" s="186"/>
      <c r="V696" s="72"/>
      <c r="W696" s="72"/>
    </row>
    <row r="697" spans="1:23" x14ac:dyDescent="0.3">
      <c r="A697" s="185"/>
      <c r="B697" s="186"/>
      <c r="C697" s="186"/>
      <c r="D697" s="186"/>
      <c r="V697" s="72"/>
      <c r="W697" s="72"/>
    </row>
    <row r="698" spans="1:23" x14ac:dyDescent="0.3">
      <c r="A698" s="185"/>
      <c r="B698" s="186"/>
      <c r="C698" s="186"/>
      <c r="D698" s="186"/>
      <c r="V698" s="72"/>
      <c r="W698" s="72"/>
    </row>
    <row r="699" spans="1:23" x14ac:dyDescent="0.3">
      <c r="A699" s="185"/>
      <c r="B699" s="186"/>
      <c r="C699" s="186"/>
      <c r="D699" s="186"/>
      <c r="V699" s="72"/>
      <c r="W699" s="72"/>
    </row>
    <row r="700" spans="1:23" x14ac:dyDescent="0.3">
      <c r="A700" s="185"/>
      <c r="B700" s="186"/>
      <c r="C700" s="186"/>
      <c r="D700" s="186"/>
      <c r="V700" s="72"/>
      <c r="W700" s="72"/>
    </row>
    <row r="701" spans="1:23" x14ac:dyDescent="0.3">
      <c r="A701" s="185"/>
      <c r="B701" s="186"/>
      <c r="C701" s="186"/>
      <c r="D701" s="186"/>
      <c r="V701" s="72"/>
      <c r="W701" s="72"/>
    </row>
    <row r="702" spans="1:23" x14ac:dyDescent="0.3">
      <c r="A702" s="185"/>
      <c r="B702" s="186"/>
      <c r="C702" s="186"/>
      <c r="D702" s="186"/>
      <c r="V702" s="72"/>
      <c r="W702" s="72"/>
    </row>
    <row r="703" spans="1:23" x14ac:dyDescent="0.3">
      <c r="A703" s="185"/>
      <c r="B703" s="186"/>
      <c r="C703" s="186"/>
      <c r="D703" s="186"/>
      <c r="V703" s="72"/>
      <c r="W703" s="72"/>
    </row>
    <row r="704" spans="1:23" x14ac:dyDescent="0.3">
      <c r="A704" s="185"/>
      <c r="B704" s="186"/>
      <c r="C704" s="186"/>
      <c r="D704" s="186"/>
      <c r="V704" s="72"/>
      <c r="W704" s="72"/>
    </row>
    <row r="705" spans="1:23" x14ac:dyDescent="0.3">
      <c r="A705" s="185"/>
      <c r="B705" s="186"/>
      <c r="C705" s="186"/>
      <c r="D705" s="186"/>
      <c r="V705" s="72"/>
      <c r="W705" s="72"/>
    </row>
    <row r="706" spans="1:23" x14ac:dyDescent="0.3">
      <c r="A706" s="185"/>
      <c r="B706" s="186"/>
      <c r="C706" s="186"/>
      <c r="D706" s="186"/>
      <c r="V706" s="72"/>
      <c r="W706" s="72"/>
    </row>
    <row r="707" spans="1:23" x14ac:dyDescent="0.3">
      <c r="A707" s="185"/>
      <c r="B707" s="186"/>
      <c r="C707" s="186"/>
      <c r="D707" s="186"/>
      <c r="V707" s="72"/>
      <c r="W707" s="72"/>
    </row>
    <row r="708" spans="1:23" x14ac:dyDescent="0.3">
      <c r="A708" s="185"/>
      <c r="B708" s="186"/>
      <c r="C708" s="186"/>
      <c r="D708" s="186"/>
      <c r="V708" s="72"/>
      <c r="W708" s="72"/>
    </row>
    <row r="709" spans="1:23" x14ac:dyDescent="0.3">
      <c r="A709" s="185"/>
      <c r="B709" s="186"/>
      <c r="C709" s="186"/>
      <c r="D709" s="186"/>
      <c r="V709" s="72"/>
      <c r="W709" s="72"/>
    </row>
    <row r="710" spans="1:23" x14ac:dyDescent="0.3">
      <c r="A710" s="185"/>
      <c r="B710" s="186"/>
      <c r="C710" s="186"/>
      <c r="D710" s="186"/>
      <c r="V710" s="72"/>
      <c r="W710" s="72"/>
    </row>
    <row r="711" spans="1:23" x14ac:dyDescent="0.3">
      <c r="A711" s="185"/>
      <c r="B711" s="186"/>
      <c r="C711" s="186"/>
      <c r="D711" s="186"/>
      <c r="V711" s="72"/>
      <c r="W711" s="72"/>
    </row>
    <row r="712" spans="1:23" x14ac:dyDescent="0.3">
      <c r="A712" s="185"/>
      <c r="B712" s="186"/>
      <c r="C712" s="186"/>
      <c r="D712" s="186"/>
      <c r="V712" s="72"/>
      <c r="W712" s="72"/>
    </row>
    <row r="713" spans="1:23" x14ac:dyDescent="0.3">
      <c r="A713" s="185"/>
      <c r="B713" s="186"/>
      <c r="C713" s="186"/>
      <c r="D713" s="186"/>
      <c r="V713" s="72"/>
      <c r="W713" s="72"/>
    </row>
    <row r="714" spans="1:23" x14ac:dyDescent="0.3">
      <c r="A714" s="185"/>
      <c r="B714" s="186"/>
      <c r="C714" s="186"/>
      <c r="D714" s="186"/>
      <c r="V714" s="72"/>
      <c r="W714" s="72"/>
    </row>
    <row r="715" spans="1:23" x14ac:dyDescent="0.3">
      <c r="A715" s="185"/>
      <c r="B715" s="186"/>
      <c r="C715" s="186"/>
      <c r="D715" s="186"/>
      <c r="V715" s="72"/>
      <c r="W715" s="72"/>
    </row>
    <row r="716" spans="1:23" x14ac:dyDescent="0.3">
      <c r="A716" s="185"/>
      <c r="B716" s="186"/>
      <c r="C716" s="186"/>
      <c r="D716" s="186"/>
      <c r="V716" s="72"/>
      <c r="W716" s="72"/>
    </row>
    <row r="717" spans="1:23" x14ac:dyDescent="0.3">
      <c r="A717" s="185"/>
      <c r="B717" s="186"/>
      <c r="C717" s="186"/>
      <c r="D717" s="186"/>
      <c r="V717" s="72"/>
      <c r="W717" s="72"/>
    </row>
    <row r="718" spans="1:23" x14ac:dyDescent="0.3">
      <c r="A718" s="185"/>
      <c r="B718" s="186"/>
      <c r="C718" s="186"/>
      <c r="D718" s="186"/>
      <c r="V718" s="72"/>
      <c r="W718" s="72"/>
    </row>
    <row r="719" spans="1:23" x14ac:dyDescent="0.3">
      <c r="A719" s="185"/>
      <c r="B719" s="186"/>
      <c r="C719" s="186"/>
      <c r="D719" s="186"/>
      <c r="V719" s="72"/>
      <c r="W719" s="72"/>
    </row>
    <row r="720" spans="1:23" x14ac:dyDescent="0.3">
      <c r="A720" s="185"/>
      <c r="B720" s="186"/>
      <c r="C720" s="186"/>
      <c r="D720" s="186"/>
      <c r="V720" s="72"/>
      <c r="W720" s="72"/>
    </row>
    <row r="721" spans="1:23" x14ac:dyDescent="0.3">
      <c r="A721" s="185"/>
      <c r="B721" s="186"/>
      <c r="C721" s="186"/>
      <c r="D721" s="186"/>
      <c r="V721" s="72"/>
      <c r="W721" s="72"/>
    </row>
    <row r="722" spans="1:23" x14ac:dyDescent="0.3">
      <c r="A722" s="185"/>
      <c r="B722" s="186"/>
      <c r="C722" s="186"/>
      <c r="D722" s="186"/>
      <c r="V722" s="72"/>
      <c r="W722" s="72"/>
    </row>
    <row r="723" spans="1:23" x14ac:dyDescent="0.3">
      <c r="A723" s="185"/>
      <c r="B723" s="186"/>
      <c r="C723" s="186"/>
      <c r="D723" s="186"/>
      <c r="V723" s="72"/>
      <c r="W723" s="72"/>
    </row>
    <row r="724" spans="1:23" x14ac:dyDescent="0.3">
      <c r="A724" s="185"/>
      <c r="B724" s="186"/>
      <c r="C724" s="186"/>
      <c r="D724" s="186"/>
      <c r="V724" s="72"/>
      <c r="W724" s="72"/>
    </row>
    <row r="725" spans="1:23" x14ac:dyDescent="0.3">
      <c r="A725" s="185"/>
      <c r="B725" s="186"/>
      <c r="C725" s="186"/>
      <c r="D725" s="186"/>
      <c r="V725" s="72"/>
      <c r="W725" s="72"/>
    </row>
    <row r="726" spans="1:23" x14ac:dyDescent="0.3">
      <c r="A726" s="185"/>
      <c r="B726" s="186"/>
      <c r="C726" s="186"/>
      <c r="D726" s="186"/>
      <c r="V726" s="72"/>
      <c r="W726" s="72"/>
    </row>
    <row r="727" spans="1:23" x14ac:dyDescent="0.3">
      <c r="A727" s="185"/>
      <c r="B727" s="186"/>
      <c r="C727" s="186"/>
      <c r="D727" s="186"/>
      <c r="V727" s="72"/>
      <c r="W727" s="72"/>
    </row>
    <row r="728" spans="1:23" x14ac:dyDescent="0.3">
      <c r="A728" s="185"/>
      <c r="B728" s="186"/>
      <c r="C728" s="186"/>
      <c r="D728" s="186"/>
      <c r="V728" s="72"/>
      <c r="W728" s="72"/>
    </row>
    <row r="729" spans="1:23" x14ac:dyDescent="0.3">
      <c r="A729" s="185"/>
      <c r="B729" s="186"/>
      <c r="C729" s="186"/>
      <c r="D729" s="186"/>
      <c r="V729" s="72"/>
      <c r="W729" s="72"/>
    </row>
    <row r="730" spans="1:23" x14ac:dyDescent="0.3">
      <c r="A730" s="185"/>
      <c r="B730" s="186"/>
      <c r="C730" s="186"/>
      <c r="D730" s="186"/>
      <c r="V730" s="72"/>
      <c r="W730" s="72"/>
    </row>
    <row r="731" spans="1:23" x14ac:dyDescent="0.3">
      <c r="A731" s="185"/>
      <c r="B731" s="186"/>
      <c r="C731" s="186"/>
      <c r="D731" s="186"/>
      <c r="V731" s="72"/>
      <c r="W731" s="72"/>
    </row>
    <row r="732" spans="1:23" x14ac:dyDescent="0.3">
      <c r="A732" s="185"/>
      <c r="B732" s="186"/>
      <c r="C732" s="186"/>
      <c r="D732" s="186"/>
      <c r="V732" s="72"/>
      <c r="W732" s="72"/>
    </row>
    <row r="733" spans="1:23" x14ac:dyDescent="0.3">
      <c r="A733" s="185"/>
      <c r="B733" s="186"/>
      <c r="C733" s="186"/>
      <c r="D733" s="186"/>
      <c r="V733" s="72"/>
      <c r="W733" s="72"/>
    </row>
    <row r="734" spans="1:23" x14ac:dyDescent="0.3">
      <c r="A734" s="185"/>
      <c r="B734" s="186"/>
      <c r="C734" s="186"/>
      <c r="D734" s="186"/>
      <c r="V734" s="72"/>
      <c r="W734" s="72"/>
    </row>
    <row r="735" spans="1:23" x14ac:dyDescent="0.3">
      <c r="A735" s="185"/>
      <c r="B735" s="186"/>
      <c r="C735" s="186"/>
      <c r="D735" s="186"/>
      <c r="V735" s="72"/>
      <c r="W735" s="72"/>
    </row>
    <row r="736" spans="1:23" x14ac:dyDescent="0.3">
      <c r="A736" s="185"/>
      <c r="B736" s="186"/>
      <c r="C736" s="186"/>
      <c r="D736" s="186"/>
      <c r="V736" s="72"/>
      <c r="W736" s="72"/>
    </row>
    <row r="737" spans="1:23" x14ac:dyDescent="0.3">
      <c r="A737" s="185"/>
      <c r="B737" s="186"/>
      <c r="C737" s="186"/>
      <c r="D737" s="186"/>
      <c r="V737" s="72"/>
      <c r="W737" s="72"/>
    </row>
    <row r="738" spans="1:23" x14ac:dyDescent="0.3">
      <c r="A738" s="185"/>
      <c r="B738" s="186"/>
      <c r="C738" s="186"/>
      <c r="D738" s="186"/>
      <c r="V738" s="72"/>
      <c r="W738" s="72"/>
    </row>
    <row r="739" spans="1:23" x14ac:dyDescent="0.3">
      <c r="A739" s="185"/>
      <c r="B739" s="186"/>
      <c r="C739" s="186"/>
      <c r="D739" s="186"/>
      <c r="V739" s="72"/>
      <c r="W739" s="72"/>
    </row>
    <row r="740" spans="1:23" x14ac:dyDescent="0.3">
      <c r="A740" s="185"/>
      <c r="B740" s="186"/>
      <c r="C740" s="186"/>
      <c r="D740" s="186"/>
      <c r="V740" s="72"/>
      <c r="W740" s="72"/>
    </row>
    <row r="741" spans="1:23" x14ac:dyDescent="0.3">
      <c r="A741" s="185"/>
      <c r="B741" s="186"/>
      <c r="C741" s="186"/>
      <c r="D741" s="186"/>
      <c r="V741" s="72"/>
      <c r="W741" s="72"/>
    </row>
    <row r="742" spans="1:23" x14ac:dyDescent="0.3">
      <c r="A742" s="185"/>
      <c r="B742" s="186"/>
      <c r="C742" s="186"/>
      <c r="D742" s="186"/>
      <c r="V742" s="72"/>
      <c r="W742" s="72"/>
    </row>
    <row r="743" spans="1:23" x14ac:dyDescent="0.3">
      <c r="A743" s="185"/>
      <c r="B743" s="186"/>
      <c r="C743" s="186"/>
      <c r="D743" s="186"/>
      <c r="V743" s="72"/>
      <c r="W743" s="72"/>
    </row>
    <row r="744" spans="1:23" x14ac:dyDescent="0.3">
      <c r="A744" s="185"/>
      <c r="B744" s="186"/>
      <c r="C744" s="186"/>
      <c r="D744" s="186"/>
      <c r="V744" s="72"/>
      <c r="W744" s="72"/>
    </row>
    <row r="745" spans="1:23" x14ac:dyDescent="0.3">
      <c r="A745" s="185"/>
      <c r="B745" s="186"/>
      <c r="C745" s="186"/>
      <c r="D745" s="186"/>
      <c r="V745" s="72"/>
      <c r="W745" s="72"/>
    </row>
    <row r="746" spans="1:23" x14ac:dyDescent="0.3">
      <c r="A746" s="185"/>
      <c r="B746" s="186"/>
      <c r="C746" s="186"/>
      <c r="D746" s="186"/>
      <c r="V746" s="72"/>
      <c r="W746" s="72"/>
    </row>
    <row r="747" spans="1:23" x14ac:dyDescent="0.3">
      <c r="A747" s="185"/>
      <c r="B747" s="186"/>
      <c r="C747" s="186"/>
      <c r="D747" s="186"/>
      <c r="V747" s="72"/>
      <c r="W747" s="72"/>
    </row>
    <row r="748" spans="1:23" x14ac:dyDescent="0.3">
      <c r="A748" s="185"/>
      <c r="B748" s="186"/>
      <c r="C748" s="186"/>
      <c r="D748" s="186"/>
      <c r="V748" s="72"/>
      <c r="W748" s="72"/>
    </row>
    <row r="749" spans="1:23" x14ac:dyDescent="0.3">
      <c r="A749" s="185"/>
      <c r="B749" s="186"/>
      <c r="C749" s="186"/>
      <c r="D749" s="186"/>
      <c r="V749" s="72"/>
      <c r="W749" s="72"/>
    </row>
    <row r="750" spans="1:23" x14ac:dyDescent="0.3">
      <c r="A750" s="185"/>
      <c r="B750" s="186"/>
      <c r="C750" s="186"/>
      <c r="D750" s="186"/>
      <c r="V750" s="72"/>
      <c r="W750" s="72"/>
    </row>
    <row r="751" spans="1:23" x14ac:dyDescent="0.3">
      <c r="A751" s="185"/>
      <c r="B751" s="186"/>
      <c r="C751" s="186"/>
      <c r="D751" s="186"/>
      <c r="V751" s="72"/>
      <c r="W751" s="72"/>
    </row>
    <row r="752" spans="1:23" x14ac:dyDescent="0.3">
      <c r="A752" s="185"/>
      <c r="B752" s="186"/>
      <c r="C752" s="186"/>
      <c r="D752" s="186"/>
      <c r="V752" s="72"/>
      <c r="W752" s="72"/>
    </row>
    <row r="753" spans="1:23" x14ac:dyDescent="0.3">
      <c r="A753" s="185"/>
      <c r="B753" s="186"/>
      <c r="C753" s="186"/>
      <c r="D753" s="186"/>
      <c r="V753" s="72"/>
      <c r="W753" s="72"/>
    </row>
    <row r="754" spans="1:23" x14ac:dyDescent="0.3">
      <c r="A754" s="185"/>
      <c r="B754" s="186"/>
      <c r="C754" s="186"/>
      <c r="D754" s="186"/>
      <c r="V754" s="72"/>
      <c r="W754" s="72"/>
    </row>
    <row r="755" spans="1:23" x14ac:dyDescent="0.3">
      <c r="A755" s="185"/>
      <c r="B755" s="186"/>
      <c r="C755" s="186"/>
      <c r="D755" s="186"/>
      <c r="V755" s="72"/>
      <c r="W755" s="72"/>
    </row>
    <row r="756" spans="1:23" x14ac:dyDescent="0.3">
      <c r="A756" s="185"/>
      <c r="B756" s="186"/>
      <c r="C756" s="186"/>
      <c r="D756" s="186"/>
      <c r="V756" s="72"/>
      <c r="W756" s="72"/>
    </row>
    <row r="757" spans="1:23" x14ac:dyDescent="0.3">
      <c r="A757" s="185"/>
      <c r="B757" s="186"/>
      <c r="C757" s="186"/>
      <c r="D757" s="186"/>
      <c r="V757" s="72"/>
      <c r="W757" s="72"/>
    </row>
    <row r="758" spans="1:23" x14ac:dyDescent="0.3">
      <c r="A758" s="185"/>
      <c r="B758" s="186"/>
      <c r="C758" s="186"/>
      <c r="D758" s="186"/>
      <c r="V758" s="72"/>
      <c r="W758" s="72"/>
    </row>
    <row r="759" spans="1:23" x14ac:dyDescent="0.3">
      <c r="A759" s="185"/>
      <c r="B759" s="186"/>
      <c r="C759" s="186"/>
      <c r="D759" s="186"/>
      <c r="V759" s="72"/>
      <c r="W759" s="72"/>
    </row>
    <row r="760" spans="1:23" x14ac:dyDescent="0.3">
      <c r="A760" s="185"/>
      <c r="B760" s="186"/>
      <c r="C760" s="186"/>
      <c r="D760" s="186"/>
      <c r="V760" s="72"/>
      <c r="W760" s="72"/>
    </row>
    <row r="761" spans="1:23" x14ac:dyDescent="0.3">
      <c r="A761" s="185"/>
      <c r="B761" s="186"/>
      <c r="C761" s="186"/>
      <c r="D761" s="186"/>
      <c r="V761" s="72"/>
      <c r="W761" s="72"/>
    </row>
    <row r="762" spans="1:23" x14ac:dyDescent="0.3">
      <c r="A762" s="185"/>
      <c r="B762" s="186"/>
      <c r="C762" s="186"/>
      <c r="D762" s="186"/>
      <c r="V762" s="72"/>
      <c r="W762" s="72"/>
    </row>
    <row r="763" spans="1:23" x14ac:dyDescent="0.3">
      <c r="A763" s="185"/>
      <c r="B763" s="186"/>
      <c r="C763" s="186"/>
      <c r="D763" s="186"/>
      <c r="V763" s="72"/>
      <c r="W763" s="72"/>
    </row>
    <row r="764" spans="1:23" x14ac:dyDescent="0.3">
      <c r="A764" s="185"/>
      <c r="B764" s="186"/>
      <c r="C764" s="186"/>
      <c r="D764" s="186"/>
      <c r="V764" s="72"/>
      <c r="W764" s="72"/>
    </row>
    <row r="765" spans="1:23" x14ac:dyDescent="0.3">
      <c r="A765" s="185"/>
      <c r="B765" s="186"/>
      <c r="C765" s="186"/>
      <c r="D765" s="186"/>
      <c r="V765" s="72"/>
      <c r="W765" s="72"/>
    </row>
    <row r="766" spans="1:23" x14ac:dyDescent="0.3">
      <c r="A766" s="185"/>
      <c r="B766" s="186"/>
      <c r="C766" s="186"/>
      <c r="D766" s="186"/>
      <c r="V766" s="72"/>
      <c r="W766" s="72"/>
    </row>
    <row r="767" spans="1:23" x14ac:dyDescent="0.3">
      <c r="A767" s="185"/>
      <c r="B767" s="186"/>
      <c r="C767" s="186"/>
      <c r="D767" s="186"/>
      <c r="V767" s="72"/>
      <c r="W767" s="72"/>
    </row>
    <row r="768" spans="1:23" x14ac:dyDescent="0.3">
      <c r="A768" s="185"/>
      <c r="B768" s="186"/>
      <c r="C768" s="186"/>
      <c r="D768" s="186"/>
      <c r="V768" s="72"/>
      <c r="W768" s="72"/>
    </row>
    <row r="769" spans="1:23" x14ac:dyDescent="0.3">
      <c r="A769" s="185"/>
      <c r="B769" s="186"/>
      <c r="C769" s="186"/>
      <c r="D769" s="186"/>
      <c r="V769" s="72"/>
      <c r="W769" s="72"/>
    </row>
    <row r="770" spans="1:23" x14ac:dyDescent="0.3">
      <c r="A770" s="185"/>
      <c r="B770" s="186"/>
      <c r="C770" s="186"/>
      <c r="D770" s="186"/>
      <c r="V770" s="72"/>
      <c r="W770" s="72"/>
    </row>
    <row r="771" spans="1:23" x14ac:dyDescent="0.3">
      <c r="A771" s="185"/>
      <c r="B771" s="186"/>
      <c r="C771" s="186"/>
      <c r="D771" s="186"/>
      <c r="V771" s="72"/>
      <c r="W771" s="72"/>
    </row>
    <row r="772" spans="1:23" x14ac:dyDescent="0.3">
      <c r="A772" s="185"/>
      <c r="B772" s="186"/>
      <c r="C772" s="186"/>
      <c r="D772" s="186"/>
      <c r="V772" s="72"/>
      <c r="W772" s="72"/>
    </row>
    <row r="773" spans="1:23" x14ac:dyDescent="0.3">
      <c r="A773" s="185"/>
      <c r="B773" s="186"/>
      <c r="C773" s="186"/>
      <c r="D773" s="186"/>
      <c r="V773" s="72"/>
      <c r="W773" s="72"/>
    </row>
    <row r="774" spans="1:23" x14ac:dyDescent="0.3">
      <c r="A774" s="185"/>
      <c r="B774" s="186"/>
      <c r="C774" s="186"/>
      <c r="D774" s="186"/>
      <c r="V774" s="72"/>
      <c r="W774" s="72"/>
    </row>
    <row r="775" spans="1:23" x14ac:dyDescent="0.3">
      <c r="A775" s="185"/>
      <c r="B775" s="186"/>
      <c r="C775" s="186"/>
      <c r="D775" s="186"/>
      <c r="V775" s="72"/>
      <c r="W775" s="72"/>
    </row>
    <row r="776" spans="1:23" x14ac:dyDescent="0.3">
      <c r="A776" s="185"/>
      <c r="B776" s="186"/>
      <c r="C776" s="186"/>
      <c r="D776" s="186"/>
      <c r="V776" s="72"/>
      <c r="W776" s="72"/>
    </row>
    <row r="777" spans="1:23" x14ac:dyDescent="0.3">
      <c r="A777" s="185"/>
      <c r="B777" s="186"/>
      <c r="C777" s="186"/>
      <c r="D777" s="186"/>
      <c r="V777" s="72"/>
      <c r="W777" s="72"/>
    </row>
    <row r="778" spans="1:23" x14ac:dyDescent="0.3">
      <c r="A778" s="185"/>
      <c r="B778" s="186"/>
      <c r="C778" s="186"/>
      <c r="D778" s="186"/>
      <c r="V778" s="72"/>
      <c r="W778" s="72"/>
    </row>
    <row r="779" spans="1:23" x14ac:dyDescent="0.3">
      <c r="A779" s="185"/>
      <c r="B779" s="186"/>
      <c r="C779" s="186"/>
      <c r="D779" s="186"/>
      <c r="V779" s="72"/>
      <c r="W779" s="72"/>
    </row>
    <row r="780" spans="1:23" x14ac:dyDescent="0.3">
      <c r="A780" s="185"/>
      <c r="B780" s="186"/>
      <c r="C780" s="186"/>
      <c r="D780" s="186"/>
      <c r="V780" s="72"/>
      <c r="W780" s="72"/>
    </row>
    <row r="781" spans="1:23" x14ac:dyDescent="0.3">
      <c r="A781" s="185"/>
      <c r="B781" s="186"/>
      <c r="C781" s="186"/>
      <c r="D781" s="186"/>
      <c r="V781" s="72"/>
      <c r="W781" s="72"/>
    </row>
    <row r="782" spans="1:23" x14ac:dyDescent="0.3">
      <c r="A782" s="185"/>
      <c r="B782" s="186"/>
      <c r="C782" s="186"/>
      <c r="D782" s="186"/>
      <c r="V782" s="72"/>
      <c r="W782" s="72"/>
    </row>
    <row r="783" spans="1:23" x14ac:dyDescent="0.3">
      <c r="A783" s="185"/>
      <c r="B783" s="186"/>
      <c r="C783" s="186"/>
      <c r="D783" s="186"/>
      <c r="V783" s="72"/>
      <c r="W783" s="72"/>
    </row>
    <row r="784" spans="1:23" x14ac:dyDescent="0.3">
      <c r="A784" s="185"/>
      <c r="B784" s="186"/>
      <c r="C784" s="186"/>
      <c r="D784" s="186"/>
      <c r="V784" s="72"/>
      <c r="W784" s="72"/>
    </row>
    <row r="785" spans="1:23" x14ac:dyDescent="0.3">
      <c r="A785" s="185"/>
      <c r="B785" s="186"/>
      <c r="C785" s="186"/>
      <c r="D785" s="186"/>
      <c r="V785" s="72"/>
      <c r="W785" s="72"/>
    </row>
    <row r="786" spans="1:23" x14ac:dyDescent="0.3">
      <c r="A786" s="185"/>
      <c r="B786" s="186"/>
      <c r="C786" s="186"/>
      <c r="D786" s="186"/>
      <c r="V786" s="72"/>
      <c r="W786" s="72"/>
    </row>
    <row r="787" spans="1:23" x14ac:dyDescent="0.3">
      <c r="A787" s="185"/>
      <c r="B787" s="186"/>
      <c r="C787" s="186"/>
      <c r="D787" s="186"/>
      <c r="V787" s="72"/>
      <c r="W787" s="72"/>
    </row>
    <row r="788" spans="1:23" x14ac:dyDescent="0.3">
      <c r="A788" s="185"/>
      <c r="B788" s="186"/>
      <c r="C788" s="186"/>
      <c r="D788" s="186"/>
      <c r="V788" s="72"/>
      <c r="W788" s="72"/>
    </row>
    <row r="789" spans="1:23" x14ac:dyDescent="0.3">
      <c r="A789" s="185"/>
      <c r="B789" s="186"/>
      <c r="C789" s="186"/>
      <c r="D789" s="186"/>
      <c r="V789" s="72"/>
      <c r="W789" s="72"/>
    </row>
    <row r="790" spans="1:23" x14ac:dyDescent="0.3">
      <c r="A790" s="185"/>
      <c r="B790" s="186"/>
      <c r="C790" s="186"/>
      <c r="D790" s="186"/>
      <c r="V790" s="72"/>
      <c r="W790" s="72"/>
    </row>
    <row r="791" spans="1:23" x14ac:dyDescent="0.3">
      <c r="A791" s="185"/>
      <c r="B791" s="186"/>
      <c r="C791" s="186"/>
      <c r="D791" s="186"/>
      <c r="V791" s="72"/>
      <c r="W791" s="72"/>
    </row>
    <row r="792" spans="1:23" x14ac:dyDescent="0.3">
      <c r="A792" s="185"/>
      <c r="B792" s="186"/>
      <c r="C792" s="186"/>
      <c r="D792" s="186"/>
      <c r="V792" s="72"/>
      <c r="W792" s="72"/>
    </row>
    <row r="793" spans="1:23" x14ac:dyDescent="0.3">
      <c r="A793" s="185"/>
      <c r="B793" s="186"/>
      <c r="C793" s="186"/>
      <c r="D793" s="186"/>
      <c r="V793" s="72"/>
      <c r="W793" s="72"/>
    </row>
    <row r="794" spans="1:23" x14ac:dyDescent="0.3">
      <c r="A794" s="185"/>
      <c r="B794" s="186"/>
      <c r="C794" s="186"/>
      <c r="D794" s="186"/>
      <c r="V794" s="72"/>
      <c r="W794" s="72"/>
    </row>
    <row r="795" spans="1:23" x14ac:dyDescent="0.3">
      <c r="A795" s="185"/>
      <c r="B795" s="186"/>
      <c r="C795" s="186"/>
      <c r="D795" s="186"/>
      <c r="V795" s="72"/>
      <c r="W795" s="72"/>
    </row>
    <row r="796" spans="1:23" x14ac:dyDescent="0.3">
      <c r="A796" s="185"/>
      <c r="B796" s="186"/>
      <c r="C796" s="186"/>
      <c r="D796" s="186"/>
      <c r="V796" s="72"/>
      <c r="W796" s="72"/>
    </row>
    <row r="797" spans="1:23" x14ac:dyDescent="0.3">
      <c r="A797" s="185"/>
      <c r="B797" s="186"/>
      <c r="C797" s="186"/>
      <c r="D797" s="186"/>
      <c r="V797" s="72"/>
      <c r="W797" s="72"/>
    </row>
    <row r="798" spans="1:23" x14ac:dyDescent="0.3">
      <c r="A798" s="185"/>
      <c r="B798" s="186"/>
      <c r="C798" s="186"/>
      <c r="D798" s="186"/>
      <c r="V798" s="72"/>
      <c r="W798" s="72"/>
    </row>
    <row r="799" spans="1:23" x14ac:dyDescent="0.3">
      <c r="A799" s="185"/>
      <c r="B799" s="186"/>
      <c r="C799" s="186"/>
      <c r="D799" s="186"/>
      <c r="V799" s="72"/>
      <c r="W799" s="72"/>
    </row>
    <row r="800" spans="1:23" x14ac:dyDescent="0.3">
      <c r="A800" s="185"/>
      <c r="B800" s="186"/>
      <c r="C800" s="186"/>
      <c r="D800" s="186"/>
      <c r="V800" s="72"/>
      <c r="W800" s="72"/>
    </row>
    <row r="801" spans="1:23" x14ac:dyDescent="0.3">
      <c r="A801" s="185"/>
      <c r="B801" s="186"/>
      <c r="C801" s="186"/>
      <c r="D801" s="186"/>
      <c r="V801" s="72"/>
      <c r="W801" s="72"/>
    </row>
    <row r="802" spans="1:23" x14ac:dyDescent="0.3">
      <c r="A802" s="185"/>
      <c r="B802" s="186"/>
      <c r="C802" s="186"/>
      <c r="D802" s="186"/>
      <c r="V802" s="72"/>
      <c r="W802" s="72"/>
    </row>
    <row r="803" spans="1:23" x14ac:dyDescent="0.3">
      <c r="A803" s="185"/>
      <c r="B803" s="186"/>
      <c r="C803" s="186"/>
      <c r="D803" s="186"/>
      <c r="V803" s="72"/>
      <c r="W803" s="72"/>
    </row>
    <row r="804" spans="1:23" x14ac:dyDescent="0.3">
      <c r="A804" s="185"/>
      <c r="B804" s="186"/>
      <c r="C804" s="186"/>
      <c r="D804" s="186"/>
      <c r="V804" s="72"/>
      <c r="W804" s="72"/>
    </row>
    <row r="805" spans="1:23" x14ac:dyDescent="0.3">
      <c r="A805" s="185"/>
      <c r="B805" s="186"/>
      <c r="C805" s="186"/>
      <c r="D805" s="186"/>
      <c r="V805" s="72"/>
      <c r="W805" s="72"/>
    </row>
    <row r="806" spans="1:23" x14ac:dyDescent="0.3">
      <c r="A806" s="185"/>
      <c r="B806" s="186"/>
      <c r="C806" s="186"/>
      <c r="D806" s="186"/>
      <c r="V806" s="72"/>
      <c r="W806" s="72"/>
    </row>
    <row r="807" spans="1:23" x14ac:dyDescent="0.3">
      <c r="A807" s="185"/>
      <c r="B807" s="186"/>
      <c r="C807" s="186"/>
      <c r="D807" s="186"/>
      <c r="V807" s="72"/>
      <c r="W807" s="72"/>
    </row>
    <row r="808" spans="1:23" x14ac:dyDescent="0.3">
      <c r="A808" s="185"/>
      <c r="B808" s="186"/>
      <c r="C808" s="186"/>
      <c r="D808" s="186"/>
      <c r="V808" s="72"/>
      <c r="W808" s="72"/>
    </row>
    <row r="809" spans="1:23" x14ac:dyDescent="0.3">
      <c r="A809" s="185"/>
      <c r="B809" s="186"/>
      <c r="C809" s="186"/>
      <c r="D809" s="186"/>
      <c r="V809" s="72"/>
      <c r="W809" s="72"/>
    </row>
    <row r="810" spans="1:23" x14ac:dyDescent="0.3">
      <c r="A810" s="185"/>
      <c r="B810" s="186"/>
      <c r="C810" s="186"/>
      <c r="D810" s="186"/>
      <c r="V810" s="72"/>
      <c r="W810" s="72"/>
    </row>
    <row r="811" spans="1:23" x14ac:dyDescent="0.3">
      <c r="A811" s="185"/>
      <c r="B811" s="186"/>
      <c r="C811" s="186"/>
      <c r="D811" s="186"/>
      <c r="V811" s="72"/>
      <c r="W811" s="72"/>
    </row>
    <row r="812" spans="1:23" x14ac:dyDescent="0.3">
      <c r="A812" s="185"/>
      <c r="B812" s="186"/>
      <c r="C812" s="186"/>
      <c r="D812" s="186"/>
      <c r="V812" s="72"/>
      <c r="W812" s="72"/>
    </row>
    <row r="813" spans="1:23" x14ac:dyDescent="0.3">
      <c r="A813" s="185"/>
      <c r="B813" s="186"/>
      <c r="C813" s="186"/>
      <c r="D813" s="186"/>
      <c r="V813" s="72"/>
      <c r="W813" s="72"/>
    </row>
    <row r="814" spans="1:23" x14ac:dyDescent="0.3">
      <c r="A814" s="185"/>
      <c r="B814" s="186"/>
      <c r="C814" s="186"/>
      <c r="D814" s="186"/>
      <c r="V814" s="72"/>
      <c r="W814" s="72"/>
    </row>
    <row r="815" spans="1:23" x14ac:dyDescent="0.3">
      <c r="A815" s="185"/>
      <c r="B815" s="186"/>
      <c r="C815" s="186"/>
      <c r="D815" s="186"/>
      <c r="V815" s="72"/>
      <c r="W815" s="72"/>
    </row>
    <row r="816" spans="1:23" x14ac:dyDescent="0.3">
      <c r="A816" s="185"/>
      <c r="B816" s="186"/>
      <c r="C816" s="186"/>
      <c r="D816" s="186"/>
      <c r="V816" s="72"/>
      <c r="W816" s="72"/>
    </row>
    <row r="817" spans="1:23" x14ac:dyDescent="0.3">
      <c r="A817" s="185"/>
      <c r="B817" s="186"/>
      <c r="C817" s="186"/>
      <c r="D817" s="186"/>
      <c r="V817" s="72"/>
      <c r="W817" s="72"/>
    </row>
    <row r="818" spans="1:23" x14ac:dyDescent="0.3">
      <c r="A818" s="185"/>
      <c r="B818" s="186"/>
      <c r="C818" s="186"/>
      <c r="D818" s="186"/>
      <c r="V818" s="72"/>
      <c r="W818" s="72"/>
    </row>
    <row r="819" spans="1:23" x14ac:dyDescent="0.3">
      <c r="A819" s="185"/>
      <c r="B819" s="186"/>
      <c r="C819" s="186"/>
      <c r="D819" s="186"/>
      <c r="V819" s="72"/>
      <c r="W819" s="72"/>
    </row>
    <row r="820" spans="1:23" x14ac:dyDescent="0.3">
      <c r="A820" s="185"/>
      <c r="B820" s="186"/>
      <c r="C820" s="186"/>
      <c r="D820" s="186"/>
      <c r="V820" s="72"/>
      <c r="W820" s="72"/>
    </row>
    <row r="821" spans="1:23" x14ac:dyDescent="0.3">
      <c r="A821" s="185"/>
      <c r="B821" s="186"/>
      <c r="C821" s="186"/>
      <c r="D821" s="186"/>
      <c r="V821" s="72"/>
      <c r="W821" s="72"/>
    </row>
    <row r="822" spans="1:23" x14ac:dyDescent="0.3">
      <c r="A822" s="185"/>
      <c r="B822" s="186"/>
      <c r="C822" s="186"/>
      <c r="D822" s="186"/>
      <c r="V822" s="72"/>
      <c r="W822" s="72"/>
    </row>
    <row r="823" spans="1:23" x14ac:dyDescent="0.3">
      <c r="A823" s="185"/>
      <c r="B823" s="186"/>
      <c r="C823" s="186"/>
      <c r="D823" s="186"/>
      <c r="V823" s="72"/>
      <c r="W823" s="72"/>
    </row>
    <row r="824" spans="1:23" x14ac:dyDescent="0.3">
      <c r="A824" s="185"/>
      <c r="B824" s="186"/>
      <c r="C824" s="186"/>
      <c r="D824" s="186"/>
      <c r="V824" s="72"/>
      <c r="W824" s="72"/>
    </row>
    <row r="825" spans="1:23" x14ac:dyDescent="0.3">
      <c r="A825" s="185"/>
      <c r="B825" s="186"/>
      <c r="C825" s="186"/>
      <c r="D825" s="186"/>
      <c r="V825" s="72"/>
      <c r="W825" s="72"/>
    </row>
    <row r="826" spans="1:23" x14ac:dyDescent="0.3">
      <c r="A826" s="185"/>
      <c r="B826" s="186"/>
      <c r="C826" s="186"/>
      <c r="D826" s="186"/>
      <c r="V826" s="72"/>
      <c r="W826" s="72"/>
    </row>
    <row r="827" spans="1:23" x14ac:dyDescent="0.3">
      <c r="A827" s="185"/>
      <c r="B827" s="186"/>
      <c r="C827" s="186"/>
      <c r="D827" s="186"/>
      <c r="V827" s="72"/>
      <c r="W827" s="72"/>
    </row>
    <row r="828" spans="1:23" x14ac:dyDescent="0.3">
      <c r="A828" s="185"/>
      <c r="B828" s="186"/>
      <c r="C828" s="186"/>
      <c r="D828" s="186"/>
      <c r="V828" s="72"/>
      <c r="W828" s="72"/>
    </row>
    <row r="829" spans="1:23" x14ac:dyDescent="0.3">
      <c r="A829" s="185"/>
      <c r="B829" s="186"/>
      <c r="C829" s="186"/>
      <c r="D829" s="186"/>
      <c r="V829" s="72"/>
      <c r="W829" s="72"/>
    </row>
    <row r="830" spans="1:23" x14ac:dyDescent="0.3">
      <c r="A830" s="185"/>
      <c r="B830" s="186"/>
      <c r="C830" s="186"/>
      <c r="D830" s="186"/>
      <c r="V830" s="72"/>
      <c r="W830" s="72"/>
    </row>
    <row r="831" spans="1:23" x14ac:dyDescent="0.3">
      <c r="A831" s="185"/>
      <c r="B831" s="186"/>
      <c r="C831" s="186"/>
      <c r="D831" s="186"/>
      <c r="V831" s="72"/>
      <c r="W831" s="72"/>
    </row>
    <row r="832" spans="1:23" x14ac:dyDescent="0.3">
      <c r="A832" s="185"/>
      <c r="B832" s="186"/>
      <c r="C832" s="186"/>
      <c r="D832" s="186"/>
      <c r="V832" s="72"/>
      <c r="W832" s="72"/>
    </row>
    <row r="833" spans="1:23" x14ac:dyDescent="0.3">
      <c r="A833" s="185"/>
      <c r="B833" s="186"/>
      <c r="C833" s="186"/>
      <c r="D833" s="186"/>
      <c r="V833" s="72"/>
      <c r="W833" s="72"/>
    </row>
    <row r="834" spans="1:23" x14ac:dyDescent="0.3">
      <c r="A834" s="185"/>
      <c r="B834" s="186"/>
      <c r="C834" s="186"/>
      <c r="D834" s="186"/>
      <c r="V834" s="72"/>
      <c r="W834" s="72"/>
    </row>
    <row r="835" spans="1:23" x14ac:dyDescent="0.3">
      <c r="A835" s="185"/>
      <c r="B835" s="186"/>
      <c r="C835" s="186"/>
      <c r="D835" s="186"/>
      <c r="V835" s="72"/>
      <c r="W835" s="72"/>
    </row>
    <row r="836" spans="1:23" x14ac:dyDescent="0.3">
      <c r="A836" s="185"/>
      <c r="B836" s="186"/>
      <c r="C836" s="186"/>
      <c r="D836" s="186"/>
      <c r="V836" s="72"/>
      <c r="W836" s="72"/>
    </row>
    <row r="837" spans="1:23" x14ac:dyDescent="0.3">
      <c r="A837" s="185"/>
      <c r="B837" s="186"/>
      <c r="C837" s="186"/>
      <c r="D837" s="186"/>
      <c r="V837" s="72"/>
      <c r="W837" s="72"/>
    </row>
    <row r="838" spans="1:23" x14ac:dyDescent="0.3">
      <c r="A838" s="185"/>
      <c r="B838" s="186"/>
      <c r="C838" s="186"/>
      <c r="D838" s="186"/>
      <c r="V838" s="72"/>
      <c r="W838" s="72"/>
    </row>
    <row r="839" spans="1:23" x14ac:dyDescent="0.3">
      <c r="A839" s="185"/>
      <c r="B839" s="186"/>
      <c r="C839" s="186"/>
      <c r="D839" s="186"/>
      <c r="V839" s="72"/>
      <c r="W839" s="72"/>
    </row>
    <row r="840" spans="1:23" x14ac:dyDescent="0.3">
      <c r="A840" s="185"/>
      <c r="B840" s="186"/>
      <c r="C840" s="186"/>
      <c r="D840" s="186"/>
      <c r="V840" s="72"/>
      <c r="W840" s="72"/>
    </row>
    <row r="841" spans="1:23" x14ac:dyDescent="0.3">
      <c r="A841" s="185"/>
      <c r="B841" s="186"/>
      <c r="C841" s="186"/>
      <c r="D841" s="186"/>
      <c r="V841" s="72"/>
      <c r="W841" s="72"/>
    </row>
    <row r="842" spans="1:23" x14ac:dyDescent="0.3">
      <c r="A842" s="185"/>
      <c r="B842" s="186"/>
      <c r="C842" s="186"/>
      <c r="D842" s="186"/>
      <c r="V842" s="72"/>
      <c r="W842" s="72"/>
    </row>
    <row r="843" spans="1:23" x14ac:dyDescent="0.3">
      <c r="A843" s="185"/>
      <c r="B843" s="186"/>
      <c r="C843" s="186"/>
      <c r="D843" s="186"/>
      <c r="V843" s="72"/>
      <c r="W843" s="72"/>
    </row>
    <row r="844" spans="1:23" x14ac:dyDescent="0.3">
      <c r="A844" s="185"/>
      <c r="B844" s="186"/>
      <c r="C844" s="186"/>
      <c r="D844" s="186"/>
      <c r="V844" s="72"/>
      <c r="W844" s="72"/>
    </row>
    <row r="845" spans="1:23" x14ac:dyDescent="0.3">
      <c r="A845" s="185"/>
      <c r="B845" s="186"/>
      <c r="C845" s="186"/>
      <c r="D845" s="186"/>
      <c r="V845" s="72"/>
      <c r="W845" s="72"/>
    </row>
    <row r="846" spans="1:23" x14ac:dyDescent="0.3">
      <c r="A846" s="185"/>
      <c r="B846" s="186"/>
      <c r="C846" s="186"/>
      <c r="D846" s="186"/>
      <c r="V846" s="72"/>
      <c r="W846" s="72"/>
    </row>
    <row r="847" spans="1:23" x14ac:dyDescent="0.3">
      <c r="A847" s="185"/>
      <c r="B847" s="186"/>
      <c r="C847" s="186"/>
      <c r="D847" s="186"/>
      <c r="V847" s="72"/>
      <c r="W847" s="72"/>
    </row>
    <row r="848" spans="1:23" x14ac:dyDescent="0.3">
      <c r="A848" s="185"/>
      <c r="B848" s="186"/>
      <c r="C848" s="186"/>
      <c r="D848" s="186"/>
      <c r="V848" s="72"/>
      <c r="W848" s="72"/>
    </row>
    <row r="849" spans="1:23" x14ac:dyDescent="0.3">
      <c r="A849" s="185"/>
      <c r="B849" s="186"/>
      <c r="C849" s="186"/>
      <c r="D849" s="186"/>
      <c r="V849" s="72"/>
      <c r="W849" s="72"/>
    </row>
    <row r="850" spans="1:23" x14ac:dyDescent="0.3">
      <c r="A850" s="185"/>
      <c r="B850" s="186"/>
      <c r="C850" s="186"/>
      <c r="D850" s="186"/>
      <c r="V850" s="72"/>
      <c r="W850" s="72"/>
    </row>
    <row r="851" spans="1:23" x14ac:dyDescent="0.3">
      <c r="A851" s="185"/>
      <c r="B851" s="186"/>
      <c r="C851" s="186"/>
      <c r="D851" s="186"/>
      <c r="V851" s="72"/>
      <c r="W851" s="72"/>
    </row>
    <row r="852" spans="1:23" x14ac:dyDescent="0.3">
      <c r="A852" s="185"/>
      <c r="B852" s="186"/>
      <c r="C852" s="186"/>
      <c r="D852" s="186"/>
      <c r="V852" s="72"/>
      <c r="W852" s="72"/>
    </row>
    <row r="853" spans="1:23" x14ac:dyDescent="0.3">
      <c r="A853" s="185"/>
      <c r="B853" s="186"/>
      <c r="C853" s="186"/>
      <c r="D853" s="186"/>
      <c r="V853" s="72"/>
      <c r="W853" s="72"/>
    </row>
    <row r="854" spans="1:23" x14ac:dyDescent="0.3">
      <c r="A854" s="185"/>
      <c r="B854" s="186"/>
      <c r="C854" s="186"/>
      <c r="D854" s="186"/>
      <c r="V854" s="72"/>
      <c r="W854" s="72"/>
    </row>
    <row r="855" spans="1:23" x14ac:dyDescent="0.3">
      <c r="A855" s="185"/>
      <c r="B855" s="186"/>
      <c r="C855" s="186"/>
      <c r="D855" s="186"/>
      <c r="V855" s="72"/>
      <c r="W855" s="72"/>
    </row>
    <row r="856" spans="1:23" x14ac:dyDescent="0.3">
      <c r="A856" s="185"/>
      <c r="B856" s="186"/>
      <c r="C856" s="186"/>
      <c r="D856" s="186"/>
      <c r="V856" s="72"/>
      <c r="W856" s="72"/>
    </row>
    <row r="857" spans="1:23" x14ac:dyDescent="0.3">
      <c r="A857" s="185"/>
      <c r="B857" s="186"/>
      <c r="C857" s="186"/>
      <c r="D857" s="186"/>
      <c r="V857" s="72"/>
      <c r="W857" s="72"/>
    </row>
    <row r="858" spans="1:23" x14ac:dyDescent="0.3">
      <c r="A858" s="185"/>
      <c r="B858" s="186"/>
      <c r="C858" s="186"/>
      <c r="D858" s="186"/>
      <c r="V858" s="72"/>
      <c r="W858" s="72"/>
    </row>
    <row r="859" spans="1:23" x14ac:dyDescent="0.3">
      <c r="A859" s="185"/>
      <c r="B859" s="186"/>
      <c r="C859" s="186"/>
      <c r="D859" s="186"/>
      <c r="V859" s="72"/>
      <c r="W859" s="72"/>
    </row>
    <row r="860" spans="1:23" x14ac:dyDescent="0.3">
      <c r="A860" s="185"/>
      <c r="B860" s="186"/>
      <c r="C860" s="186"/>
      <c r="D860" s="186"/>
      <c r="V860" s="72"/>
      <c r="W860" s="72"/>
    </row>
    <row r="861" spans="1:23" x14ac:dyDescent="0.3">
      <c r="A861" s="185"/>
      <c r="B861" s="186"/>
      <c r="C861" s="186"/>
      <c r="D861" s="186"/>
      <c r="V861" s="72"/>
      <c r="W861" s="72"/>
    </row>
    <row r="862" spans="1:23" x14ac:dyDescent="0.3">
      <c r="A862" s="185"/>
      <c r="B862" s="186"/>
      <c r="C862" s="186"/>
      <c r="D862" s="186"/>
      <c r="V862" s="72"/>
      <c r="W862" s="72"/>
    </row>
    <row r="863" spans="1:23" x14ac:dyDescent="0.3">
      <c r="A863" s="185"/>
      <c r="B863" s="186"/>
      <c r="C863" s="186"/>
      <c r="D863" s="186"/>
      <c r="V863" s="72"/>
      <c r="W863" s="72"/>
    </row>
    <row r="864" spans="1:23" x14ac:dyDescent="0.3">
      <c r="A864" s="185"/>
      <c r="B864" s="186"/>
      <c r="C864" s="186"/>
      <c r="D864" s="186"/>
      <c r="V864" s="72"/>
      <c r="W864" s="72"/>
    </row>
    <row r="865" spans="1:23" x14ac:dyDescent="0.3">
      <c r="A865" s="185"/>
      <c r="B865" s="186"/>
      <c r="C865" s="186"/>
      <c r="D865" s="186"/>
      <c r="V865" s="72"/>
      <c r="W865" s="72"/>
    </row>
    <row r="866" spans="1:23" x14ac:dyDescent="0.3">
      <c r="A866" s="185"/>
      <c r="B866" s="186"/>
      <c r="C866" s="186"/>
      <c r="D866" s="186"/>
      <c r="V866" s="72"/>
      <c r="W866" s="72"/>
    </row>
    <row r="867" spans="1:23" x14ac:dyDescent="0.3">
      <c r="A867" s="185"/>
      <c r="B867" s="186"/>
      <c r="C867" s="186"/>
      <c r="D867" s="186"/>
      <c r="V867" s="72"/>
      <c r="W867" s="72"/>
    </row>
    <row r="868" spans="1:23" x14ac:dyDescent="0.3">
      <c r="A868" s="185"/>
      <c r="B868" s="186"/>
      <c r="C868" s="186"/>
      <c r="D868" s="186"/>
      <c r="V868" s="72"/>
      <c r="W868" s="72"/>
    </row>
    <row r="869" spans="1:23" x14ac:dyDescent="0.3">
      <c r="A869" s="185"/>
      <c r="B869" s="186"/>
      <c r="C869" s="186"/>
      <c r="D869" s="186"/>
      <c r="V869" s="72"/>
      <c r="W869" s="72"/>
    </row>
    <row r="870" spans="1:23" x14ac:dyDescent="0.3">
      <c r="A870" s="185"/>
      <c r="B870" s="186"/>
      <c r="C870" s="186"/>
      <c r="D870" s="186"/>
      <c r="V870" s="72"/>
      <c r="W870" s="72"/>
    </row>
    <row r="871" spans="1:23" x14ac:dyDescent="0.3">
      <c r="A871" s="185"/>
      <c r="B871" s="186"/>
      <c r="C871" s="186"/>
      <c r="D871" s="186"/>
      <c r="V871" s="72"/>
      <c r="W871" s="72"/>
    </row>
    <row r="872" spans="1:23" x14ac:dyDescent="0.3">
      <c r="A872" s="185"/>
      <c r="B872" s="186"/>
      <c r="C872" s="186"/>
      <c r="D872" s="186"/>
      <c r="V872" s="72"/>
      <c r="W872" s="72"/>
    </row>
    <row r="873" spans="1:23" x14ac:dyDescent="0.3">
      <c r="A873" s="185"/>
      <c r="B873" s="186"/>
      <c r="C873" s="186"/>
      <c r="D873" s="186"/>
      <c r="V873" s="72"/>
      <c r="W873" s="72"/>
    </row>
    <row r="874" spans="1:23" x14ac:dyDescent="0.3">
      <c r="A874" s="185"/>
      <c r="B874" s="186"/>
      <c r="C874" s="186"/>
      <c r="D874" s="186"/>
      <c r="V874" s="72"/>
      <c r="W874" s="72"/>
    </row>
    <row r="875" spans="1:23" x14ac:dyDescent="0.3">
      <c r="A875" s="185"/>
      <c r="B875" s="186"/>
      <c r="C875" s="186"/>
      <c r="D875" s="186"/>
      <c r="V875" s="72"/>
      <c r="W875" s="72"/>
    </row>
    <row r="876" spans="1:23" x14ac:dyDescent="0.3">
      <c r="A876" s="185"/>
      <c r="B876" s="186"/>
      <c r="C876" s="186"/>
      <c r="D876" s="186"/>
      <c r="V876" s="72"/>
      <c r="W876" s="72"/>
    </row>
    <row r="877" spans="1:23" x14ac:dyDescent="0.3">
      <c r="A877" s="185"/>
      <c r="B877" s="186"/>
      <c r="C877" s="186"/>
      <c r="D877" s="186"/>
      <c r="V877" s="72"/>
      <c r="W877" s="72"/>
    </row>
    <row r="878" spans="1:23" x14ac:dyDescent="0.3">
      <c r="A878" s="185"/>
      <c r="B878" s="186"/>
      <c r="C878" s="186"/>
      <c r="D878" s="186"/>
      <c r="V878" s="72"/>
      <c r="W878" s="72"/>
    </row>
    <row r="879" spans="1:23" x14ac:dyDescent="0.3">
      <c r="A879" s="185"/>
      <c r="B879" s="186"/>
      <c r="C879" s="186"/>
      <c r="D879" s="186"/>
      <c r="V879" s="72"/>
      <c r="W879" s="72"/>
    </row>
    <row r="880" spans="1:23" x14ac:dyDescent="0.3">
      <c r="A880" s="185"/>
      <c r="B880" s="186"/>
      <c r="C880" s="186"/>
      <c r="D880" s="186"/>
      <c r="V880" s="72"/>
      <c r="W880" s="72"/>
    </row>
    <row r="881" spans="1:23" x14ac:dyDescent="0.3">
      <c r="A881" s="185"/>
      <c r="B881" s="186"/>
      <c r="C881" s="186"/>
      <c r="D881" s="186"/>
      <c r="V881" s="72"/>
      <c r="W881" s="72"/>
    </row>
    <row r="882" spans="1:23" x14ac:dyDescent="0.3">
      <c r="A882" s="185"/>
      <c r="B882" s="186"/>
      <c r="C882" s="186"/>
      <c r="D882" s="186"/>
      <c r="V882" s="72"/>
      <c r="W882" s="72"/>
    </row>
    <row r="883" spans="1:23" x14ac:dyDescent="0.3">
      <c r="A883" s="185"/>
      <c r="B883" s="186"/>
      <c r="C883" s="186"/>
      <c r="D883" s="186"/>
      <c r="V883" s="72"/>
      <c r="W883" s="72"/>
    </row>
    <row r="884" spans="1:23" x14ac:dyDescent="0.3">
      <c r="A884" s="185"/>
      <c r="B884" s="186"/>
      <c r="C884" s="186"/>
      <c r="D884" s="186"/>
      <c r="V884" s="72"/>
      <c r="W884" s="72"/>
    </row>
    <row r="885" spans="1:23" x14ac:dyDescent="0.3">
      <c r="A885" s="185"/>
      <c r="B885" s="186"/>
      <c r="C885" s="186"/>
      <c r="D885" s="186"/>
      <c r="V885" s="72"/>
      <c r="W885" s="72"/>
    </row>
    <row r="886" spans="1:23" x14ac:dyDescent="0.3">
      <c r="A886" s="185"/>
      <c r="B886" s="186"/>
      <c r="C886" s="186"/>
      <c r="D886" s="186"/>
      <c r="V886" s="72"/>
      <c r="W886" s="72"/>
    </row>
    <row r="887" spans="1:23" x14ac:dyDescent="0.3">
      <c r="A887" s="185"/>
      <c r="B887" s="186"/>
      <c r="C887" s="186"/>
      <c r="D887" s="186"/>
      <c r="V887" s="72"/>
      <c r="W887" s="72"/>
    </row>
    <row r="888" spans="1:23" x14ac:dyDescent="0.3">
      <c r="A888" s="185"/>
      <c r="B888" s="186"/>
      <c r="C888" s="186"/>
      <c r="D888" s="186"/>
      <c r="V888" s="72"/>
      <c r="W888" s="72"/>
    </row>
    <row r="889" spans="1:23" x14ac:dyDescent="0.3">
      <c r="A889" s="185"/>
      <c r="B889" s="186"/>
      <c r="C889" s="186"/>
      <c r="D889" s="186"/>
      <c r="V889" s="72"/>
      <c r="W889" s="72"/>
    </row>
    <row r="890" spans="1:23" x14ac:dyDescent="0.3">
      <c r="A890" s="185"/>
      <c r="B890" s="186"/>
      <c r="C890" s="186"/>
      <c r="D890" s="186"/>
      <c r="V890" s="72"/>
      <c r="W890" s="72"/>
    </row>
    <row r="891" spans="1:23" x14ac:dyDescent="0.3">
      <c r="A891" s="185"/>
      <c r="B891" s="186"/>
      <c r="C891" s="186"/>
      <c r="D891" s="186"/>
      <c r="V891" s="72"/>
      <c r="W891" s="72"/>
    </row>
    <row r="892" spans="1:23" x14ac:dyDescent="0.3">
      <c r="A892" s="185"/>
      <c r="B892" s="186"/>
      <c r="C892" s="186"/>
      <c r="D892" s="186"/>
      <c r="V892" s="72"/>
      <c r="W892" s="72"/>
    </row>
    <row r="893" spans="1:23" x14ac:dyDescent="0.3">
      <c r="A893" s="185"/>
      <c r="B893" s="186"/>
      <c r="C893" s="186"/>
      <c r="D893" s="186"/>
      <c r="V893" s="72"/>
      <c r="W893" s="72"/>
    </row>
    <row r="894" spans="1:23" x14ac:dyDescent="0.3">
      <c r="A894" s="185"/>
      <c r="B894" s="186"/>
      <c r="C894" s="186"/>
      <c r="D894" s="186"/>
      <c r="V894" s="72"/>
      <c r="W894" s="72"/>
    </row>
    <row r="895" spans="1:23" x14ac:dyDescent="0.3">
      <c r="A895" s="185"/>
      <c r="B895" s="186"/>
      <c r="C895" s="186"/>
      <c r="D895" s="186"/>
      <c r="V895" s="72"/>
      <c r="W895" s="72"/>
    </row>
    <row r="896" spans="1:23" x14ac:dyDescent="0.3">
      <c r="A896" s="185"/>
      <c r="B896" s="186"/>
      <c r="C896" s="186"/>
      <c r="D896" s="186"/>
      <c r="V896" s="72"/>
      <c r="W896" s="72"/>
    </row>
    <row r="897" spans="1:23" x14ac:dyDescent="0.3">
      <c r="A897" s="185"/>
      <c r="B897" s="186"/>
      <c r="C897" s="186"/>
      <c r="D897" s="186"/>
      <c r="V897" s="72"/>
      <c r="W897" s="72"/>
    </row>
    <row r="898" spans="1:23" x14ac:dyDescent="0.3">
      <c r="A898" s="185"/>
      <c r="B898" s="186"/>
      <c r="C898" s="186"/>
      <c r="D898" s="186"/>
      <c r="V898" s="72"/>
      <c r="W898" s="72"/>
    </row>
    <row r="899" spans="1:23" x14ac:dyDescent="0.3">
      <c r="A899" s="185"/>
      <c r="B899" s="186"/>
      <c r="C899" s="186"/>
      <c r="D899" s="186"/>
      <c r="V899" s="72"/>
      <c r="W899" s="72"/>
    </row>
    <row r="900" spans="1:23" x14ac:dyDescent="0.3">
      <c r="A900" s="185"/>
      <c r="B900" s="186"/>
      <c r="C900" s="186"/>
      <c r="D900" s="186"/>
      <c r="V900" s="72"/>
      <c r="W900" s="72"/>
    </row>
    <row r="901" spans="1:23" x14ac:dyDescent="0.3">
      <c r="A901" s="185"/>
      <c r="B901" s="186"/>
      <c r="C901" s="186"/>
      <c r="D901" s="186"/>
      <c r="V901" s="72"/>
      <c r="W901" s="72"/>
    </row>
    <row r="902" spans="1:23" x14ac:dyDescent="0.3">
      <c r="A902" s="185"/>
      <c r="B902" s="186"/>
      <c r="C902" s="186"/>
      <c r="D902" s="186"/>
      <c r="V902" s="72"/>
      <c r="W902" s="72"/>
    </row>
    <row r="903" spans="1:23" x14ac:dyDescent="0.3">
      <c r="A903" s="185"/>
      <c r="B903" s="186"/>
      <c r="C903" s="186"/>
      <c r="D903" s="186"/>
      <c r="V903" s="72"/>
      <c r="W903" s="72"/>
    </row>
    <row r="904" spans="1:23" x14ac:dyDescent="0.3">
      <c r="A904" s="185"/>
      <c r="B904" s="186"/>
      <c r="C904" s="186"/>
      <c r="D904" s="186"/>
      <c r="V904" s="72"/>
      <c r="W904" s="72"/>
    </row>
    <row r="905" spans="1:23" x14ac:dyDescent="0.3">
      <c r="A905" s="185"/>
      <c r="B905" s="186"/>
      <c r="C905" s="186"/>
      <c r="D905" s="186"/>
      <c r="V905" s="72"/>
      <c r="W905" s="72"/>
    </row>
    <row r="906" spans="1:23" x14ac:dyDescent="0.3">
      <c r="A906" s="185"/>
      <c r="B906" s="186"/>
      <c r="C906" s="186"/>
      <c r="D906" s="186"/>
      <c r="V906" s="72"/>
      <c r="W906" s="72"/>
    </row>
    <row r="907" spans="1:23" x14ac:dyDescent="0.3">
      <c r="A907" s="185"/>
      <c r="B907" s="186"/>
      <c r="C907" s="186"/>
      <c r="D907" s="186"/>
      <c r="V907" s="72"/>
      <c r="W907" s="72"/>
    </row>
    <row r="908" spans="1:23" x14ac:dyDescent="0.3">
      <c r="A908" s="185"/>
      <c r="B908" s="186"/>
      <c r="C908" s="186"/>
      <c r="D908" s="186"/>
      <c r="V908" s="72"/>
      <c r="W908" s="72"/>
    </row>
    <row r="909" spans="1:23" x14ac:dyDescent="0.3">
      <c r="A909" s="185"/>
      <c r="B909" s="186"/>
      <c r="C909" s="186"/>
      <c r="D909" s="186"/>
      <c r="V909" s="72"/>
      <c r="W909" s="72"/>
    </row>
    <row r="910" spans="1:23" x14ac:dyDescent="0.3">
      <c r="A910" s="185"/>
      <c r="B910" s="186"/>
      <c r="C910" s="186"/>
      <c r="D910" s="186"/>
      <c r="V910" s="72"/>
      <c r="W910" s="72"/>
    </row>
    <row r="911" spans="1:23" x14ac:dyDescent="0.3">
      <c r="A911" s="185"/>
      <c r="B911" s="186"/>
      <c r="C911" s="186"/>
      <c r="D911" s="186"/>
      <c r="V911" s="72"/>
      <c r="W911" s="72"/>
    </row>
    <row r="912" spans="1:23" x14ac:dyDescent="0.3">
      <c r="A912" s="185"/>
      <c r="B912" s="186"/>
      <c r="C912" s="186"/>
      <c r="D912" s="186"/>
      <c r="V912" s="72"/>
      <c r="W912" s="72"/>
    </row>
    <row r="913" spans="1:23" x14ac:dyDescent="0.3">
      <c r="A913" s="185"/>
      <c r="B913" s="186"/>
      <c r="C913" s="186"/>
      <c r="D913" s="186"/>
      <c r="V913" s="72"/>
      <c r="W913" s="72"/>
    </row>
    <row r="914" spans="1:23" x14ac:dyDescent="0.3">
      <c r="A914" s="185"/>
      <c r="B914" s="186"/>
      <c r="C914" s="186"/>
      <c r="D914" s="186"/>
      <c r="V914" s="72"/>
      <c r="W914" s="72"/>
    </row>
    <row r="915" spans="1:23" x14ac:dyDescent="0.3">
      <c r="A915" s="185"/>
      <c r="B915" s="186"/>
      <c r="C915" s="186"/>
      <c r="D915" s="186"/>
      <c r="V915" s="72"/>
      <c r="W915" s="72"/>
    </row>
    <row r="916" spans="1:23" x14ac:dyDescent="0.3">
      <c r="A916" s="185"/>
      <c r="B916" s="186"/>
      <c r="C916" s="186"/>
      <c r="D916" s="186"/>
      <c r="V916" s="72"/>
      <c r="W916" s="72"/>
    </row>
    <row r="917" spans="1:23" x14ac:dyDescent="0.3">
      <c r="A917" s="185"/>
      <c r="B917" s="186"/>
      <c r="C917" s="186"/>
      <c r="D917" s="186"/>
      <c r="V917" s="72"/>
      <c r="W917" s="72"/>
    </row>
    <row r="918" spans="1:23" x14ac:dyDescent="0.3">
      <c r="A918" s="185"/>
      <c r="B918" s="186"/>
      <c r="C918" s="186"/>
      <c r="D918" s="186"/>
      <c r="V918" s="72"/>
      <c r="W918" s="72"/>
    </row>
    <row r="919" spans="1:23" x14ac:dyDescent="0.3">
      <c r="A919" s="185"/>
      <c r="B919" s="186"/>
      <c r="C919" s="186"/>
      <c r="D919" s="186"/>
      <c r="V919" s="72"/>
      <c r="W919" s="72"/>
    </row>
    <row r="920" spans="1:23" x14ac:dyDescent="0.3">
      <c r="A920" s="185"/>
      <c r="B920" s="186"/>
      <c r="C920" s="186"/>
      <c r="D920" s="186"/>
      <c r="V920" s="72"/>
      <c r="W920" s="72"/>
    </row>
    <row r="921" spans="1:23" x14ac:dyDescent="0.3">
      <c r="A921" s="185"/>
      <c r="B921" s="186"/>
      <c r="C921" s="186"/>
      <c r="D921" s="186"/>
      <c r="V921" s="72"/>
      <c r="W921" s="72"/>
    </row>
    <row r="922" spans="1:23" x14ac:dyDescent="0.3">
      <c r="A922" s="185"/>
      <c r="B922" s="186"/>
      <c r="C922" s="186"/>
      <c r="D922" s="186"/>
      <c r="V922" s="72"/>
      <c r="W922" s="72"/>
    </row>
    <row r="923" spans="1:23" x14ac:dyDescent="0.3">
      <c r="A923" s="185"/>
      <c r="B923" s="186"/>
      <c r="C923" s="186"/>
      <c r="D923" s="186"/>
      <c r="V923" s="72"/>
      <c r="W923" s="72"/>
    </row>
    <row r="924" spans="1:23" x14ac:dyDescent="0.3">
      <c r="A924" s="185"/>
      <c r="B924" s="186"/>
      <c r="C924" s="186"/>
      <c r="D924" s="186"/>
      <c r="V924" s="72"/>
      <c r="W924" s="72"/>
    </row>
    <row r="925" spans="1:23" x14ac:dyDescent="0.3">
      <c r="A925" s="185"/>
      <c r="B925" s="186"/>
      <c r="C925" s="186"/>
      <c r="D925" s="186"/>
      <c r="V925" s="72"/>
      <c r="W925" s="72"/>
    </row>
    <row r="926" spans="1:23" x14ac:dyDescent="0.3">
      <c r="A926" s="185"/>
      <c r="B926" s="186"/>
      <c r="C926" s="186"/>
      <c r="D926" s="186"/>
      <c r="V926" s="72"/>
      <c r="W926" s="72"/>
    </row>
    <row r="927" spans="1:23" x14ac:dyDescent="0.3">
      <c r="A927" s="185"/>
      <c r="B927" s="186"/>
      <c r="C927" s="186"/>
      <c r="D927" s="186"/>
      <c r="V927" s="72"/>
      <c r="W927" s="72"/>
    </row>
    <row r="928" spans="1:23" x14ac:dyDescent="0.3">
      <c r="A928" s="185"/>
      <c r="B928" s="186"/>
      <c r="C928" s="186"/>
      <c r="D928" s="186"/>
      <c r="V928" s="72"/>
      <c r="W928" s="72"/>
    </row>
    <row r="929" spans="1:23" x14ac:dyDescent="0.3">
      <c r="A929" s="185"/>
      <c r="B929" s="186"/>
      <c r="C929" s="186"/>
      <c r="D929" s="186"/>
      <c r="V929" s="72"/>
      <c r="W929" s="72"/>
    </row>
    <row r="930" spans="1:23" x14ac:dyDescent="0.3">
      <c r="A930" s="185"/>
      <c r="B930" s="186"/>
      <c r="C930" s="186"/>
      <c r="D930" s="186"/>
      <c r="V930" s="72"/>
      <c r="W930" s="72"/>
    </row>
    <row r="931" spans="1:23" x14ac:dyDescent="0.3">
      <c r="A931" s="185"/>
      <c r="B931" s="186"/>
      <c r="C931" s="186"/>
      <c r="D931" s="186"/>
      <c r="V931" s="72"/>
      <c r="W931" s="72"/>
    </row>
    <row r="932" spans="1:23" x14ac:dyDescent="0.3">
      <c r="A932" s="185"/>
      <c r="B932" s="186"/>
      <c r="C932" s="186"/>
      <c r="D932" s="186"/>
      <c r="V932" s="72"/>
      <c r="W932" s="72"/>
    </row>
    <row r="933" spans="1:23" x14ac:dyDescent="0.3">
      <c r="A933" s="185"/>
      <c r="B933" s="186"/>
      <c r="C933" s="186"/>
      <c r="D933" s="186"/>
      <c r="V933" s="72"/>
      <c r="W933" s="72"/>
    </row>
    <row r="934" spans="1:23" x14ac:dyDescent="0.3">
      <c r="A934" s="185"/>
      <c r="B934" s="186"/>
      <c r="C934" s="186"/>
      <c r="D934" s="186"/>
      <c r="V934" s="72"/>
      <c r="W934" s="72"/>
    </row>
    <row r="935" spans="1:23" x14ac:dyDescent="0.3">
      <c r="A935" s="185"/>
      <c r="B935" s="186"/>
      <c r="C935" s="186"/>
      <c r="D935" s="186"/>
      <c r="V935" s="72"/>
      <c r="W935" s="72"/>
    </row>
    <row r="936" spans="1:23" x14ac:dyDescent="0.3">
      <c r="A936" s="185"/>
      <c r="B936" s="186"/>
      <c r="C936" s="186"/>
      <c r="D936" s="186"/>
      <c r="V936" s="72"/>
      <c r="W936" s="72"/>
    </row>
    <row r="937" spans="1:23" x14ac:dyDescent="0.3">
      <c r="A937" s="185"/>
      <c r="B937" s="186"/>
      <c r="C937" s="186"/>
      <c r="D937" s="186"/>
      <c r="V937" s="72"/>
      <c r="W937" s="72"/>
    </row>
    <row r="938" spans="1:23" x14ac:dyDescent="0.3">
      <c r="A938" s="185"/>
      <c r="B938" s="186"/>
      <c r="C938" s="186"/>
      <c r="D938" s="186"/>
      <c r="V938" s="72"/>
      <c r="W938" s="72"/>
    </row>
    <row r="939" spans="1:23" x14ac:dyDescent="0.3">
      <c r="A939" s="185"/>
      <c r="B939" s="186"/>
      <c r="C939" s="186"/>
      <c r="D939" s="186"/>
      <c r="V939" s="72"/>
      <c r="W939" s="72"/>
    </row>
    <row r="940" spans="1:23" x14ac:dyDescent="0.3">
      <c r="A940" s="185"/>
      <c r="B940" s="186"/>
      <c r="C940" s="186"/>
      <c r="D940" s="186"/>
      <c r="V940" s="72"/>
      <c r="W940" s="72"/>
    </row>
    <row r="941" spans="1:23" x14ac:dyDescent="0.3">
      <c r="A941" s="185"/>
      <c r="B941" s="186"/>
      <c r="C941" s="186"/>
      <c r="D941" s="186"/>
      <c r="V941" s="72"/>
      <c r="W941" s="72"/>
    </row>
    <row r="942" spans="1:23" x14ac:dyDescent="0.3">
      <c r="A942" s="185"/>
      <c r="B942" s="186"/>
      <c r="C942" s="186"/>
      <c r="D942" s="186"/>
      <c r="V942" s="72"/>
      <c r="W942" s="72"/>
    </row>
    <row r="943" spans="1:23" x14ac:dyDescent="0.3">
      <c r="A943" s="185"/>
      <c r="B943" s="186"/>
      <c r="C943" s="186"/>
      <c r="D943" s="186"/>
      <c r="V943" s="72"/>
      <c r="W943" s="72"/>
    </row>
    <row r="944" spans="1:23" x14ac:dyDescent="0.3">
      <c r="A944" s="185"/>
      <c r="B944" s="186"/>
      <c r="C944" s="186"/>
      <c r="D944" s="186"/>
      <c r="V944" s="72"/>
      <c r="W944" s="72"/>
    </row>
    <row r="945" spans="1:23" x14ac:dyDescent="0.3">
      <c r="A945" s="185"/>
      <c r="B945" s="186"/>
      <c r="C945" s="186"/>
      <c r="D945" s="186"/>
      <c r="V945" s="72"/>
      <c r="W945" s="72"/>
    </row>
    <row r="946" spans="1:23" x14ac:dyDescent="0.3">
      <c r="A946" s="185"/>
      <c r="B946" s="186"/>
      <c r="C946" s="186"/>
      <c r="D946" s="186"/>
      <c r="V946" s="72"/>
      <c r="W946" s="72"/>
    </row>
    <row r="947" spans="1:23" x14ac:dyDescent="0.3">
      <c r="A947" s="185"/>
      <c r="B947" s="186"/>
      <c r="C947" s="186"/>
      <c r="D947" s="186"/>
      <c r="V947" s="72"/>
      <c r="W947" s="72"/>
    </row>
    <row r="948" spans="1:23" x14ac:dyDescent="0.3">
      <c r="A948" s="185"/>
      <c r="B948" s="186"/>
      <c r="C948" s="186"/>
      <c r="D948" s="186"/>
      <c r="V948" s="72"/>
      <c r="W948" s="72"/>
    </row>
    <row r="949" spans="1:23" x14ac:dyDescent="0.3">
      <c r="A949" s="185"/>
      <c r="B949" s="186"/>
      <c r="C949" s="186"/>
      <c r="D949" s="186"/>
      <c r="V949" s="72"/>
      <c r="W949" s="72"/>
    </row>
    <row r="950" spans="1:23" x14ac:dyDescent="0.3">
      <c r="A950" s="185"/>
      <c r="B950" s="186"/>
      <c r="C950" s="186"/>
      <c r="D950" s="186"/>
      <c r="V950" s="72"/>
      <c r="W950" s="72"/>
    </row>
    <row r="951" spans="1:23" x14ac:dyDescent="0.3">
      <c r="A951" s="185"/>
      <c r="B951" s="186"/>
      <c r="C951" s="186"/>
      <c r="D951" s="186"/>
      <c r="V951" s="72"/>
      <c r="W951" s="72"/>
    </row>
    <row r="952" spans="1:23" x14ac:dyDescent="0.3">
      <c r="A952" s="185"/>
      <c r="B952" s="186"/>
      <c r="C952" s="186"/>
      <c r="D952" s="186"/>
      <c r="V952" s="72"/>
      <c r="W952" s="72"/>
    </row>
    <row r="953" spans="1:23" x14ac:dyDescent="0.3">
      <c r="A953" s="185"/>
      <c r="B953" s="186"/>
      <c r="C953" s="186"/>
      <c r="D953" s="186"/>
      <c r="V953" s="72"/>
      <c r="W953" s="72"/>
    </row>
    <row r="954" spans="1:23" x14ac:dyDescent="0.3">
      <c r="A954" s="185"/>
      <c r="B954" s="186"/>
      <c r="C954" s="186"/>
      <c r="D954" s="186"/>
      <c r="V954" s="72"/>
      <c r="W954" s="72"/>
    </row>
    <row r="955" spans="1:23" x14ac:dyDescent="0.3">
      <c r="A955" s="185"/>
      <c r="B955" s="186"/>
      <c r="C955" s="186"/>
      <c r="D955" s="186"/>
      <c r="V955" s="72"/>
      <c r="W955" s="72"/>
    </row>
    <row r="956" spans="1:23" x14ac:dyDescent="0.3">
      <c r="A956" s="185"/>
      <c r="B956" s="186"/>
      <c r="C956" s="186"/>
      <c r="D956" s="186"/>
      <c r="V956" s="72"/>
      <c r="W956" s="72"/>
    </row>
    <row r="957" spans="1:23" x14ac:dyDescent="0.3">
      <c r="A957" s="185"/>
      <c r="B957" s="186"/>
      <c r="C957" s="186"/>
      <c r="D957" s="186"/>
      <c r="V957" s="72"/>
      <c r="W957" s="72"/>
    </row>
    <row r="958" spans="1:23" x14ac:dyDescent="0.3">
      <c r="A958" s="185"/>
      <c r="B958" s="186"/>
      <c r="C958" s="186"/>
      <c r="D958" s="186"/>
      <c r="V958" s="72"/>
      <c r="W958" s="72"/>
    </row>
    <row r="959" spans="1:23" x14ac:dyDescent="0.3">
      <c r="A959" s="185"/>
      <c r="B959" s="186"/>
      <c r="C959" s="186"/>
      <c r="D959" s="186"/>
      <c r="V959" s="72"/>
      <c r="W959" s="72"/>
    </row>
    <row r="960" spans="1:23" x14ac:dyDescent="0.3">
      <c r="A960" s="185"/>
      <c r="B960" s="186"/>
      <c r="C960" s="186"/>
      <c r="D960" s="186"/>
      <c r="V960" s="72"/>
      <c r="W960" s="72"/>
    </row>
    <row r="961" spans="1:23" x14ac:dyDescent="0.3">
      <c r="A961" s="185"/>
      <c r="B961" s="186"/>
      <c r="C961" s="186"/>
      <c r="D961" s="186"/>
      <c r="V961" s="72"/>
      <c r="W961" s="72"/>
    </row>
    <row r="962" spans="1:23" x14ac:dyDescent="0.3">
      <c r="A962" s="185"/>
      <c r="B962" s="186"/>
      <c r="C962" s="186"/>
      <c r="D962" s="186"/>
      <c r="V962" s="72"/>
      <c r="W962" s="72"/>
    </row>
    <row r="963" spans="1:23" x14ac:dyDescent="0.3">
      <c r="A963" s="185"/>
      <c r="B963" s="186"/>
      <c r="C963" s="186"/>
      <c r="D963" s="186"/>
      <c r="V963" s="72"/>
      <c r="W963" s="72"/>
    </row>
    <row r="964" spans="1:23" x14ac:dyDescent="0.3">
      <c r="A964" s="185"/>
      <c r="B964" s="186"/>
      <c r="C964" s="186"/>
      <c r="D964" s="186"/>
      <c r="V964" s="72"/>
      <c r="W964" s="72"/>
    </row>
    <row r="965" spans="1:23" x14ac:dyDescent="0.3">
      <c r="A965" s="185"/>
      <c r="B965" s="186"/>
      <c r="C965" s="186"/>
      <c r="D965" s="186"/>
      <c r="V965" s="72"/>
      <c r="W965" s="72"/>
    </row>
    <row r="966" spans="1:23" x14ac:dyDescent="0.3">
      <c r="A966" s="185"/>
      <c r="B966" s="186"/>
      <c r="C966" s="186"/>
      <c r="D966" s="186"/>
      <c r="V966" s="72"/>
      <c r="W966" s="72"/>
    </row>
    <row r="967" spans="1:23" x14ac:dyDescent="0.3">
      <c r="A967" s="185"/>
      <c r="B967" s="186"/>
      <c r="C967" s="186"/>
      <c r="D967" s="186"/>
      <c r="V967" s="72"/>
      <c r="W967" s="72"/>
    </row>
    <row r="968" spans="1:23" x14ac:dyDescent="0.3">
      <c r="A968" s="185"/>
      <c r="B968" s="186"/>
      <c r="C968" s="186"/>
      <c r="D968" s="186"/>
      <c r="V968" s="72"/>
      <c r="W968" s="72"/>
    </row>
    <row r="969" spans="1:23" x14ac:dyDescent="0.3">
      <c r="A969" s="185"/>
      <c r="B969" s="186"/>
      <c r="C969" s="186"/>
      <c r="D969" s="186"/>
      <c r="V969" s="72"/>
      <c r="W969" s="72"/>
    </row>
    <row r="970" spans="1:23" x14ac:dyDescent="0.3">
      <c r="A970" s="185"/>
      <c r="B970" s="186"/>
      <c r="C970" s="186"/>
      <c r="D970" s="186"/>
      <c r="V970" s="72"/>
      <c r="W970" s="72"/>
    </row>
    <row r="971" spans="1:23" x14ac:dyDescent="0.3">
      <c r="A971" s="185"/>
      <c r="B971" s="186"/>
      <c r="C971" s="186"/>
      <c r="D971" s="186"/>
      <c r="V971" s="72"/>
      <c r="W971" s="72"/>
    </row>
    <row r="972" spans="1:23" x14ac:dyDescent="0.3">
      <c r="A972" s="185"/>
      <c r="B972" s="186"/>
      <c r="C972" s="186"/>
      <c r="D972" s="186"/>
      <c r="V972" s="72"/>
      <c r="W972" s="72"/>
    </row>
    <row r="973" spans="1:23" x14ac:dyDescent="0.3">
      <c r="A973" s="185"/>
      <c r="B973" s="186"/>
      <c r="C973" s="186"/>
      <c r="D973" s="186"/>
      <c r="V973" s="72"/>
      <c r="W973" s="72"/>
    </row>
    <row r="974" spans="1:23" x14ac:dyDescent="0.3">
      <c r="A974" s="185"/>
      <c r="B974" s="186"/>
      <c r="C974" s="186"/>
      <c r="D974" s="186"/>
      <c r="V974" s="72"/>
      <c r="W974" s="72"/>
    </row>
    <row r="975" spans="1:23" x14ac:dyDescent="0.3">
      <c r="A975" s="185"/>
      <c r="B975" s="186"/>
      <c r="C975" s="186"/>
      <c r="D975" s="186"/>
      <c r="V975" s="72"/>
      <c r="W975" s="72"/>
    </row>
    <row r="976" spans="1:23" x14ac:dyDescent="0.3">
      <c r="A976" s="185"/>
      <c r="B976" s="186"/>
      <c r="C976" s="186"/>
      <c r="D976" s="186"/>
      <c r="V976" s="72"/>
      <c r="W976" s="72"/>
    </row>
    <row r="977" spans="1:23" x14ac:dyDescent="0.3">
      <c r="A977" s="185"/>
      <c r="B977" s="186"/>
      <c r="C977" s="186"/>
      <c r="D977" s="186"/>
      <c r="V977" s="72"/>
      <c r="W977" s="72"/>
    </row>
    <row r="978" spans="1:23" x14ac:dyDescent="0.3">
      <c r="A978" s="185"/>
      <c r="B978" s="186"/>
      <c r="C978" s="186"/>
      <c r="D978" s="186"/>
      <c r="V978" s="72"/>
      <c r="W978" s="72"/>
    </row>
    <row r="979" spans="1:23" x14ac:dyDescent="0.3">
      <c r="A979" s="185"/>
      <c r="B979" s="186"/>
      <c r="C979" s="186"/>
      <c r="D979" s="186"/>
      <c r="V979" s="72"/>
      <c r="W979" s="72"/>
    </row>
    <row r="980" spans="1:23" x14ac:dyDescent="0.3">
      <c r="A980" s="185"/>
      <c r="B980" s="186"/>
      <c r="C980" s="186"/>
      <c r="D980" s="186"/>
      <c r="V980" s="72"/>
      <c r="W980" s="72"/>
    </row>
    <row r="981" spans="1:23" x14ac:dyDescent="0.3">
      <c r="A981" s="185"/>
      <c r="B981" s="186"/>
      <c r="C981" s="186"/>
      <c r="D981" s="186"/>
      <c r="V981" s="72"/>
      <c r="W981" s="72"/>
    </row>
    <row r="982" spans="1:23" x14ac:dyDescent="0.3">
      <c r="A982" s="185"/>
      <c r="B982" s="186"/>
      <c r="C982" s="186"/>
      <c r="D982" s="186"/>
      <c r="V982" s="72"/>
      <c r="W982" s="72"/>
    </row>
    <row r="983" spans="1:23" x14ac:dyDescent="0.3">
      <c r="A983" s="185"/>
      <c r="B983" s="186"/>
      <c r="C983" s="186"/>
      <c r="D983" s="186"/>
      <c r="V983" s="72"/>
      <c r="W983" s="72"/>
    </row>
    <row r="984" spans="1:23" x14ac:dyDescent="0.3">
      <c r="A984" s="185"/>
      <c r="B984" s="186"/>
      <c r="C984" s="186"/>
      <c r="D984" s="186"/>
      <c r="V984" s="72"/>
      <c r="W984" s="72"/>
    </row>
    <row r="985" spans="1:23" x14ac:dyDescent="0.3">
      <c r="A985" s="185"/>
      <c r="B985" s="186"/>
      <c r="C985" s="186"/>
      <c r="D985" s="186"/>
      <c r="V985" s="72"/>
      <c r="W985" s="72"/>
    </row>
    <row r="986" spans="1:23" x14ac:dyDescent="0.3">
      <c r="A986" s="185"/>
      <c r="B986" s="186"/>
      <c r="C986" s="186"/>
      <c r="D986" s="186"/>
      <c r="V986" s="72"/>
      <c r="W986" s="72"/>
    </row>
    <row r="987" spans="1:23" x14ac:dyDescent="0.3">
      <c r="A987" s="185"/>
      <c r="B987" s="186"/>
      <c r="C987" s="186"/>
      <c r="D987" s="186"/>
      <c r="V987" s="72"/>
      <c r="W987" s="72"/>
    </row>
    <row r="988" spans="1:23" x14ac:dyDescent="0.3">
      <c r="A988" s="185"/>
      <c r="B988" s="186"/>
      <c r="C988" s="186"/>
      <c r="D988" s="186"/>
      <c r="V988" s="72"/>
      <c r="W988" s="72"/>
    </row>
    <row r="989" spans="1:23" x14ac:dyDescent="0.3">
      <c r="A989" s="185"/>
      <c r="B989" s="186"/>
      <c r="C989" s="186"/>
      <c r="D989" s="186"/>
      <c r="V989" s="72"/>
      <c r="W989" s="72"/>
    </row>
    <row r="990" spans="1:23" x14ac:dyDescent="0.3">
      <c r="A990" s="185"/>
      <c r="B990" s="186"/>
      <c r="C990" s="186"/>
      <c r="D990" s="186"/>
      <c r="V990" s="72"/>
      <c r="W990" s="72"/>
    </row>
    <row r="991" spans="1:23" x14ac:dyDescent="0.3">
      <c r="A991" s="185"/>
      <c r="B991" s="186"/>
      <c r="C991" s="186"/>
      <c r="D991" s="186"/>
      <c r="V991" s="72"/>
      <c r="W991" s="72"/>
    </row>
    <row r="992" spans="1:23" x14ac:dyDescent="0.3">
      <c r="A992" s="185"/>
      <c r="B992" s="186"/>
      <c r="C992" s="186"/>
      <c r="D992" s="186"/>
      <c r="V992" s="72"/>
      <c r="W992" s="72"/>
    </row>
    <row r="993" spans="1:23" x14ac:dyDescent="0.3">
      <c r="A993" s="185"/>
      <c r="B993" s="186"/>
      <c r="C993" s="186"/>
      <c r="D993" s="186"/>
      <c r="V993" s="72"/>
      <c r="W993" s="72"/>
    </row>
    <row r="994" spans="1:23" x14ac:dyDescent="0.3">
      <c r="A994" s="185"/>
      <c r="B994" s="186"/>
      <c r="C994" s="186"/>
      <c r="D994" s="186"/>
      <c r="V994" s="72"/>
      <c r="W994" s="72"/>
    </row>
    <row r="995" spans="1:23" x14ac:dyDescent="0.3">
      <c r="A995" s="185"/>
      <c r="B995" s="186"/>
      <c r="C995" s="186"/>
      <c r="D995" s="186"/>
      <c r="V995" s="72"/>
      <c r="W995" s="72"/>
    </row>
    <row r="996" spans="1:23" x14ac:dyDescent="0.3">
      <c r="A996" s="185"/>
      <c r="B996" s="186"/>
      <c r="C996" s="186"/>
      <c r="D996" s="186"/>
      <c r="V996" s="72"/>
      <c r="W996" s="72"/>
    </row>
    <row r="997" spans="1:23" x14ac:dyDescent="0.3">
      <c r="A997" s="185"/>
      <c r="B997" s="186"/>
      <c r="C997" s="186"/>
      <c r="D997" s="186"/>
      <c r="V997" s="72"/>
      <c r="W997" s="72"/>
    </row>
    <row r="998" spans="1:23" x14ac:dyDescent="0.3">
      <c r="A998" s="185"/>
      <c r="B998" s="186"/>
      <c r="C998" s="186"/>
      <c r="D998" s="186"/>
      <c r="V998" s="72"/>
      <c r="W998" s="72"/>
    </row>
    <row r="999" spans="1:23" x14ac:dyDescent="0.3">
      <c r="A999" s="185"/>
      <c r="B999" s="186"/>
      <c r="C999" s="186"/>
      <c r="D999" s="186"/>
      <c r="V999" s="72"/>
      <c r="W999" s="72"/>
    </row>
    <row r="1000" spans="1:23" x14ac:dyDescent="0.3">
      <c r="A1000" s="185"/>
      <c r="B1000" s="186"/>
      <c r="C1000" s="186"/>
      <c r="D1000" s="186"/>
      <c r="V1000" s="72"/>
      <c r="W1000" s="72"/>
    </row>
    <row r="1001" spans="1:23" x14ac:dyDescent="0.3">
      <c r="A1001" s="185"/>
      <c r="B1001" s="186"/>
      <c r="C1001" s="186"/>
      <c r="D1001" s="186"/>
      <c r="V1001" s="72"/>
      <c r="W1001" s="72"/>
    </row>
    <row r="1002" spans="1:23" x14ac:dyDescent="0.3">
      <c r="A1002" s="185"/>
      <c r="B1002" s="186"/>
      <c r="C1002" s="186"/>
      <c r="D1002" s="186"/>
      <c r="V1002" s="72"/>
      <c r="W1002" s="72"/>
    </row>
    <row r="1003" spans="1:23" x14ac:dyDescent="0.3">
      <c r="A1003" s="185"/>
      <c r="B1003" s="186"/>
      <c r="C1003" s="186"/>
      <c r="D1003" s="186"/>
      <c r="V1003" s="72"/>
      <c r="W1003" s="72"/>
    </row>
    <row r="1004" spans="1:23" x14ac:dyDescent="0.3">
      <c r="A1004" s="185"/>
      <c r="B1004" s="186"/>
      <c r="C1004" s="186"/>
      <c r="D1004" s="186"/>
      <c r="V1004" s="72"/>
      <c r="W1004" s="72"/>
    </row>
    <row r="1005" spans="1:23" x14ac:dyDescent="0.3">
      <c r="A1005" s="185"/>
      <c r="B1005" s="186"/>
      <c r="C1005" s="186"/>
      <c r="D1005" s="186"/>
      <c r="V1005" s="72"/>
      <c r="W1005" s="72"/>
    </row>
    <row r="1006" spans="1:23" x14ac:dyDescent="0.3">
      <c r="A1006" s="185"/>
      <c r="B1006" s="186"/>
      <c r="C1006" s="186"/>
      <c r="D1006" s="186"/>
      <c r="V1006" s="72"/>
      <c r="W1006" s="72"/>
    </row>
    <row r="1007" spans="1:23" x14ac:dyDescent="0.3">
      <c r="A1007" s="185"/>
      <c r="B1007" s="186"/>
      <c r="C1007" s="186"/>
      <c r="D1007" s="186"/>
      <c r="V1007" s="72"/>
      <c r="W1007" s="72"/>
    </row>
    <row r="1008" spans="1:23" x14ac:dyDescent="0.3">
      <c r="A1008" s="185"/>
      <c r="B1008" s="186"/>
      <c r="C1008" s="186"/>
      <c r="D1008" s="186"/>
      <c r="V1008" s="72"/>
      <c r="W1008" s="72"/>
    </row>
    <row r="1009" spans="1:23" x14ac:dyDescent="0.3">
      <c r="A1009" s="185"/>
      <c r="B1009" s="186"/>
      <c r="C1009" s="186"/>
      <c r="D1009" s="186"/>
      <c r="V1009" s="72"/>
      <c r="W1009" s="72"/>
    </row>
    <row r="1010" spans="1:23" x14ac:dyDescent="0.3">
      <c r="A1010" s="185"/>
      <c r="B1010" s="186"/>
      <c r="C1010" s="186"/>
      <c r="D1010" s="186"/>
      <c r="V1010" s="72"/>
      <c r="W1010" s="72"/>
    </row>
    <row r="1011" spans="1:23" x14ac:dyDescent="0.3">
      <c r="A1011" s="185"/>
      <c r="B1011" s="186"/>
      <c r="C1011" s="186"/>
      <c r="D1011" s="186"/>
      <c r="V1011" s="72"/>
      <c r="W1011" s="72"/>
    </row>
    <row r="1012" spans="1:23" x14ac:dyDescent="0.3">
      <c r="A1012" s="185"/>
      <c r="B1012" s="186"/>
      <c r="C1012" s="186"/>
      <c r="D1012" s="186"/>
      <c r="V1012" s="72"/>
      <c r="W1012" s="72"/>
    </row>
    <row r="1013" spans="1:23" x14ac:dyDescent="0.3">
      <c r="A1013" s="185"/>
      <c r="B1013" s="186"/>
      <c r="C1013" s="186"/>
      <c r="D1013" s="186"/>
      <c r="V1013" s="72"/>
      <c r="W1013" s="72"/>
    </row>
    <row r="1014" spans="1:23" x14ac:dyDescent="0.3">
      <c r="A1014" s="185"/>
      <c r="B1014" s="186"/>
      <c r="C1014" s="186"/>
      <c r="D1014" s="186"/>
      <c r="V1014" s="72"/>
      <c r="W1014" s="72"/>
    </row>
    <row r="1015" spans="1:23" x14ac:dyDescent="0.3">
      <c r="A1015" s="185"/>
      <c r="B1015" s="186"/>
      <c r="C1015" s="186"/>
      <c r="D1015" s="186"/>
      <c r="V1015" s="59"/>
      <c r="W1015" s="59"/>
    </row>
    <row r="1016" spans="1:23" x14ac:dyDescent="0.3">
      <c r="A1016" s="185"/>
      <c r="B1016" s="186"/>
      <c r="C1016" s="186"/>
      <c r="D1016" s="186"/>
    </row>
    <row r="1017" spans="1:23" x14ac:dyDescent="0.3">
      <c r="A1017" s="185"/>
      <c r="B1017" s="186"/>
      <c r="C1017" s="186"/>
      <c r="D1017" s="186"/>
    </row>
    <row r="1018" spans="1:23" x14ac:dyDescent="0.3">
      <c r="A1018" s="185"/>
      <c r="B1018" s="186"/>
      <c r="C1018" s="186"/>
      <c r="D1018" s="186"/>
    </row>
    <row r="1019" spans="1:23" x14ac:dyDescent="0.3">
      <c r="A1019" s="185"/>
      <c r="B1019" s="186"/>
      <c r="C1019" s="186"/>
      <c r="D1019" s="186"/>
    </row>
    <row r="1020" spans="1:23" x14ac:dyDescent="0.3">
      <c r="A1020" s="185"/>
      <c r="B1020" s="186"/>
      <c r="C1020" s="186"/>
      <c r="D1020" s="186"/>
    </row>
    <row r="1021" spans="1:23" x14ac:dyDescent="0.3">
      <c r="A1021" s="185"/>
      <c r="B1021" s="186"/>
      <c r="C1021" s="186"/>
      <c r="D1021" s="186"/>
    </row>
    <row r="1022" spans="1:23" x14ac:dyDescent="0.3">
      <c r="A1022" s="185"/>
      <c r="B1022" s="186"/>
      <c r="C1022" s="186"/>
      <c r="D1022" s="186"/>
    </row>
    <row r="1023" spans="1:23" x14ac:dyDescent="0.3">
      <c r="A1023" s="185"/>
      <c r="B1023" s="186"/>
      <c r="C1023" s="186"/>
      <c r="D1023" s="186"/>
    </row>
    <row r="1024" spans="1:23" x14ac:dyDescent="0.3">
      <c r="A1024" s="185"/>
      <c r="B1024" s="186"/>
      <c r="C1024" s="186"/>
      <c r="D1024" s="186"/>
    </row>
    <row r="1025" spans="1:4" x14ac:dyDescent="0.3">
      <c r="A1025" s="185"/>
      <c r="B1025" s="186"/>
      <c r="C1025" s="186"/>
      <c r="D1025" s="186"/>
    </row>
    <row r="1026" spans="1:4" x14ac:dyDescent="0.3">
      <c r="A1026" s="185"/>
      <c r="B1026" s="186"/>
      <c r="C1026" s="186"/>
      <c r="D1026" s="186"/>
    </row>
    <row r="1027" spans="1:4" x14ac:dyDescent="0.3">
      <c r="A1027" s="185"/>
      <c r="B1027" s="186"/>
      <c r="C1027" s="186"/>
      <c r="D1027" s="186"/>
    </row>
    <row r="1028" spans="1:4" x14ac:dyDescent="0.3">
      <c r="A1028" s="185"/>
      <c r="B1028" s="186"/>
      <c r="C1028" s="186"/>
      <c r="D1028" s="186"/>
    </row>
    <row r="1029" spans="1:4" x14ac:dyDescent="0.3">
      <c r="A1029" s="185"/>
      <c r="B1029" s="186"/>
      <c r="C1029" s="186"/>
      <c r="D1029" s="186"/>
    </row>
    <row r="1030" spans="1:4" x14ac:dyDescent="0.3">
      <c r="A1030" s="185"/>
      <c r="B1030" s="186"/>
      <c r="C1030" s="186"/>
      <c r="D1030" s="186"/>
    </row>
    <row r="1031" spans="1:4" x14ac:dyDescent="0.3">
      <c r="A1031" s="185"/>
      <c r="B1031" s="186"/>
      <c r="C1031" s="186"/>
      <c r="D1031" s="186"/>
    </row>
    <row r="1032" spans="1:4" x14ac:dyDescent="0.3">
      <c r="A1032" s="185"/>
      <c r="B1032" s="186"/>
      <c r="C1032" s="186"/>
      <c r="D1032" s="186"/>
    </row>
    <row r="1033" spans="1:4" x14ac:dyDescent="0.3">
      <c r="A1033" s="185"/>
      <c r="B1033" s="186"/>
      <c r="C1033" s="186"/>
      <c r="D1033" s="186"/>
    </row>
    <row r="1034" spans="1:4" x14ac:dyDescent="0.3">
      <c r="A1034" s="185"/>
      <c r="B1034" s="186"/>
      <c r="C1034" s="186"/>
      <c r="D1034" s="186"/>
    </row>
    <row r="1035" spans="1:4" x14ac:dyDescent="0.3">
      <c r="A1035" s="185"/>
      <c r="B1035" s="186"/>
      <c r="C1035" s="186"/>
      <c r="D1035" s="186"/>
    </row>
    <row r="1036" spans="1:4" x14ac:dyDescent="0.3">
      <c r="A1036" s="185"/>
      <c r="B1036" s="186"/>
      <c r="C1036" s="186"/>
      <c r="D1036" s="186"/>
    </row>
    <row r="1037" spans="1:4" x14ac:dyDescent="0.3">
      <c r="A1037" s="185"/>
      <c r="B1037" s="186"/>
      <c r="C1037" s="186"/>
      <c r="D1037" s="186"/>
    </row>
    <row r="1038" spans="1:4" x14ac:dyDescent="0.3">
      <c r="A1038" s="185"/>
      <c r="B1038" s="186"/>
      <c r="C1038" s="186"/>
      <c r="D1038" s="186"/>
    </row>
    <row r="1039" spans="1:4" x14ac:dyDescent="0.3">
      <c r="A1039" s="185"/>
      <c r="B1039" s="186"/>
      <c r="C1039" s="186"/>
      <c r="D1039" s="186"/>
    </row>
    <row r="1040" spans="1:4" x14ac:dyDescent="0.3">
      <c r="A1040" s="185"/>
      <c r="B1040" s="186"/>
      <c r="C1040" s="186"/>
      <c r="D1040" s="186"/>
    </row>
    <row r="1041" spans="1:4" x14ac:dyDescent="0.3">
      <c r="A1041" s="185"/>
      <c r="B1041" s="186"/>
      <c r="C1041" s="186"/>
      <c r="D1041" s="186"/>
    </row>
    <row r="1042" spans="1:4" x14ac:dyDescent="0.3">
      <c r="A1042" s="185"/>
      <c r="B1042" s="186"/>
      <c r="C1042" s="186"/>
      <c r="D1042" s="186"/>
    </row>
    <row r="1043" spans="1:4" x14ac:dyDescent="0.3">
      <c r="A1043" s="185"/>
      <c r="B1043" s="186"/>
      <c r="C1043" s="186"/>
      <c r="D1043" s="186"/>
    </row>
    <row r="1044" spans="1:4" x14ac:dyDescent="0.3">
      <c r="A1044" s="185"/>
      <c r="B1044" s="186"/>
      <c r="C1044" s="186"/>
      <c r="D1044" s="186"/>
    </row>
    <row r="1045" spans="1:4" x14ac:dyDescent="0.3">
      <c r="A1045" s="185"/>
      <c r="B1045" s="186"/>
      <c r="C1045" s="186"/>
      <c r="D1045" s="186"/>
    </row>
    <row r="1046" spans="1:4" x14ac:dyDescent="0.3">
      <c r="A1046" s="185"/>
      <c r="B1046" s="186"/>
      <c r="C1046" s="186"/>
      <c r="D1046" s="186"/>
    </row>
    <row r="1047" spans="1:4" x14ac:dyDescent="0.3">
      <c r="A1047" s="185"/>
      <c r="B1047" s="186"/>
      <c r="C1047" s="186"/>
      <c r="D1047" s="186"/>
    </row>
    <row r="1048" spans="1:4" x14ac:dyDescent="0.3">
      <c r="A1048" s="185"/>
      <c r="B1048" s="186"/>
      <c r="C1048" s="186"/>
      <c r="D1048" s="186"/>
    </row>
    <row r="1049" spans="1:4" x14ac:dyDescent="0.3">
      <c r="A1049" s="185"/>
      <c r="B1049" s="186"/>
      <c r="C1049" s="186"/>
      <c r="D1049" s="186"/>
    </row>
    <row r="1050" spans="1:4" x14ac:dyDescent="0.3">
      <c r="A1050" s="185"/>
      <c r="B1050" s="186"/>
      <c r="C1050" s="186"/>
      <c r="D1050" s="186"/>
    </row>
    <row r="1051" spans="1:4" x14ac:dyDescent="0.3">
      <c r="A1051" s="185"/>
      <c r="B1051" s="186"/>
      <c r="C1051" s="186"/>
      <c r="D1051" s="186"/>
    </row>
    <row r="1052" spans="1:4" x14ac:dyDescent="0.3">
      <c r="A1052" s="185"/>
      <c r="B1052" s="186"/>
      <c r="C1052" s="186"/>
      <c r="D1052" s="186"/>
    </row>
    <row r="1053" spans="1:4" x14ac:dyDescent="0.3">
      <c r="A1053" s="185"/>
      <c r="B1053" s="186"/>
      <c r="C1053" s="186"/>
      <c r="D1053" s="186"/>
    </row>
    <row r="1054" spans="1:4" x14ac:dyDescent="0.3">
      <c r="A1054" s="185"/>
      <c r="B1054" s="186"/>
      <c r="C1054" s="186"/>
      <c r="D1054" s="186"/>
    </row>
    <row r="1055" spans="1:4" x14ac:dyDescent="0.3">
      <c r="A1055" s="185"/>
      <c r="B1055" s="186"/>
      <c r="C1055" s="186"/>
      <c r="D1055" s="186"/>
    </row>
    <row r="1056" spans="1:4" x14ac:dyDescent="0.3">
      <c r="A1056" s="185"/>
      <c r="B1056" s="186"/>
      <c r="C1056" s="186"/>
      <c r="D1056" s="186"/>
    </row>
    <row r="1057" spans="1:4" x14ac:dyDescent="0.3">
      <c r="A1057" s="185"/>
      <c r="B1057" s="186"/>
      <c r="C1057" s="186"/>
      <c r="D1057" s="186"/>
    </row>
    <row r="1058" spans="1:4" x14ac:dyDescent="0.3">
      <c r="A1058" s="185"/>
      <c r="B1058" s="186"/>
      <c r="C1058" s="186"/>
      <c r="D1058" s="186"/>
    </row>
    <row r="1059" spans="1:4" x14ac:dyDescent="0.3">
      <c r="A1059" s="185"/>
      <c r="B1059" s="186"/>
      <c r="C1059" s="186"/>
      <c r="D1059" s="186"/>
    </row>
    <row r="1060" spans="1:4" x14ac:dyDescent="0.3">
      <c r="A1060" s="185"/>
      <c r="B1060" s="186"/>
      <c r="C1060" s="186"/>
      <c r="D1060" s="186"/>
    </row>
    <row r="1061" spans="1:4" x14ac:dyDescent="0.3">
      <c r="A1061" s="185"/>
      <c r="B1061" s="186"/>
      <c r="C1061" s="186"/>
      <c r="D1061" s="186"/>
    </row>
    <row r="1062" spans="1:4" x14ac:dyDescent="0.3">
      <c r="A1062" s="185"/>
      <c r="B1062" s="186"/>
      <c r="C1062" s="186"/>
      <c r="D1062" s="186"/>
    </row>
    <row r="1063" spans="1:4" x14ac:dyDescent="0.3">
      <c r="A1063" s="185"/>
      <c r="B1063" s="186"/>
      <c r="C1063" s="186"/>
      <c r="D1063" s="186"/>
    </row>
    <row r="1064" spans="1:4" x14ac:dyDescent="0.3">
      <c r="A1064" s="185"/>
      <c r="B1064" s="186"/>
      <c r="C1064" s="186"/>
      <c r="D1064" s="186"/>
    </row>
    <row r="1065" spans="1:4" x14ac:dyDescent="0.3">
      <c r="A1065" s="185"/>
      <c r="B1065" s="186"/>
      <c r="C1065" s="186"/>
      <c r="D1065" s="186"/>
    </row>
    <row r="1066" spans="1:4" x14ac:dyDescent="0.3">
      <c r="A1066" s="185"/>
      <c r="B1066" s="186"/>
      <c r="C1066" s="186"/>
      <c r="D1066" s="186"/>
    </row>
    <row r="1067" spans="1:4" x14ac:dyDescent="0.3">
      <c r="A1067" s="185"/>
      <c r="B1067" s="186"/>
      <c r="C1067" s="186"/>
      <c r="D1067" s="186"/>
    </row>
    <row r="1068" spans="1:4" x14ac:dyDescent="0.3">
      <c r="A1068" s="185"/>
      <c r="B1068" s="186"/>
      <c r="C1068" s="186"/>
      <c r="D1068" s="186"/>
    </row>
    <row r="1069" spans="1:4" x14ac:dyDescent="0.3">
      <c r="A1069" s="185"/>
      <c r="B1069" s="186"/>
      <c r="C1069" s="186"/>
      <c r="D1069" s="186"/>
    </row>
    <row r="1070" spans="1:4" x14ac:dyDescent="0.3">
      <c r="A1070" s="185"/>
      <c r="B1070" s="186"/>
      <c r="C1070" s="186"/>
      <c r="D1070" s="186"/>
    </row>
    <row r="1071" spans="1:4" x14ac:dyDescent="0.3">
      <c r="A1071" s="185"/>
      <c r="B1071" s="186"/>
      <c r="C1071" s="186"/>
      <c r="D1071" s="186"/>
    </row>
    <row r="1072" spans="1:4" x14ac:dyDescent="0.3">
      <c r="A1072" s="185"/>
      <c r="B1072" s="186"/>
      <c r="C1072" s="186"/>
      <c r="D1072" s="186"/>
    </row>
    <row r="1073" spans="1:4" x14ac:dyDescent="0.3">
      <c r="A1073" s="185"/>
      <c r="B1073" s="186"/>
      <c r="C1073" s="186"/>
      <c r="D1073" s="186"/>
    </row>
    <row r="1074" spans="1:4" x14ac:dyDescent="0.3">
      <c r="A1074" s="185"/>
      <c r="B1074" s="186"/>
      <c r="C1074" s="186"/>
      <c r="D1074" s="186"/>
    </row>
    <row r="1075" spans="1:4" x14ac:dyDescent="0.3">
      <c r="A1075" s="185"/>
      <c r="B1075" s="186"/>
      <c r="C1075" s="186"/>
      <c r="D1075" s="186"/>
    </row>
    <row r="1076" spans="1:4" x14ac:dyDescent="0.3">
      <c r="A1076" s="185"/>
      <c r="B1076" s="186"/>
      <c r="C1076" s="186"/>
      <c r="D1076" s="186"/>
    </row>
    <row r="1077" spans="1:4" x14ac:dyDescent="0.3">
      <c r="A1077" s="185"/>
      <c r="B1077" s="186"/>
      <c r="C1077" s="186"/>
      <c r="D1077" s="186"/>
    </row>
  </sheetData>
  <mergeCells count="7">
    <mergeCell ref="A87:D87"/>
    <mergeCell ref="A1:C1"/>
    <mergeCell ref="A2:C3"/>
    <mergeCell ref="A29:A33"/>
    <mergeCell ref="A44:D44"/>
    <mergeCell ref="A54:D54"/>
    <mergeCell ref="A73:B73"/>
  </mergeCells>
  <conditionalFormatting sqref="B76">
    <cfRule type="cellIs" dxfId="64" priority="47" operator="greaterThan">
      <formula>0</formula>
    </cfRule>
  </conditionalFormatting>
  <conditionalFormatting sqref="B76">
    <cfRule type="cellIs" dxfId="63" priority="48" operator="lessThan">
      <formula>0</formula>
    </cfRule>
  </conditionalFormatting>
  <conditionalFormatting sqref="A34:D34 A35:C35 A39:D39 A38:B38 A40:C40 A41:B42 A16:D16 A7:B10 A24:D24 A18:B22 A26:A27 B36:B37 D36:E38 D7:D15 D17:D23 D25:D33 D41 D42:E42 A11:A15 A23 A86:D1048576 A74:C78 A66:D67 A65:B65 D65 A68:C68 A43:D64 A69:D73 A29:A33">
    <cfRule type="containsText" dxfId="62" priority="45" operator="containsText" text="FALSE">
      <formula>NOT(ISERROR(SEARCH("FALSE",A7)))</formula>
    </cfRule>
    <cfRule type="containsText" dxfId="61" priority="46" operator="containsText" text="TRUE">
      <formula>NOT(ISERROR(SEARCH("TRUE",A7)))</formula>
    </cfRule>
  </conditionalFormatting>
  <conditionalFormatting sqref="B71">
    <cfRule type="expression" dxfId="60" priority="44">
      <formula>$B$71&gt;$A$71</formula>
    </cfRule>
  </conditionalFormatting>
  <conditionalFormatting sqref="B29:B33 A37:A38">
    <cfRule type="containsText" dxfId="59" priority="42" operator="containsText" text="TRUE">
      <formula>NOT(ISERROR(SEARCH("TRUE",A29)))</formula>
    </cfRule>
    <cfRule type="containsText" dxfId="58" priority="43" operator="containsText" text="FALSE">
      <formula>NOT(ISERROR(SEARCH("FALSE",A29)))</formula>
    </cfRule>
  </conditionalFormatting>
  <conditionalFormatting sqref="A36">
    <cfRule type="containsText" dxfId="57" priority="40" operator="containsText" text="TRUE">
      <formula>NOT(ISERROR(SEARCH("TRUE",A36)))</formula>
    </cfRule>
    <cfRule type="containsText" dxfId="56" priority="41" operator="containsText" text="FALSE">
      <formula>NOT(ISERROR(SEARCH("FALSE",A36)))</formula>
    </cfRule>
  </conditionalFormatting>
  <conditionalFormatting sqref="E41">
    <cfRule type="containsText" dxfId="55" priority="38" operator="containsText" text="FALSE">
      <formula>NOT(ISERROR(SEARCH("FALSE",E41)))</formula>
    </cfRule>
    <cfRule type="containsText" dxfId="54" priority="39" operator="containsText" text="TRUE">
      <formula>NOT(ISERROR(SEARCH("TRUE",E41)))</formula>
    </cfRule>
  </conditionalFormatting>
  <conditionalFormatting sqref="A5 C7">
    <cfRule type="beginsWith" dxfId="53" priority="36" operator="beginsWith" text="COMPLETE">
      <formula>LEFT(A5,LEN("COMPLETE"))="COMPLETE"</formula>
    </cfRule>
    <cfRule type="containsText" dxfId="52" priority="37" operator="containsText" text="INCOMPLETE">
      <formula>NOT(ISERROR(SEARCH("INCOMPLETE",A5)))</formula>
    </cfRule>
  </conditionalFormatting>
  <conditionalFormatting sqref="C9:C10">
    <cfRule type="beginsWith" dxfId="51" priority="34" operator="beginsWith" text="COMPLETE">
      <formula>LEFT(C9,LEN("COMPLETE"))="COMPLETE"</formula>
    </cfRule>
    <cfRule type="containsText" dxfId="50" priority="35" operator="containsText" text="INCOMPLETE">
      <formula>NOT(ISERROR(SEARCH("INCOMPLETE",C9)))</formula>
    </cfRule>
  </conditionalFormatting>
  <conditionalFormatting sqref="C18:C22">
    <cfRule type="beginsWith" dxfId="49" priority="32" operator="beginsWith" text="COMPLETE">
      <formula>LEFT(C18,LEN("COMPLETE"))="COMPLETE"</formula>
    </cfRule>
    <cfRule type="containsText" dxfId="48" priority="33" operator="containsText" text="INCOMPLETE">
      <formula>NOT(ISERROR(SEARCH("INCOMPLETE",C18)))</formula>
    </cfRule>
  </conditionalFormatting>
  <conditionalFormatting sqref="C29:C33">
    <cfRule type="beginsWith" dxfId="47" priority="30" operator="beginsWith" text="COMPLETE">
      <formula>LEFT(C29,LEN("COMPLETE"))="COMPLETE"</formula>
    </cfRule>
    <cfRule type="containsText" dxfId="46" priority="31" operator="containsText" text="INCOMPLETE">
      <formula>NOT(ISERROR(SEARCH("INCOMPLETE",C29)))</formula>
    </cfRule>
  </conditionalFormatting>
  <conditionalFormatting sqref="C36:C38">
    <cfRule type="beginsWith" dxfId="45" priority="28" operator="beginsWith" text="COMPLETE">
      <formula>LEFT(C36,LEN("COMPLETE"))="COMPLETE"</formula>
    </cfRule>
    <cfRule type="containsText" dxfId="44" priority="29" operator="containsText" text="INCOMPLETE">
      <formula>NOT(ISERROR(SEARCH("INCOMPLETE",C36)))</formula>
    </cfRule>
  </conditionalFormatting>
  <conditionalFormatting sqref="A1">
    <cfRule type="beginsWith" dxfId="43" priority="26" operator="beginsWith" text="COMPLETE">
      <formula>LEFT(A1,LEN("COMPLETE"))="COMPLETE"</formula>
    </cfRule>
    <cfRule type="containsText" dxfId="42" priority="27" operator="containsText" text="INCOMPLETE">
      <formula>NOT(ISERROR(SEARCH("INCOMPLETE",A1)))</formula>
    </cfRule>
  </conditionalFormatting>
  <conditionalFormatting sqref="C6">
    <cfRule type="beginsWith" dxfId="41" priority="24" operator="beginsWith" text="COMPLETE">
      <formula>LEFT(C6,LEN("COMPLETE"))="COMPLETE"</formula>
    </cfRule>
    <cfRule type="containsText" dxfId="40" priority="25" operator="containsText" text="INCOMPLETE">
      <formula>NOT(ISERROR(SEARCH("INCOMPLETE",C6)))</formula>
    </cfRule>
  </conditionalFormatting>
  <conditionalFormatting sqref="A17:C17">
    <cfRule type="beginsWith" dxfId="39" priority="22" operator="beginsWith" text="COMPLETE">
      <formula>LEFT(A17,LEN("COMPLETE"))="COMPLETE"</formula>
    </cfRule>
    <cfRule type="containsText" dxfId="38" priority="23" operator="containsText" text="INCOMPLETE">
      <formula>NOT(ISERROR(SEARCH("INCOMPLETE",A17)))</formula>
    </cfRule>
  </conditionalFormatting>
  <conditionalFormatting sqref="A25:C25">
    <cfRule type="beginsWith" dxfId="37" priority="20" operator="beginsWith" text="COMPLETE">
      <formula>LEFT(A25,LEN("COMPLETE"))="COMPLETE"</formula>
    </cfRule>
    <cfRule type="containsText" dxfId="36" priority="21" operator="containsText" text="INCOMPLETE">
      <formula>NOT(ISERROR(SEARCH("INCOMPLETE",A25)))</formula>
    </cfRule>
  </conditionalFormatting>
  <conditionalFormatting sqref="C41:C42">
    <cfRule type="beginsWith" dxfId="35" priority="18" operator="beginsWith" text="COMPLETE">
      <formula>LEFT(C41,LEN("COMPLETE"))="COMPLETE"</formula>
    </cfRule>
    <cfRule type="containsText" dxfId="34" priority="19" operator="containsText" text="INCOMPLETE">
      <formula>NOT(ISERROR(SEARCH("INCOMPLETE",C41)))</formula>
    </cfRule>
  </conditionalFormatting>
  <conditionalFormatting sqref="A2">
    <cfRule type="beginsWith" dxfId="33" priority="16" operator="beginsWith" text="COMPLETE">
      <formula>LEFT(A2,LEN("COMPLETE"))="COMPLETE"</formula>
    </cfRule>
    <cfRule type="containsText" dxfId="32" priority="17" operator="containsText" text="INCOMPLETE">
      <formula>NOT(ISERROR(SEARCH("INCOMPLETE",A2)))</formula>
    </cfRule>
  </conditionalFormatting>
  <conditionalFormatting sqref="C8">
    <cfRule type="beginsWith" dxfId="31" priority="14" operator="beginsWith" text="COMPLETE">
      <formula>LEFT(C8,LEN("COMPLETE"))="COMPLETE"</formula>
    </cfRule>
    <cfRule type="containsText" dxfId="30" priority="15" operator="containsText" text="INCOMPLETE">
      <formula>NOT(ISERROR(SEARCH("INCOMPLETE",C8)))</formula>
    </cfRule>
  </conditionalFormatting>
  <conditionalFormatting sqref="B11:C15">
    <cfRule type="beginsWith" dxfId="29" priority="12" operator="beginsWith" text="COMPLETE">
      <formula>LEFT(B11,LEN("COMPLETE"))="COMPLETE"</formula>
    </cfRule>
    <cfRule type="containsText" dxfId="28" priority="13" operator="containsText" text="INCOMPLETE">
      <formula>NOT(ISERROR(SEARCH("INCOMPLETE",B11)))</formula>
    </cfRule>
  </conditionalFormatting>
  <conditionalFormatting sqref="C4">
    <cfRule type="beginsWith" dxfId="27" priority="10" operator="beginsWith" text="COMPLETE">
      <formula>LEFT(C4,LEN("COMPLETE"))="COMPLETE"</formula>
    </cfRule>
    <cfRule type="containsText" dxfId="26" priority="11" operator="containsText" text="INCOMPLETE">
      <formula>NOT(ISERROR(SEARCH("INCOMPLETE",C4)))</formula>
    </cfRule>
  </conditionalFormatting>
  <conditionalFormatting sqref="C4">
    <cfRule type="containsText" dxfId="25" priority="9" operator="containsText" text="SHEET COMPLETE">
      <formula>NOT(ISERROR(SEARCH("SHEET COMPLETE",C4)))</formula>
    </cfRule>
  </conditionalFormatting>
  <conditionalFormatting sqref="B23:C23">
    <cfRule type="beginsWith" dxfId="24" priority="7" operator="beginsWith" text="COMPLETE">
      <formula>LEFT(B23,LEN("COMPLETE"))="COMPLETE"</formula>
    </cfRule>
    <cfRule type="containsText" dxfId="23" priority="8" operator="containsText" text="INCOMPLETE">
      <formula>NOT(ISERROR(SEARCH("INCOMPLETE",B23)))</formula>
    </cfRule>
  </conditionalFormatting>
  <conditionalFormatting sqref="B26:C28">
    <cfRule type="beginsWith" dxfId="22" priority="5" operator="beginsWith" text="COMPLETE">
      <formula>LEFT(B26,LEN("COMPLETE"))="COMPLETE"</formula>
    </cfRule>
    <cfRule type="containsText" dxfId="21" priority="6" operator="containsText" text="INCOMPLETE">
      <formula>NOT(ISERROR(SEARCH("INCOMPLETE",B26)))</formula>
    </cfRule>
  </conditionalFormatting>
  <conditionalFormatting sqref="A85:C85">
    <cfRule type="containsText" dxfId="20" priority="3" operator="containsText" text="FALSE">
      <formula>NOT(ISERROR(SEARCH("FALSE",A85)))</formula>
    </cfRule>
    <cfRule type="containsText" dxfId="19" priority="4" operator="containsText" text="TRUE">
      <formula>NOT(ISERROR(SEARCH("TRUE",A85)))</formula>
    </cfRule>
  </conditionalFormatting>
  <conditionalFormatting sqref="A28">
    <cfRule type="beginsWith" dxfId="18" priority="1" operator="beginsWith" text="COMPLETE">
      <formula>LEFT(A28,LEN("COMPLETE"))="COMPLETE"</formula>
    </cfRule>
    <cfRule type="containsText" dxfId="17" priority="2" operator="containsText" text="INCOMPLETE">
      <formula>NOT(ISERROR(SEARCH("INCOMPLETE",A28)))</formula>
    </cfRule>
  </conditionalFormatting>
  <dataValidations count="8">
    <dataValidation type="list" allowBlank="1" showInputMessage="1" showErrorMessage="1" sqref="B6" xr:uid="{02F79A7D-7028-4C7A-AF49-739A2DB068E7}">
      <formula1>"Yes,No"</formula1>
    </dataValidation>
    <dataValidation type="list" allowBlank="1" showInputMessage="1" showErrorMessage="1" sqref="B20" xr:uid="{CB321E6E-5F38-4E94-BA3C-3768B223D0A8}">
      <formula1>"Select choice here, SBME, CHBE, CIVL, CPEN, ELEC, ENVE, ENPH, GEOE, IGEN, MECH, MINE, MTRL, MANU, OTHER"</formula1>
    </dataValidation>
    <dataValidation type="list" allowBlank="1" showInputMessage="1" showErrorMessage="1" sqref="L189:L1015 L85:L87 L68:L78" xr:uid="{5524C02B-C308-4B8F-8369-BE57CF2F2F19}">
      <formula1>$A$10:$A$12</formula1>
    </dataValidation>
    <dataValidation type="list" allowBlank="1" showInputMessage="1" showErrorMessage="1" sqref="B4" xr:uid="{3CB93B76-A41C-4785-822D-9AB59A57BBC6}">
      <formula1>"Select choice here, Yes"</formula1>
    </dataValidation>
    <dataValidation type="list" allowBlank="1" showInputMessage="1" showErrorMessage="1" sqref="O189:O1015" xr:uid="{329B9FBE-B6DD-4A02-8E91-DF7BB199B88C}">
      <formula1>$A$32:$A$36</formula1>
    </dataValidation>
    <dataValidation type="list" allowBlank="1" showInputMessage="1" showErrorMessage="1" sqref="O89:O188" xr:uid="{052D642E-B0DA-4BA4-9BB6-A2829019E55C}">
      <formula1>"Purchased, Not Purchased"</formula1>
    </dataValidation>
    <dataValidation type="list" allowBlank="1" showInputMessage="1" showErrorMessage="1" sqref="U85:U1014 L89:L188" xr:uid="{8786FA61-3F51-4EDE-93C5-78580551980B}">
      <formula1>$A$40:$A$46</formula1>
    </dataValidation>
    <dataValidation type="list" allowBlank="1" showInputMessage="1" showErrorMessage="1" sqref="U67:U78" xr:uid="{41AA8BC0-1A52-4DFB-B4E6-9F6D611D7D82}">
      <formula1>#REF!</formula1>
    </dataValidation>
  </dataValidations>
  <pageMargins left="0.7" right="0.7" top="0.75" bottom="0.75" header="0.3" footer="0.3"/>
  <pageSetup orientation="portrait" horizontalDpi="300" verticalDpi="300" r:id="rId2"/>
  <tableParts count="2">
    <tablePart r:id="rId3"/>
    <tablePart r:id="rId4"/>
  </tableParts>
  <extLst>
    <ext xmlns:x14="http://schemas.microsoft.com/office/spreadsheetml/2009/9/main" uri="{CCE6A557-97BC-4b89-ADB6-D9C93CAAB3DF}">
      <x14:dataValidations xmlns:xm="http://schemas.microsoft.com/office/excel/2006/main" count="8">
        <x14:dataValidation type="list" allowBlank="1" showInputMessage="1" showErrorMessage="1" xr:uid="{AAE33FB6-7F2C-4989-8EDD-798DAA36664A}">
          <x14:formula1>
            <xm:f>dataval!$A$37:$A$38</xm:f>
          </x14:formula1>
          <xm:sqref>B8</xm:sqref>
        </x14:dataValidation>
        <x14:dataValidation type="list" allowBlank="1" showInputMessage="1" showErrorMessage="1" xr:uid="{AA4A4722-5D03-4820-818D-10B7B42EC517}">
          <x14:formula1>
            <xm:f>dataval!$A$28:$A$29</xm:f>
          </x14:formula1>
          <xm:sqref>P112</xm:sqref>
        </x14:dataValidation>
        <x14:dataValidation type="list" allowBlank="1" showInputMessage="1" showErrorMessage="1" xr:uid="{CD6B847D-C4D9-44EA-9378-CCDDE8C90AD4}">
          <x14:formula1>
            <xm:f>dataval!$A$8:$A$10</xm:f>
          </x14:formula1>
          <xm:sqref>C89:C90</xm:sqref>
        </x14:dataValidation>
        <x14:dataValidation type="list" allowBlank="1" showInputMessage="1" showErrorMessage="1" xr:uid="{A8EEA704-88DB-4D01-9619-49B6ED8C8CC3}">
          <x14:formula1>
            <xm:f>dataval!$C$2:$C$17</xm:f>
          </x14:formula1>
          <xm:sqref>B11 B23</xm:sqref>
        </x14:dataValidation>
        <x14:dataValidation type="list" allowBlank="1" showInputMessage="1" showErrorMessage="1" xr:uid="{2C802F32-80B6-4B80-BF2F-DE2530881023}">
          <x14:formula1>
            <xm:f>dataval!$A$21:$A$23</xm:f>
          </x14:formula1>
          <xm:sqref>B26:B28</xm:sqref>
        </x14:dataValidation>
        <x14:dataValidation type="list" allowBlank="1" showInputMessage="1" showErrorMessage="1" xr:uid="{5CA6CC73-56E6-4307-8625-47FBD81722A5}">
          <x14:formula1>
            <xm:f>dataval!$A$30:$A$33</xm:f>
          </x14:formula1>
          <xm:sqref>O67:O78 O85:O86 F89:F188</xm:sqref>
        </x14:dataValidation>
        <x14:dataValidation type="list" allowBlank="1" showErrorMessage="1" xr:uid="{61603F16-0C5A-450B-B3D8-49C3ACF90B93}">
          <x14:formula1>
            <xm:f>dataval!$A$13:$A$15</xm:f>
          </x14:formula1>
          <xm:sqref>X85:X1014 X67:X78</xm:sqref>
        </x14:dataValidation>
        <x14:dataValidation type="list" allowBlank="1" showInputMessage="1" showErrorMessage="1" xr:uid="{AEE453B1-A9BC-4D91-B808-6D13342F88B1}">
          <x14:formula1>
            <xm:f>dataval!$E$2:$E$36</xm:f>
          </x14:formula1>
          <xm:sqref>B15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D55C6-820D-438B-8AD8-3D089683132B}">
  <sheetPr>
    <tabColor theme="7"/>
  </sheetPr>
  <dimension ref="A1:AA329"/>
  <sheetViews>
    <sheetView zoomScaleNormal="100" workbookViewId="0">
      <pane xSplit="2" ySplit="2" topLeftCell="C3" activePane="bottomRight" state="frozen"/>
      <selection pane="topRight" activeCell="C1" sqref="C1"/>
      <selection pane="bottomLeft" activeCell="A3" sqref="A3"/>
      <selection pane="bottomRight" sqref="A1:O2"/>
    </sheetView>
  </sheetViews>
  <sheetFormatPr defaultColWidth="10.69140625" defaultRowHeight="14" x14ac:dyDescent="0.3"/>
  <cols>
    <col min="1" max="1" width="10.69140625" style="73"/>
    <col min="2" max="2" width="12.23046875" style="97" customWidth="1"/>
    <col min="3" max="3" width="11.4609375" style="97" customWidth="1"/>
    <col min="4" max="5" width="10.69140625" style="97"/>
    <col min="6" max="6" width="10.84375" style="97" customWidth="1"/>
    <col min="7" max="7" width="15.4609375" style="97" customWidth="1"/>
    <col min="8" max="8" width="14.3046875" style="97" bestFit="1" customWidth="1"/>
    <col min="9" max="10" width="10.69140625" style="97"/>
    <col min="11" max="15" width="8.765625" style="97" customWidth="1"/>
    <col min="16" max="16" width="8.765625" style="103" customWidth="1"/>
    <col min="17" max="17" width="8.765625" style="108" customWidth="1"/>
    <col min="18" max="18" width="8.765625" style="12" customWidth="1"/>
    <col min="19" max="21" width="8.765625" style="14" customWidth="1"/>
    <col min="22" max="24" width="7.765625" style="14" bestFit="1" customWidth="1"/>
    <col min="25" max="16384" width="10.69140625" style="14"/>
  </cols>
  <sheetData>
    <row r="1" spans="1:27" ht="27" customHeight="1" x14ac:dyDescent="0.35">
      <c r="A1" s="361" t="s">
        <v>283</v>
      </c>
      <c r="B1" s="361"/>
      <c r="C1" s="361"/>
      <c r="D1" s="361"/>
      <c r="E1" s="361"/>
      <c r="F1" s="361"/>
      <c r="G1" s="361"/>
      <c r="H1" s="361"/>
      <c r="I1" s="361"/>
      <c r="J1" s="361"/>
      <c r="K1" s="361"/>
      <c r="L1" s="361"/>
      <c r="M1" s="361"/>
      <c r="N1" s="361"/>
      <c r="O1" s="361"/>
      <c r="P1"/>
      <c r="Q1"/>
      <c r="R1"/>
      <c r="S1"/>
      <c r="T1"/>
      <c r="U1"/>
      <c r="V1"/>
      <c r="W1"/>
      <c r="X1"/>
      <c r="Y1" s="361" t="s">
        <v>369</v>
      </c>
      <c r="Z1" s="361"/>
      <c r="AA1" s="361"/>
    </row>
    <row r="2" spans="1:27" s="75" customFormat="1" ht="15.75" customHeight="1" x14ac:dyDescent="0.35">
      <c r="A2" s="362"/>
      <c r="B2" s="362"/>
      <c r="C2" s="362"/>
      <c r="D2" s="362"/>
      <c r="E2" s="362"/>
      <c r="F2" s="362"/>
      <c r="G2" s="362"/>
      <c r="H2" s="362"/>
      <c r="I2" s="362"/>
      <c r="J2" s="362"/>
      <c r="K2" s="362"/>
      <c r="L2" s="362"/>
      <c r="M2" s="362"/>
      <c r="N2" s="362"/>
      <c r="O2" s="362"/>
      <c r="P2"/>
      <c r="Q2"/>
      <c r="R2"/>
      <c r="S2"/>
      <c r="T2"/>
      <c r="U2"/>
      <c r="V2"/>
      <c r="W2"/>
      <c r="X2"/>
      <c r="Y2" s="361"/>
      <c r="Z2" s="361"/>
      <c r="AA2" s="361"/>
    </row>
    <row r="3" spans="1:27" s="76" customFormat="1" ht="42" x14ac:dyDescent="0.35">
      <c r="A3" s="107" t="s">
        <v>184</v>
      </c>
      <c r="B3" s="106" t="s">
        <v>185</v>
      </c>
      <c r="C3" s="104" t="s">
        <v>14</v>
      </c>
      <c r="D3" s="104" t="s">
        <v>15</v>
      </c>
      <c r="E3" s="104" t="s">
        <v>17</v>
      </c>
      <c r="F3" s="104" t="s">
        <v>18</v>
      </c>
      <c r="G3" s="105" t="s">
        <v>187</v>
      </c>
      <c r="H3" s="105" t="s">
        <v>186</v>
      </c>
      <c r="I3" s="104" t="s">
        <v>189</v>
      </c>
      <c r="J3" s="105" t="s">
        <v>282</v>
      </c>
      <c r="K3" s="275" t="s">
        <v>335</v>
      </c>
      <c r="L3" s="275" t="s">
        <v>336</v>
      </c>
      <c r="M3" s="276" t="s">
        <v>284</v>
      </c>
      <c r="N3" s="276" t="s">
        <v>285</v>
      </c>
      <c r="O3" s="276" t="s">
        <v>286</v>
      </c>
      <c r="P3" s="276" t="s">
        <v>287</v>
      </c>
      <c r="Q3" s="276" t="s">
        <v>288</v>
      </c>
      <c r="R3" s="276" t="s">
        <v>289</v>
      </c>
      <c r="S3" s="276" t="s">
        <v>290</v>
      </c>
      <c r="T3" s="276" t="s">
        <v>291</v>
      </c>
      <c r="U3" s="276" t="s">
        <v>292</v>
      </c>
      <c r="V3" s="276" t="s">
        <v>293</v>
      </c>
      <c r="W3"/>
      <c r="Z3" s="17" t="s">
        <v>370</v>
      </c>
      <c r="AA3" s="14" t="s">
        <v>371</v>
      </c>
    </row>
    <row r="4" spans="1:27" ht="15.5" x14ac:dyDescent="0.35">
      <c r="A4" s="234" t="str">
        <f>IF(Roster[[#This Row],[FIRST NAME]]=0, "", Roster[[#This Row],[FIRST NAME]])</f>
        <v>John</v>
      </c>
      <c r="B4" s="234" t="str">
        <f>IF(Roster[[#This Row],[LAST NAME]]=0, "", Roster[[#This Row],[LAST NAME]])</f>
        <v>Doe</v>
      </c>
      <c r="C4" s="234">
        <f>IF(Roster[[#This Row],[STUDENT '#]]=0, "", Roster[[#This Row],[STUDENT '#]])</f>
        <v>12345678</v>
      </c>
      <c r="D4" s="234" t="str">
        <f>IF(Roster[[#This Row],[FACULTY]]=0, "", Roster[[#This Row],[FACULTY]])</f>
        <v>APSC</v>
      </c>
      <c r="E4" s="234" t="str">
        <f>IF(Roster[[#This Row],[DEGREE]]=0, "", Roster[[#This Row],[DEGREE]])</f>
        <v>Undergrad</v>
      </c>
      <c r="F4" s="234" t="str">
        <f>IF(Roster[[#This Row],[PROGRAM]]=0, "", Roster[[#This Row],[PROGRAM]])</f>
        <v>MECH</v>
      </c>
      <c r="G4" s="234" t="str">
        <f>IF(Roster[[#This Row],[ACADEMIC YEAR]]=0, "", Roster[[#This Row],[ACADEMIC YEAR]])</f>
        <v>5+</v>
      </c>
      <c r="H4" s="234" t="str">
        <f>IF(Roster[[#This Row],[ROLE (IF ANY)]]=0, "", Roster[[#This Row],[ROLE (IF ANY)]])</f>
        <v/>
      </c>
      <c r="I4" s="234" t="str">
        <f>IF(Roster[[#This Row],[EMAIL]]=0, "", Roster[[#This Row],[EMAIL]])</f>
        <v/>
      </c>
      <c r="J4" s="234"/>
      <c r="K4" s="235"/>
      <c r="L4" s="236"/>
      <c r="M4" s="236"/>
      <c r="N4" s="99"/>
      <c r="O4" s="99"/>
      <c r="P4" s="235"/>
      <c r="Q4" s="253"/>
      <c r="R4" s="254"/>
      <c r="S4" s="254"/>
      <c r="T4" s="255"/>
      <c r="U4" s="256"/>
      <c r="V4" s="277"/>
      <c r="W4"/>
      <c r="Y4" s="14" t="s">
        <v>372</v>
      </c>
      <c r="Z4" s="34">
        <f>ROWS(Roster11[LAST NAME])-COUNTBLANK(Roster11[LAST NAME])</f>
        <v>1</v>
      </c>
    </row>
    <row r="5" spans="1:27" ht="15.5" x14ac:dyDescent="0.35">
      <c r="A5" s="236" t="str">
        <f>IF(Roster[[#This Row],[FIRST NAME]]=0, "", Roster[[#This Row],[FIRST NAME]])</f>
        <v/>
      </c>
      <c r="B5" s="234" t="str">
        <f>IF(Roster[[#This Row],[LAST NAME]]=0, "", Roster[[#This Row],[LAST NAME]])</f>
        <v/>
      </c>
      <c r="C5" s="234" t="str">
        <f>IF(Roster[[#This Row],[STUDENT '#]]=0, "", Roster[[#This Row],[STUDENT '#]])</f>
        <v/>
      </c>
      <c r="D5" s="234" t="str">
        <f>IF(Roster[[#This Row],[FACULTY]]=0, "", Roster[[#This Row],[FACULTY]])</f>
        <v/>
      </c>
      <c r="E5" s="234" t="str">
        <f>IF(Roster[[#This Row],[DEGREE]]=0, "", Roster[[#This Row],[DEGREE]])</f>
        <v/>
      </c>
      <c r="F5" s="234" t="str">
        <f>IF(Roster[[#This Row],[PROGRAM]]=0, "", Roster[[#This Row],[PROGRAM]])</f>
        <v/>
      </c>
      <c r="G5" s="234" t="str">
        <f>IF(Roster[[#This Row],[ACADEMIC YEAR]]=0, "", Roster[[#This Row],[ACADEMIC YEAR]])</f>
        <v/>
      </c>
      <c r="H5" s="234" t="str">
        <f>IF(Roster[[#This Row],[ROLE (IF ANY)]]=0, "", Roster[[#This Row],[ROLE (IF ANY)]])</f>
        <v/>
      </c>
      <c r="I5" s="234" t="str">
        <f>IF(Roster[[#This Row],[EMAIL]]=0, "", Roster[[#This Row],[EMAIL]])</f>
        <v/>
      </c>
      <c r="J5" s="234"/>
      <c r="K5" s="237"/>
      <c r="L5" s="237"/>
      <c r="M5" s="237"/>
      <c r="N5" s="99"/>
      <c r="O5" s="99"/>
      <c r="P5" s="237"/>
      <c r="Q5" s="257"/>
      <c r="R5" s="257"/>
      <c r="S5" s="257"/>
      <c r="T5" s="255"/>
      <c r="U5" s="256"/>
      <c r="V5" s="277"/>
      <c r="W5"/>
      <c r="Y5" s="335" t="s">
        <v>33</v>
      </c>
    </row>
    <row r="6" spans="1:27" ht="14.25" customHeight="1" x14ac:dyDescent="0.35">
      <c r="A6" s="236" t="str">
        <f>IF(Roster[[#This Row],[FIRST NAME]]=0, "", Roster[[#This Row],[FIRST NAME]])</f>
        <v/>
      </c>
      <c r="B6" s="234" t="str">
        <f>IF(Roster[[#This Row],[LAST NAME]]=0, "", Roster[[#This Row],[LAST NAME]])</f>
        <v/>
      </c>
      <c r="C6" s="234" t="str">
        <f>IF(Roster[[#This Row],[STUDENT '#]]=0, "", Roster[[#This Row],[STUDENT '#]])</f>
        <v/>
      </c>
      <c r="D6" s="234" t="str">
        <f>IF(Roster[[#This Row],[FACULTY]]=0, "", Roster[[#This Row],[FACULTY]])</f>
        <v/>
      </c>
      <c r="E6" s="234" t="str">
        <f>IF(Roster[[#This Row],[DEGREE]]=0, "", Roster[[#This Row],[DEGREE]])</f>
        <v/>
      </c>
      <c r="F6" s="234" t="str">
        <f>IF(Roster[[#This Row],[PROGRAM]]=0, "", Roster[[#This Row],[PROGRAM]])</f>
        <v/>
      </c>
      <c r="G6" s="234" t="str">
        <f>IF(Roster[[#This Row],[ACADEMIC YEAR]]=0, "", Roster[[#This Row],[ACADEMIC YEAR]])</f>
        <v/>
      </c>
      <c r="H6" s="234" t="str">
        <f>IF(Roster[[#This Row],[ROLE (IF ANY)]]=0, "", Roster[[#This Row],[ROLE (IF ANY)]])</f>
        <v/>
      </c>
      <c r="I6" s="234" t="str">
        <f>IF(Roster[[#This Row],[EMAIL]]=0, "", Roster[[#This Row],[EMAIL]])</f>
        <v/>
      </c>
      <c r="J6" s="234"/>
      <c r="K6" s="236"/>
      <c r="L6" s="236"/>
      <c r="M6" s="236"/>
      <c r="N6" s="100"/>
      <c r="O6" s="100"/>
      <c r="P6" s="237"/>
      <c r="Q6" s="254"/>
      <c r="R6" s="254"/>
      <c r="S6" s="254"/>
      <c r="T6" s="258"/>
      <c r="U6" s="259"/>
      <c r="V6" s="277"/>
      <c r="W6"/>
      <c r="Y6" s="7" t="s">
        <v>29</v>
      </c>
      <c r="Z6" s="34">
        <f>COUNTIF(Roster11[FACULTY], "="&amp;Y6)</f>
        <v>1</v>
      </c>
      <c r="AA6" s="336">
        <f>IF($Z$4=0, "", Z6/$Z$4)</f>
        <v>1</v>
      </c>
    </row>
    <row r="7" spans="1:27" ht="14.25" customHeight="1" x14ac:dyDescent="0.35">
      <c r="A7" s="236" t="str">
        <f>IF(Roster[[#This Row],[FIRST NAME]]=0, "", Roster[[#This Row],[FIRST NAME]])</f>
        <v/>
      </c>
      <c r="B7" s="234" t="str">
        <f>IF(Roster[[#This Row],[LAST NAME]]=0, "", Roster[[#This Row],[LAST NAME]])</f>
        <v/>
      </c>
      <c r="C7" s="234" t="str">
        <f>IF(Roster[[#This Row],[STUDENT '#]]=0, "", Roster[[#This Row],[STUDENT '#]])</f>
        <v/>
      </c>
      <c r="D7" s="234" t="str">
        <f>IF(Roster[[#This Row],[FACULTY]]=0, "", Roster[[#This Row],[FACULTY]])</f>
        <v/>
      </c>
      <c r="E7" s="234" t="str">
        <f>IF(Roster[[#This Row],[DEGREE]]=0, "", Roster[[#This Row],[DEGREE]])</f>
        <v/>
      </c>
      <c r="F7" s="234" t="str">
        <f>IF(Roster[[#This Row],[PROGRAM]]=0, "", Roster[[#This Row],[PROGRAM]])</f>
        <v/>
      </c>
      <c r="G7" s="234" t="str">
        <f>IF(Roster[[#This Row],[ACADEMIC YEAR]]=0, "", Roster[[#This Row],[ACADEMIC YEAR]])</f>
        <v/>
      </c>
      <c r="H7" s="234" t="str">
        <f>IF(Roster[[#This Row],[ROLE (IF ANY)]]=0, "", Roster[[#This Row],[ROLE (IF ANY)]])</f>
        <v/>
      </c>
      <c r="I7" s="234" t="str">
        <f>IF(Roster[[#This Row],[EMAIL]]=0, "", Roster[[#This Row],[EMAIL]])</f>
        <v/>
      </c>
      <c r="J7" s="234"/>
      <c r="K7" s="236"/>
      <c r="L7" s="236"/>
      <c r="M7" s="236"/>
      <c r="N7" s="100"/>
      <c r="O7" s="100"/>
      <c r="P7" s="237"/>
      <c r="Q7" s="254"/>
      <c r="R7" s="254"/>
      <c r="S7" s="254"/>
      <c r="T7" s="258"/>
      <c r="U7" s="259"/>
      <c r="V7" s="277"/>
      <c r="W7"/>
      <c r="Y7" s="7" t="s">
        <v>97</v>
      </c>
      <c r="Z7" s="34">
        <f>COUNTIF(Roster11[FACULTY], "="&amp;Y7)</f>
        <v>0</v>
      </c>
      <c r="AA7" s="336">
        <f t="shared" ref="AA7:AA53" si="0">IF($Z$4=0, "", Z7/$Z$4)</f>
        <v>0</v>
      </c>
    </row>
    <row r="8" spans="1:27" ht="15" customHeight="1" x14ac:dyDescent="0.35">
      <c r="A8" s="236" t="str">
        <f>IF(Roster[[#This Row],[FIRST NAME]]=0, "", Roster[[#This Row],[FIRST NAME]])</f>
        <v/>
      </c>
      <c r="B8" s="234" t="str">
        <f>IF(Roster[[#This Row],[LAST NAME]]=0, "", Roster[[#This Row],[LAST NAME]])</f>
        <v/>
      </c>
      <c r="C8" s="234" t="str">
        <f>IF(Roster[[#This Row],[STUDENT '#]]=0, "", Roster[[#This Row],[STUDENT '#]])</f>
        <v/>
      </c>
      <c r="D8" s="234" t="str">
        <f>IF(Roster[[#This Row],[FACULTY]]=0, "", Roster[[#This Row],[FACULTY]])</f>
        <v/>
      </c>
      <c r="E8" s="234" t="str">
        <f>IF(Roster[[#This Row],[DEGREE]]=0, "", Roster[[#This Row],[DEGREE]])</f>
        <v/>
      </c>
      <c r="F8" s="234" t="str">
        <f>IF(Roster[[#This Row],[PROGRAM]]=0, "", Roster[[#This Row],[PROGRAM]])</f>
        <v/>
      </c>
      <c r="G8" s="234" t="str">
        <f>IF(Roster[[#This Row],[ACADEMIC YEAR]]=0, "", Roster[[#This Row],[ACADEMIC YEAR]])</f>
        <v/>
      </c>
      <c r="H8" s="234" t="str">
        <f>IF(Roster[[#This Row],[ROLE (IF ANY)]]=0, "", Roster[[#This Row],[ROLE (IF ANY)]])</f>
        <v/>
      </c>
      <c r="I8" s="234" t="str">
        <f>IF(Roster[[#This Row],[EMAIL]]=0, "", Roster[[#This Row],[EMAIL]])</f>
        <v/>
      </c>
      <c r="J8" s="234"/>
      <c r="K8" s="236"/>
      <c r="L8" s="236"/>
      <c r="M8" s="236"/>
      <c r="N8" s="100"/>
      <c r="O8" s="100"/>
      <c r="P8" s="237"/>
      <c r="Q8" s="254"/>
      <c r="R8" s="254"/>
      <c r="S8" s="254"/>
      <c r="T8" s="258"/>
      <c r="U8" s="259"/>
      <c r="V8" s="277"/>
      <c r="W8" s="34"/>
      <c r="Y8" s="7" t="s">
        <v>98</v>
      </c>
      <c r="Z8" s="34">
        <f>COUNTIF(Roster11[FACULTY], "="&amp;Y8)</f>
        <v>0</v>
      </c>
      <c r="AA8" s="336">
        <f t="shared" si="0"/>
        <v>0</v>
      </c>
    </row>
    <row r="9" spans="1:27" ht="14.25" customHeight="1" x14ac:dyDescent="0.35">
      <c r="A9" s="236" t="str">
        <f>IF(Roster[[#This Row],[FIRST NAME]]=0, "", Roster[[#This Row],[FIRST NAME]])</f>
        <v/>
      </c>
      <c r="B9" s="234" t="str">
        <f>IF(Roster[[#This Row],[LAST NAME]]=0, "", Roster[[#This Row],[LAST NAME]])</f>
        <v/>
      </c>
      <c r="C9" s="234" t="str">
        <f>IF(Roster[[#This Row],[STUDENT '#]]=0, "", Roster[[#This Row],[STUDENT '#]])</f>
        <v/>
      </c>
      <c r="D9" s="234" t="str">
        <f>IF(Roster[[#This Row],[FACULTY]]=0, "", Roster[[#This Row],[FACULTY]])</f>
        <v/>
      </c>
      <c r="E9" s="234" t="str">
        <f>IF(Roster[[#This Row],[DEGREE]]=0, "", Roster[[#This Row],[DEGREE]])</f>
        <v/>
      </c>
      <c r="F9" s="234" t="str">
        <f>IF(Roster[[#This Row],[PROGRAM]]=0, "", Roster[[#This Row],[PROGRAM]])</f>
        <v/>
      </c>
      <c r="G9" s="234" t="str">
        <f>IF(Roster[[#This Row],[ACADEMIC YEAR]]=0, "", Roster[[#This Row],[ACADEMIC YEAR]])</f>
        <v/>
      </c>
      <c r="H9" s="234" t="str">
        <f>IF(Roster[[#This Row],[ROLE (IF ANY)]]=0, "", Roster[[#This Row],[ROLE (IF ANY)]])</f>
        <v/>
      </c>
      <c r="I9" s="234" t="str">
        <f>IF(Roster[[#This Row],[EMAIL]]=0, "", Roster[[#This Row],[EMAIL]])</f>
        <v/>
      </c>
      <c r="J9" s="234"/>
      <c r="K9" s="236"/>
      <c r="L9" s="236"/>
      <c r="M9" s="236"/>
      <c r="N9" s="100"/>
      <c r="O9" s="100"/>
      <c r="P9" s="237"/>
      <c r="Q9" s="254"/>
      <c r="R9" s="254"/>
      <c r="S9" s="254"/>
      <c r="T9" s="258"/>
      <c r="U9" s="259"/>
      <c r="V9" s="278"/>
      <c r="W9" s="78"/>
      <c r="Y9" s="7" t="s">
        <v>63</v>
      </c>
      <c r="Z9" s="34">
        <f>COUNTIF(Roster11[FACULTY], "="&amp;Y9)</f>
        <v>0</v>
      </c>
      <c r="AA9" s="336">
        <f t="shared" si="0"/>
        <v>0</v>
      </c>
    </row>
    <row r="10" spans="1:27" ht="14.5" x14ac:dyDescent="0.35">
      <c r="A10" s="236" t="str">
        <f>IF(Roster[[#This Row],[FIRST NAME]]=0, "", Roster[[#This Row],[FIRST NAME]])</f>
        <v/>
      </c>
      <c r="B10" s="234" t="str">
        <f>IF(Roster[[#This Row],[LAST NAME]]=0, "", Roster[[#This Row],[LAST NAME]])</f>
        <v/>
      </c>
      <c r="C10" s="234" t="str">
        <f>IF(Roster[[#This Row],[STUDENT '#]]=0, "", Roster[[#This Row],[STUDENT '#]])</f>
        <v/>
      </c>
      <c r="D10" s="234" t="str">
        <f>IF(Roster[[#This Row],[FACULTY]]=0, "", Roster[[#This Row],[FACULTY]])</f>
        <v/>
      </c>
      <c r="E10" s="234" t="str">
        <f>IF(Roster[[#This Row],[DEGREE]]=0, "", Roster[[#This Row],[DEGREE]])</f>
        <v/>
      </c>
      <c r="F10" s="234" t="str">
        <f>IF(Roster[[#This Row],[PROGRAM]]=0, "", Roster[[#This Row],[PROGRAM]])</f>
        <v/>
      </c>
      <c r="G10" s="234" t="str">
        <f>IF(Roster[[#This Row],[ACADEMIC YEAR]]=0, "", Roster[[#This Row],[ACADEMIC YEAR]])</f>
        <v/>
      </c>
      <c r="H10" s="234" t="str">
        <f>IF(Roster[[#This Row],[ROLE (IF ANY)]]=0, "", Roster[[#This Row],[ROLE (IF ANY)]])</f>
        <v/>
      </c>
      <c r="I10" s="234" t="str">
        <f>IF(Roster[[#This Row],[EMAIL]]=0, "", Roster[[#This Row],[EMAIL]])</f>
        <v/>
      </c>
      <c r="J10" s="234"/>
      <c r="K10" s="236"/>
      <c r="L10" s="236"/>
      <c r="M10" s="236"/>
      <c r="N10" s="100"/>
      <c r="O10" s="100"/>
      <c r="P10" s="237"/>
      <c r="Q10" s="254"/>
      <c r="R10" s="254"/>
      <c r="S10" s="254"/>
      <c r="T10" s="258"/>
      <c r="U10" s="259"/>
      <c r="V10" s="277"/>
      <c r="W10" s="34"/>
      <c r="Y10" s="7" t="s">
        <v>99</v>
      </c>
      <c r="Z10" s="34">
        <f>COUNTIF(Roster11[FACULTY], "="&amp;Y10)</f>
        <v>0</v>
      </c>
      <c r="AA10" s="336">
        <f t="shared" si="0"/>
        <v>0</v>
      </c>
    </row>
    <row r="11" spans="1:27" ht="14.5" x14ac:dyDescent="0.35">
      <c r="A11" s="236" t="str">
        <f>IF(Roster[[#This Row],[FIRST NAME]]=0, "", Roster[[#This Row],[FIRST NAME]])</f>
        <v/>
      </c>
      <c r="B11" s="234" t="str">
        <f>IF(Roster[[#This Row],[LAST NAME]]=0, "", Roster[[#This Row],[LAST NAME]])</f>
        <v/>
      </c>
      <c r="C11" s="234" t="str">
        <f>IF(Roster[[#This Row],[STUDENT '#]]=0, "", Roster[[#This Row],[STUDENT '#]])</f>
        <v/>
      </c>
      <c r="D11" s="234" t="str">
        <f>IF(Roster[[#This Row],[FACULTY]]=0, "", Roster[[#This Row],[FACULTY]])</f>
        <v/>
      </c>
      <c r="E11" s="234" t="str">
        <f>IF(Roster[[#This Row],[DEGREE]]=0, "", Roster[[#This Row],[DEGREE]])</f>
        <v/>
      </c>
      <c r="F11" s="234" t="str">
        <f>IF(Roster[[#This Row],[PROGRAM]]=0, "", Roster[[#This Row],[PROGRAM]])</f>
        <v/>
      </c>
      <c r="G11" s="234" t="str">
        <f>IF(Roster[[#This Row],[ACADEMIC YEAR]]=0, "", Roster[[#This Row],[ACADEMIC YEAR]])</f>
        <v/>
      </c>
      <c r="H11" s="234" t="str">
        <f>IF(Roster[[#This Row],[ROLE (IF ANY)]]=0, "", Roster[[#This Row],[ROLE (IF ANY)]])</f>
        <v/>
      </c>
      <c r="I11" s="234" t="str">
        <f>IF(Roster[[#This Row],[EMAIL]]=0, "", Roster[[#This Row],[EMAIL]])</f>
        <v/>
      </c>
      <c r="J11" s="234"/>
      <c r="K11" s="236"/>
      <c r="L11" s="236"/>
      <c r="M11" s="236"/>
      <c r="N11" s="100"/>
      <c r="O11" s="100"/>
      <c r="P11" s="237"/>
      <c r="Q11" s="254"/>
      <c r="R11" s="254"/>
      <c r="S11" s="254"/>
      <c r="T11" s="258"/>
      <c r="U11" s="259"/>
      <c r="V11" s="277"/>
      <c r="W11" s="34"/>
      <c r="Y11" s="7" t="s">
        <v>100</v>
      </c>
      <c r="Z11" s="34">
        <f>COUNTIF(Roster11[FACULTY], "="&amp;Y11)</f>
        <v>0</v>
      </c>
      <c r="AA11" s="336">
        <f t="shared" si="0"/>
        <v>0</v>
      </c>
    </row>
    <row r="12" spans="1:27" ht="14.5" x14ac:dyDescent="0.35">
      <c r="A12" s="236" t="str">
        <f>IF(Roster[[#This Row],[FIRST NAME]]=0, "", Roster[[#This Row],[FIRST NAME]])</f>
        <v/>
      </c>
      <c r="B12" s="234" t="str">
        <f>IF(Roster[[#This Row],[LAST NAME]]=0, "", Roster[[#This Row],[LAST NAME]])</f>
        <v/>
      </c>
      <c r="C12" s="234" t="str">
        <f>IF(Roster[[#This Row],[STUDENT '#]]=0, "", Roster[[#This Row],[STUDENT '#]])</f>
        <v/>
      </c>
      <c r="D12" s="234" t="str">
        <f>IF(Roster[[#This Row],[FACULTY]]=0, "", Roster[[#This Row],[FACULTY]])</f>
        <v/>
      </c>
      <c r="E12" s="234" t="str">
        <f>IF(Roster[[#This Row],[DEGREE]]=0, "", Roster[[#This Row],[DEGREE]])</f>
        <v/>
      </c>
      <c r="F12" s="234" t="str">
        <f>IF(Roster[[#This Row],[PROGRAM]]=0, "", Roster[[#This Row],[PROGRAM]])</f>
        <v/>
      </c>
      <c r="G12" s="234" t="str">
        <f>IF(Roster[[#This Row],[ACADEMIC YEAR]]=0, "", Roster[[#This Row],[ACADEMIC YEAR]])</f>
        <v/>
      </c>
      <c r="H12" s="234" t="str">
        <f>IF(Roster[[#This Row],[ROLE (IF ANY)]]=0, "", Roster[[#This Row],[ROLE (IF ANY)]])</f>
        <v/>
      </c>
      <c r="I12" s="234" t="str">
        <f>IF(Roster[[#This Row],[EMAIL]]=0, "", Roster[[#This Row],[EMAIL]])</f>
        <v/>
      </c>
      <c r="J12" s="234"/>
      <c r="K12" s="236"/>
      <c r="L12" s="236"/>
      <c r="M12" s="236"/>
      <c r="N12" s="100"/>
      <c r="O12" s="100"/>
      <c r="P12" s="237"/>
      <c r="Q12" s="254"/>
      <c r="R12" s="254"/>
      <c r="S12" s="254"/>
      <c r="T12" s="258"/>
      <c r="U12" s="259"/>
      <c r="V12" s="277"/>
      <c r="Y12" s="7" t="s">
        <v>101</v>
      </c>
      <c r="Z12" s="34">
        <f>COUNTIF(Roster11[FACULTY], "="&amp;Y12)</f>
        <v>0</v>
      </c>
      <c r="AA12" s="336">
        <f t="shared" si="0"/>
        <v>0</v>
      </c>
    </row>
    <row r="13" spans="1:27" ht="14.5" x14ac:dyDescent="0.35">
      <c r="A13" s="236" t="str">
        <f>IF(Roster[[#This Row],[FIRST NAME]]=0, "", Roster[[#This Row],[FIRST NAME]])</f>
        <v/>
      </c>
      <c r="B13" s="234" t="str">
        <f>IF(Roster[[#This Row],[LAST NAME]]=0, "", Roster[[#This Row],[LAST NAME]])</f>
        <v/>
      </c>
      <c r="C13" s="234" t="str">
        <f>IF(Roster[[#This Row],[STUDENT '#]]=0, "", Roster[[#This Row],[STUDENT '#]])</f>
        <v/>
      </c>
      <c r="D13" s="234" t="str">
        <f>IF(Roster[[#This Row],[FACULTY]]=0, "", Roster[[#This Row],[FACULTY]])</f>
        <v/>
      </c>
      <c r="E13" s="234" t="str">
        <f>IF(Roster[[#This Row],[DEGREE]]=0, "", Roster[[#This Row],[DEGREE]])</f>
        <v/>
      </c>
      <c r="F13" s="234" t="str">
        <f>IF(Roster[[#This Row],[PROGRAM]]=0, "", Roster[[#This Row],[PROGRAM]])</f>
        <v/>
      </c>
      <c r="G13" s="234" t="str">
        <f>IF(Roster[[#This Row],[ACADEMIC YEAR]]=0, "", Roster[[#This Row],[ACADEMIC YEAR]])</f>
        <v/>
      </c>
      <c r="H13" s="234" t="str">
        <f>IF(Roster[[#This Row],[ROLE (IF ANY)]]=0, "", Roster[[#This Row],[ROLE (IF ANY)]])</f>
        <v/>
      </c>
      <c r="I13" s="234" t="str">
        <f>IF(Roster[[#This Row],[EMAIL]]=0, "", Roster[[#This Row],[EMAIL]])</f>
        <v/>
      </c>
      <c r="J13" s="234"/>
      <c r="K13" s="236"/>
      <c r="L13" s="236"/>
      <c r="M13" s="236"/>
      <c r="N13" s="100"/>
      <c r="O13" s="100"/>
      <c r="P13" s="237"/>
      <c r="Q13" s="254"/>
      <c r="R13" s="254"/>
      <c r="S13" s="254"/>
      <c r="T13" s="258"/>
      <c r="U13" s="259"/>
      <c r="V13" s="277"/>
      <c r="Y13" s="7" t="s">
        <v>102</v>
      </c>
      <c r="Z13" s="34">
        <f>COUNTIF(Roster11[FACULTY], "="&amp;Y13)</f>
        <v>0</v>
      </c>
      <c r="AA13" s="336">
        <f t="shared" si="0"/>
        <v>0</v>
      </c>
    </row>
    <row r="14" spans="1:27" ht="14.5" x14ac:dyDescent="0.35">
      <c r="A14" s="236" t="str">
        <f>IF(Roster[[#This Row],[FIRST NAME]]=0, "", Roster[[#This Row],[FIRST NAME]])</f>
        <v/>
      </c>
      <c r="B14" s="234" t="str">
        <f>IF(Roster[[#This Row],[LAST NAME]]=0, "", Roster[[#This Row],[LAST NAME]])</f>
        <v/>
      </c>
      <c r="C14" s="234" t="str">
        <f>IF(Roster[[#This Row],[STUDENT '#]]=0, "", Roster[[#This Row],[STUDENT '#]])</f>
        <v/>
      </c>
      <c r="D14" s="234" t="str">
        <f>IF(Roster[[#This Row],[FACULTY]]=0, "", Roster[[#This Row],[FACULTY]])</f>
        <v/>
      </c>
      <c r="E14" s="234" t="str">
        <f>IF(Roster[[#This Row],[DEGREE]]=0, "", Roster[[#This Row],[DEGREE]])</f>
        <v/>
      </c>
      <c r="F14" s="234" t="str">
        <f>IF(Roster[[#This Row],[PROGRAM]]=0, "", Roster[[#This Row],[PROGRAM]])</f>
        <v/>
      </c>
      <c r="G14" s="234" t="str">
        <f>IF(Roster[[#This Row],[ACADEMIC YEAR]]=0, "", Roster[[#This Row],[ACADEMIC YEAR]])</f>
        <v/>
      </c>
      <c r="H14" s="234" t="str">
        <f>IF(Roster[[#This Row],[ROLE (IF ANY)]]=0, "", Roster[[#This Row],[ROLE (IF ANY)]])</f>
        <v/>
      </c>
      <c r="I14" s="234" t="str">
        <f>IF(Roster[[#This Row],[EMAIL]]=0, "", Roster[[#This Row],[EMAIL]])</f>
        <v/>
      </c>
      <c r="J14" s="234"/>
      <c r="K14" s="236"/>
      <c r="L14" s="236"/>
      <c r="M14" s="236"/>
      <c r="N14" s="100"/>
      <c r="O14" s="100"/>
      <c r="P14" s="237"/>
      <c r="Q14" s="254"/>
      <c r="R14" s="254"/>
      <c r="S14" s="254"/>
      <c r="T14" s="258"/>
      <c r="U14" s="259"/>
      <c r="V14" s="277"/>
      <c r="W14" s="34"/>
      <c r="Y14" s="7" t="s">
        <v>103</v>
      </c>
      <c r="Z14" s="34">
        <f>COUNTIF(Roster11[FACULTY], "="&amp;Y14)</f>
        <v>0</v>
      </c>
      <c r="AA14" s="336">
        <f t="shared" si="0"/>
        <v>0</v>
      </c>
    </row>
    <row r="15" spans="1:27" ht="14.5" x14ac:dyDescent="0.35">
      <c r="A15" s="236" t="str">
        <f>IF(Roster[[#This Row],[FIRST NAME]]=0, "", Roster[[#This Row],[FIRST NAME]])</f>
        <v/>
      </c>
      <c r="B15" s="234" t="str">
        <f>IF(Roster[[#This Row],[LAST NAME]]=0, "", Roster[[#This Row],[LAST NAME]])</f>
        <v/>
      </c>
      <c r="C15" s="234" t="str">
        <f>IF(Roster[[#This Row],[STUDENT '#]]=0, "", Roster[[#This Row],[STUDENT '#]])</f>
        <v/>
      </c>
      <c r="D15" s="234" t="str">
        <f>IF(Roster[[#This Row],[FACULTY]]=0, "", Roster[[#This Row],[FACULTY]])</f>
        <v/>
      </c>
      <c r="E15" s="234" t="str">
        <f>IF(Roster[[#This Row],[DEGREE]]=0, "", Roster[[#This Row],[DEGREE]])</f>
        <v/>
      </c>
      <c r="F15" s="234" t="str">
        <f>IF(Roster[[#This Row],[PROGRAM]]=0, "", Roster[[#This Row],[PROGRAM]])</f>
        <v/>
      </c>
      <c r="G15" s="234" t="str">
        <f>IF(Roster[[#This Row],[ACADEMIC YEAR]]=0, "", Roster[[#This Row],[ACADEMIC YEAR]])</f>
        <v/>
      </c>
      <c r="H15" s="234" t="str">
        <f>IF(Roster[[#This Row],[ROLE (IF ANY)]]=0, "", Roster[[#This Row],[ROLE (IF ANY)]])</f>
        <v/>
      </c>
      <c r="I15" s="234" t="str">
        <f>IF(Roster[[#This Row],[EMAIL]]=0, "", Roster[[#This Row],[EMAIL]])</f>
        <v/>
      </c>
      <c r="J15" s="234"/>
      <c r="K15" s="236"/>
      <c r="L15" s="236"/>
      <c r="M15" s="236"/>
      <c r="N15" s="100"/>
      <c r="O15" s="100"/>
      <c r="P15" s="237"/>
      <c r="Q15" s="254"/>
      <c r="R15" s="254"/>
      <c r="S15" s="254"/>
      <c r="T15" s="258"/>
      <c r="U15" s="259"/>
      <c r="V15" s="277"/>
      <c r="Y15" s="7" t="s">
        <v>104</v>
      </c>
      <c r="Z15" s="34">
        <f>COUNTIF(Roster11[FACULTY], "="&amp;Y15)</f>
        <v>0</v>
      </c>
      <c r="AA15" s="336">
        <f t="shared" si="0"/>
        <v>0</v>
      </c>
    </row>
    <row r="16" spans="1:27" ht="14.5" x14ac:dyDescent="0.35">
      <c r="A16" s="236" t="str">
        <f>IF(Roster[[#This Row],[FIRST NAME]]=0, "", Roster[[#This Row],[FIRST NAME]])</f>
        <v/>
      </c>
      <c r="B16" s="234" t="str">
        <f>IF(Roster[[#This Row],[LAST NAME]]=0, "", Roster[[#This Row],[LAST NAME]])</f>
        <v/>
      </c>
      <c r="C16" s="234" t="str">
        <f>IF(Roster[[#This Row],[STUDENT '#]]=0, "", Roster[[#This Row],[STUDENT '#]])</f>
        <v/>
      </c>
      <c r="D16" s="234" t="str">
        <f>IF(Roster[[#This Row],[FACULTY]]=0, "", Roster[[#This Row],[FACULTY]])</f>
        <v/>
      </c>
      <c r="E16" s="234" t="str">
        <f>IF(Roster[[#This Row],[DEGREE]]=0, "", Roster[[#This Row],[DEGREE]])</f>
        <v/>
      </c>
      <c r="F16" s="234" t="str">
        <f>IF(Roster[[#This Row],[PROGRAM]]=0, "", Roster[[#This Row],[PROGRAM]])</f>
        <v/>
      </c>
      <c r="G16" s="234" t="str">
        <f>IF(Roster[[#This Row],[ACADEMIC YEAR]]=0, "", Roster[[#This Row],[ACADEMIC YEAR]])</f>
        <v/>
      </c>
      <c r="H16" s="234" t="str">
        <f>IF(Roster[[#This Row],[ROLE (IF ANY)]]=0, "", Roster[[#This Row],[ROLE (IF ANY)]])</f>
        <v/>
      </c>
      <c r="I16" s="234" t="str">
        <f>IF(Roster[[#This Row],[EMAIL]]=0, "", Roster[[#This Row],[EMAIL]])</f>
        <v/>
      </c>
      <c r="J16" s="234"/>
      <c r="K16" s="236"/>
      <c r="L16" s="236"/>
      <c r="M16" s="236"/>
      <c r="N16" s="100"/>
      <c r="O16" s="100"/>
      <c r="P16" s="237"/>
      <c r="Q16" s="254"/>
      <c r="R16" s="254"/>
      <c r="S16" s="254"/>
      <c r="T16" s="258"/>
      <c r="U16" s="259"/>
      <c r="V16" s="277"/>
      <c r="Y16" s="7" t="s">
        <v>105</v>
      </c>
      <c r="Z16" s="34">
        <f>COUNTIF(Roster11[FACULTY], "="&amp;Y16)</f>
        <v>0</v>
      </c>
      <c r="AA16" s="336">
        <f t="shared" si="0"/>
        <v>0</v>
      </c>
    </row>
    <row r="17" spans="1:27" ht="14.5" x14ac:dyDescent="0.35">
      <c r="A17" s="236" t="str">
        <f>IF(Roster[[#This Row],[FIRST NAME]]=0, "", Roster[[#This Row],[FIRST NAME]])</f>
        <v/>
      </c>
      <c r="B17" s="234" t="str">
        <f>IF(Roster[[#This Row],[LAST NAME]]=0, "", Roster[[#This Row],[LAST NAME]])</f>
        <v/>
      </c>
      <c r="C17" s="234" t="str">
        <f>IF(Roster[[#This Row],[STUDENT '#]]=0, "", Roster[[#This Row],[STUDENT '#]])</f>
        <v/>
      </c>
      <c r="D17" s="234" t="str">
        <f>IF(Roster[[#This Row],[FACULTY]]=0, "", Roster[[#This Row],[FACULTY]])</f>
        <v/>
      </c>
      <c r="E17" s="234" t="str">
        <f>IF(Roster[[#This Row],[DEGREE]]=0, "", Roster[[#This Row],[DEGREE]])</f>
        <v/>
      </c>
      <c r="F17" s="234" t="str">
        <f>IF(Roster[[#This Row],[PROGRAM]]=0, "", Roster[[#This Row],[PROGRAM]])</f>
        <v/>
      </c>
      <c r="G17" s="234" t="str">
        <f>IF(Roster[[#This Row],[ACADEMIC YEAR]]=0, "", Roster[[#This Row],[ACADEMIC YEAR]])</f>
        <v/>
      </c>
      <c r="H17" s="234" t="str">
        <f>IF(Roster[[#This Row],[ROLE (IF ANY)]]=0, "", Roster[[#This Row],[ROLE (IF ANY)]])</f>
        <v/>
      </c>
      <c r="I17" s="234" t="str">
        <f>IF(Roster[[#This Row],[EMAIL]]=0, "", Roster[[#This Row],[EMAIL]])</f>
        <v/>
      </c>
      <c r="J17" s="234"/>
      <c r="K17" s="236"/>
      <c r="L17" s="236"/>
      <c r="M17" s="236"/>
      <c r="N17" s="100"/>
      <c r="O17" s="100"/>
      <c r="P17" s="237"/>
      <c r="Q17" s="254"/>
      <c r="R17" s="254"/>
      <c r="S17" s="254"/>
      <c r="T17" s="258"/>
      <c r="U17" s="259"/>
      <c r="V17" s="277"/>
      <c r="Y17" s="7" t="s">
        <v>106</v>
      </c>
      <c r="Z17" s="34">
        <f>COUNTIF(Roster11[FACULTY], "="&amp;Y17)</f>
        <v>0</v>
      </c>
      <c r="AA17" s="336">
        <f t="shared" si="0"/>
        <v>0</v>
      </c>
    </row>
    <row r="18" spans="1:27" ht="14.5" x14ac:dyDescent="0.35">
      <c r="A18" s="236" t="str">
        <f>IF(Roster[[#This Row],[FIRST NAME]]=0, "", Roster[[#This Row],[FIRST NAME]])</f>
        <v/>
      </c>
      <c r="B18" s="234" t="str">
        <f>IF(Roster[[#This Row],[LAST NAME]]=0, "", Roster[[#This Row],[LAST NAME]])</f>
        <v/>
      </c>
      <c r="C18" s="234" t="str">
        <f>IF(Roster[[#This Row],[STUDENT '#]]=0, "", Roster[[#This Row],[STUDENT '#]])</f>
        <v/>
      </c>
      <c r="D18" s="234" t="str">
        <f>IF(Roster[[#This Row],[FACULTY]]=0, "", Roster[[#This Row],[FACULTY]])</f>
        <v/>
      </c>
      <c r="E18" s="234" t="str">
        <f>IF(Roster[[#This Row],[DEGREE]]=0, "", Roster[[#This Row],[DEGREE]])</f>
        <v/>
      </c>
      <c r="F18" s="234" t="str">
        <f>IF(Roster[[#This Row],[PROGRAM]]=0, "", Roster[[#This Row],[PROGRAM]])</f>
        <v/>
      </c>
      <c r="G18" s="234" t="str">
        <f>IF(Roster[[#This Row],[ACADEMIC YEAR]]=0, "", Roster[[#This Row],[ACADEMIC YEAR]])</f>
        <v/>
      </c>
      <c r="H18" s="234" t="str">
        <f>IF(Roster[[#This Row],[ROLE (IF ANY)]]=0, "", Roster[[#This Row],[ROLE (IF ANY)]])</f>
        <v/>
      </c>
      <c r="I18" s="234" t="str">
        <f>IF(Roster[[#This Row],[EMAIL]]=0, "", Roster[[#This Row],[EMAIL]])</f>
        <v/>
      </c>
      <c r="J18" s="234"/>
      <c r="K18" s="236"/>
      <c r="L18" s="236"/>
      <c r="M18" s="236"/>
      <c r="N18" s="100"/>
      <c r="O18" s="100"/>
      <c r="P18" s="237"/>
      <c r="Q18" s="254"/>
      <c r="R18" s="254"/>
      <c r="S18" s="254"/>
      <c r="T18" s="258"/>
      <c r="U18" s="259"/>
      <c r="V18" s="277"/>
      <c r="Y18" s="7" t="s">
        <v>107</v>
      </c>
      <c r="Z18" s="34">
        <f>COUNTIF(Roster11[FACULTY], "="&amp;Y18)</f>
        <v>0</v>
      </c>
      <c r="AA18" s="336">
        <f t="shared" si="0"/>
        <v>0</v>
      </c>
    </row>
    <row r="19" spans="1:27" ht="14.5" x14ac:dyDescent="0.35">
      <c r="A19" s="236" t="str">
        <f>IF(Roster[[#This Row],[FIRST NAME]]=0, "", Roster[[#This Row],[FIRST NAME]])</f>
        <v/>
      </c>
      <c r="B19" s="234" t="str">
        <f>IF(Roster[[#This Row],[LAST NAME]]=0, "", Roster[[#This Row],[LAST NAME]])</f>
        <v/>
      </c>
      <c r="C19" s="234" t="str">
        <f>IF(Roster[[#This Row],[STUDENT '#]]=0, "", Roster[[#This Row],[STUDENT '#]])</f>
        <v/>
      </c>
      <c r="D19" s="234" t="str">
        <f>IF(Roster[[#This Row],[FACULTY]]=0, "", Roster[[#This Row],[FACULTY]])</f>
        <v/>
      </c>
      <c r="E19" s="234" t="str">
        <f>IF(Roster[[#This Row],[DEGREE]]=0, "", Roster[[#This Row],[DEGREE]])</f>
        <v/>
      </c>
      <c r="F19" s="234" t="str">
        <f>IF(Roster[[#This Row],[PROGRAM]]=0, "", Roster[[#This Row],[PROGRAM]])</f>
        <v/>
      </c>
      <c r="G19" s="234" t="str">
        <f>IF(Roster[[#This Row],[ACADEMIC YEAR]]=0, "", Roster[[#This Row],[ACADEMIC YEAR]])</f>
        <v/>
      </c>
      <c r="H19" s="234" t="str">
        <f>IF(Roster[[#This Row],[ROLE (IF ANY)]]=0, "", Roster[[#This Row],[ROLE (IF ANY)]])</f>
        <v/>
      </c>
      <c r="I19" s="234" t="str">
        <f>IF(Roster[[#This Row],[EMAIL]]=0, "", Roster[[#This Row],[EMAIL]])</f>
        <v/>
      </c>
      <c r="J19" s="234"/>
      <c r="K19" s="236"/>
      <c r="L19" s="236"/>
      <c r="M19" s="236"/>
      <c r="N19" s="100"/>
      <c r="O19" s="100"/>
      <c r="P19" s="237"/>
      <c r="Q19" s="254"/>
      <c r="R19" s="254"/>
      <c r="S19" s="254"/>
      <c r="T19" s="258"/>
      <c r="U19" s="259"/>
      <c r="V19" s="277"/>
      <c r="Y19" s="7" t="s">
        <v>108</v>
      </c>
      <c r="Z19" s="34">
        <f>COUNTIF(Roster11[FACULTY], "="&amp;Y19)</f>
        <v>0</v>
      </c>
      <c r="AA19" s="336">
        <f t="shared" si="0"/>
        <v>0</v>
      </c>
    </row>
    <row r="20" spans="1:27" ht="14.5" x14ac:dyDescent="0.35">
      <c r="A20" s="236" t="str">
        <f>IF(Roster[[#This Row],[FIRST NAME]]=0, "", Roster[[#This Row],[FIRST NAME]])</f>
        <v/>
      </c>
      <c r="B20" s="234" t="str">
        <f>IF(Roster[[#This Row],[LAST NAME]]=0, "", Roster[[#This Row],[LAST NAME]])</f>
        <v/>
      </c>
      <c r="C20" s="234" t="str">
        <f>IF(Roster[[#This Row],[STUDENT '#]]=0, "", Roster[[#This Row],[STUDENT '#]])</f>
        <v/>
      </c>
      <c r="D20" s="234" t="str">
        <f>IF(Roster[[#This Row],[FACULTY]]=0, "", Roster[[#This Row],[FACULTY]])</f>
        <v/>
      </c>
      <c r="E20" s="234" t="str">
        <f>IF(Roster[[#This Row],[DEGREE]]=0, "", Roster[[#This Row],[DEGREE]])</f>
        <v/>
      </c>
      <c r="F20" s="234" t="str">
        <f>IF(Roster[[#This Row],[PROGRAM]]=0, "", Roster[[#This Row],[PROGRAM]])</f>
        <v/>
      </c>
      <c r="G20" s="234" t="str">
        <f>IF(Roster[[#This Row],[ACADEMIC YEAR]]=0, "", Roster[[#This Row],[ACADEMIC YEAR]])</f>
        <v/>
      </c>
      <c r="H20" s="234" t="str">
        <f>IF(Roster[[#This Row],[ROLE (IF ANY)]]=0, "", Roster[[#This Row],[ROLE (IF ANY)]])</f>
        <v/>
      </c>
      <c r="I20" s="234" t="str">
        <f>IF(Roster[[#This Row],[EMAIL]]=0, "", Roster[[#This Row],[EMAIL]])</f>
        <v/>
      </c>
      <c r="J20" s="234"/>
      <c r="K20" s="236"/>
      <c r="L20" s="236"/>
      <c r="M20" s="236"/>
      <c r="N20" s="100"/>
      <c r="O20" s="100"/>
      <c r="P20" s="237"/>
      <c r="Q20" s="254"/>
      <c r="R20" s="254"/>
      <c r="S20" s="254"/>
      <c r="T20" s="258"/>
      <c r="U20" s="259"/>
      <c r="V20" s="277"/>
      <c r="Y20" s="7" t="s">
        <v>109</v>
      </c>
      <c r="Z20" s="34">
        <f>COUNTIF(Roster11[FACULTY], "="&amp;Y20)</f>
        <v>0</v>
      </c>
      <c r="AA20" s="336">
        <f t="shared" si="0"/>
        <v>0</v>
      </c>
    </row>
    <row r="21" spans="1:27" ht="14.5" x14ac:dyDescent="0.35">
      <c r="A21" s="236" t="str">
        <f>IF(Roster[[#This Row],[FIRST NAME]]=0, "", Roster[[#This Row],[FIRST NAME]])</f>
        <v/>
      </c>
      <c r="B21" s="234" t="str">
        <f>IF(Roster[[#This Row],[LAST NAME]]=0, "", Roster[[#This Row],[LAST NAME]])</f>
        <v/>
      </c>
      <c r="C21" s="234" t="str">
        <f>IF(Roster[[#This Row],[STUDENT '#]]=0, "", Roster[[#This Row],[STUDENT '#]])</f>
        <v/>
      </c>
      <c r="D21" s="234" t="str">
        <f>IF(Roster[[#This Row],[FACULTY]]=0, "", Roster[[#This Row],[FACULTY]])</f>
        <v/>
      </c>
      <c r="E21" s="234" t="str">
        <f>IF(Roster[[#This Row],[DEGREE]]=0, "", Roster[[#This Row],[DEGREE]])</f>
        <v/>
      </c>
      <c r="F21" s="234" t="str">
        <f>IF(Roster[[#This Row],[PROGRAM]]=0, "", Roster[[#This Row],[PROGRAM]])</f>
        <v/>
      </c>
      <c r="G21" s="234" t="str">
        <f>IF(Roster[[#This Row],[ACADEMIC YEAR]]=0, "", Roster[[#This Row],[ACADEMIC YEAR]])</f>
        <v/>
      </c>
      <c r="H21" s="234" t="str">
        <f>IF(Roster[[#This Row],[ROLE (IF ANY)]]=0, "", Roster[[#This Row],[ROLE (IF ANY)]])</f>
        <v/>
      </c>
      <c r="I21" s="234" t="str">
        <f>IF(Roster[[#This Row],[EMAIL]]=0, "", Roster[[#This Row],[EMAIL]])</f>
        <v/>
      </c>
      <c r="J21" s="234"/>
      <c r="K21" s="236"/>
      <c r="L21" s="236"/>
      <c r="M21" s="236"/>
      <c r="N21" s="100"/>
      <c r="O21" s="100"/>
      <c r="P21" s="237"/>
      <c r="Q21" s="254"/>
      <c r="R21" s="254"/>
      <c r="S21" s="254"/>
      <c r="T21" s="258"/>
      <c r="U21" s="259"/>
      <c r="V21" s="277"/>
      <c r="Y21" s="7" t="s">
        <v>110</v>
      </c>
      <c r="Z21" s="34">
        <f>COUNTIF(Roster11[FACULTY], "="&amp;Y21)</f>
        <v>0</v>
      </c>
      <c r="AA21" s="336">
        <f t="shared" si="0"/>
        <v>0</v>
      </c>
    </row>
    <row r="22" spans="1:27" ht="14.5" x14ac:dyDescent="0.35">
      <c r="A22" s="236" t="str">
        <f>IF(Roster[[#This Row],[FIRST NAME]]=0, "", Roster[[#This Row],[FIRST NAME]])</f>
        <v/>
      </c>
      <c r="B22" s="234" t="str">
        <f>IF(Roster[[#This Row],[LAST NAME]]=0, "", Roster[[#This Row],[LAST NAME]])</f>
        <v/>
      </c>
      <c r="C22" s="234" t="str">
        <f>IF(Roster[[#This Row],[STUDENT '#]]=0, "", Roster[[#This Row],[STUDENT '#]])</f>
        <v/>
      </c>
      <c r="D22" s="234" t="str">
        <f>IF(Roster[[#This Row],[FACULTY]]=0, "", Roster[[#This Row],[FACULTY]])</f>
        <v/>
      </c>
      <c r="E22" s="234" t="str">
        <f>IF(Roster[[#This Row],[DEGREE]]=0, "", Roster[[#This Row],[DEGREE]])</f>
        <v/>
      </c>
      <c r="F22" s="234" t="str">
        <f>IF(Roster[[#This Row],[PROGRAM]]=0, "", Roster[[#This Row],[PROGRAM]])</f>
        <v/>
      </c>
      <c r="G22" s="234" t="str">
        <f>IF(Roster[[#This Row],[ACADEMIC YEAR]]=0, "", Roster[[#This Row],[ACADEMIC YEAR]])</f>
        <v/>
      </c>
      <c r="H22" s="234" t="str">
        <f>IF(Roster[[#This Row],[ROLE (IF ANY)]]=0, "", Roster[[#This Row],[ROLE (IF ANY)]])</f>
        <v/>
      </c>
      <c r="I22" s="234" t="str">
        <f>IF(Roster[[#This Row],[EMAIL]]=0, "", Roster[[#This Row],[EMAIL]])</f>
        <v/>
      </c>
      <c r="J22" s="234"/>
      <c r="K22" s="236"/>
      <c r="L22" s="236"/>
      <c r="M22" s="236"/>
      <c r="N22" s="100"/>
      <c r="O22" s="100"/>
      <c r="P22" s="237"/>
      <c r="Q22" s="254"/>
      <c r="R22" s="254"/>
      <c r="S22" s="254"/>
      <c r="T22" s="258"/>
      <c r="U22" s="259"/>
      <c r="V22" s="277"/>
      <c r="Y22" s="7" t="s">
        <v>111</v>
      </c>
      <c r="Z22" s="34">
        <f>COUNTIF(Roster11[FACULTY], "="&amp;Y22)</f>
        <v>0</v>
      </c>
      <c r="AA22" s="336">
        <f t="shared" si="0"/>
        <v>0</v>
      </c>
    </row>
    <row r="23" spans="1:27" ht="14.5" x14ac:dyDescent="0.35">
      <c r="A23" s="236" t="str">
        <f>IF(Roster[[#This Row],[FIRST NAME]]=0, "", Roster[[#This Row],[FIRST NAME]])</f>
        <v/>
      </c>
      <c r="B23" s="234" t="str">
        <f>IF(Roster[[#This Row],[LAST NAME]]=0, "", Roster[[#This Row],[LAST NAME]])</f>
        <v/>
      </c>
      <c r="C23" s="234" t="str">
        <f>IF(Roster[[#This Row],[STUDENT '#]]=0, "", Roster[[#This Row],[STUDENT '#]])</f>
        <v/>
      </c>
      <c r="D23" s="234" t="str">
        <f>IF(Roster[[#This Row],[FACULTY]]=0, "", Roster[[#This Row],[FACULTY]])</f>
        <v/>
      </c>
      <c r="E23" s="234" t="str">
        <f>IF(Roster[[#This Row],[DEGREE]]=0, "", Roster[[#This Row],[DEGREE]])</f>
        <v/>
      </c>
      <c r="F23" s="234" t="str">
        <f>IF(Roster[[#This Row],[PROGRAM]]=0, "", Roster[[#This Row],[PROGRAM]])</f>
        <v/>
      </c>
      <c r="G23" s="234" t="str">
        <f>IF(Roster[[#This Row],[ACADEMIC YEAR]]=0, "", Roster[[#This Row],[ACADEMIC YEAR]])</f>
        <v/>
      </c>
      <c r="H23" s="234" t="str">
        <f>IF(Roster[[#This Row],[ROLE (IF ANY)]]=0, "", Roster[[#This Row],[ROLE (IF ANY)]])</f>
        <v/>
      </c>
      <c r="I23" s="234" t="str">
        <f>IF(Roster[[#This Row],[EMAIL]]=0, "", Roster[[#This Row],[EMAIL]])</f>
        <v/>
      </c>
      <c r="J23" s="234"/>
      <c r="K23" s="236"/>
      <c r="L23" s="236"/>
      <c r="M23" s="236"/>
      <c r="N23" s="100"/>
      <c r="O23" s="100"/>
      <c r="P23" s="237"/>
      <c r="Q23" s="254"/>
      <c r="R23" s="254"/>
      <c r="S23" s="254"/>
      <c r="T23" s="258"/>
      <c r="U23" s="259"/>
      <c r="V23" s="277"/>
      <c r="Y23" s="7" t="s">
        <v>112</v>
      </c>
      <c r="Z23" s="34">
        <f>COUNTIF(Roster11[FACULTY], "="&amp;Y23)</f>
        <v>0</v>
      </c>
      <c r="AA23" s="336">
        <f t="shared" si="0"/>
        <v>0</v>
      </c>
    </row>
    <row r="24" spans="1:27" ht="14.5" x14ac:dyDescent="0.35">
      <c r="A24" s="236" t="str">
        <f>IF(Roster[[#This Row],[FIRST NAME]]=0, "", Roster[[#This Row],[FIRST NAME]])</f>
        <v/>
      </c>
      <c r="B24" s="234" t="str">
        <f>IF(Roster[[#This Row],[LAST NAME]]=0, "", Roster[[#This Row],[LAST NAME]])</f>
        <v/>
      </c>
      <c r="C24" s="234" t="str">
        <f>IF(Roster[[#This Row],[STUDENT '#]]=0, "", Roster[[#This Row],[STUDENT '#]])</f>
        <v/>
      </c>
      <c r="D24" s="234" t="str">
        <f>IF(Roster[[#This Row],[FACULTY]]=0, "", Roster[[#This Row],[FACULTY]])</f>
        <v/>
      </c>
      <c r="E24" s="234" t="str">
        <f>IF(Roster[[#This Row],[DEGREE]]=0, "", Roster[[#This Row],[DEGREE]])</f>
        <v/>
      </c>
      <c r="F24" s="234" t="str">
        <f>IF(Roster[[#This Row],[PROGRAM]]=0, "", Roster[[#This Row],[PROGRAM]])</f>
        <v/>
      </c>
      <c r="G24" s="234" t="str">
        <f>IF(Roster[[#This Row],[ACADEMIC YEAR]]=0, "", Roster[[#This Row],[ACADEMIC YEAR]])</f>
        <v/>
      </c>
      <c r="H24" s="234" t="str">
        <f>IF(Roster[[#This Row],[ROLE (IF ANY)]]=0, "", Roster[[#This Row],[ROLE (IF ANY)]])</f>
        <v/>
      </c>
      <c r="I24" s="234" t="str">
        <f>IF(Roster[[#This Row],[EMAIL]]=0, "", Roster[[#This Row],[EMAIL]])</f>
        <v/>
      </c>
      <c r="J24" s="234"/>
      <c r="K24" s="236"/>
      <c r="L24" s="236"/>
      <c r="M24" s="236"/>
      <c r="N24" s="100"/>
      <c r="O24" s="100"/>
      <c r="P24" s="237"/>
      <c r="Q24" s="254"/>
      <c r="R24" s="254"/>
      <c r="S24" s="254"/>
      <c r="T24" s="258"/>
      <c r="U24" s="259"/>
      <c r="V24" s="277"/>
      <c r="Y24" s="7" t="s">
        <v>73</v>
      </c>
      <c r="Z24" s="34">
        <f>COUNTIF(Roster11[FACULTY], "="&amp;Y24)</f>
        <v>0</v>
      </c>
      <c r="AA24" s="336">
        <f t="shared" si="0"/>
        <v>0</v>
      </c>
    </row>
    <row r="25" spans="1:27" ht="14.5" x14ac:dyDescent="0.35">
      <c r="A25" s="236" t="str">
        <f>IF(Roster[[#This Row],[FIRST NAME]]=0, "", Roster[[#This Row],[FIRST NAME]])</f>
        <v/>
      </c>
      <c r="B25" s="234" t="str">
        <f>IF(Roster[[#This Row],[LAST NAME]]=0, "", Roster[[#This Row],[LAST NAME]])</f>
        <v/>
      </c>
      <c r="C25" s="234" t="str">
        <f>IF(Roster[[#This Row],[STUDENT '#]]=0, "", Roster[[#This Row],[STUDENT '#]])</f>
        <v/>
      </c>
      <c r="D25" s="234" t="str">
        <f>IF(Roster[[#This Row],[FACULTY]]=0, "", Roster[[#This Row],[FACULTY]])</f>
        <v/>
      </c>
      <c r="E25" s="234" t="str">
        <f>IF(Roster[[#This Row],[DEGREE]]=0, "", Roster[[#This Row],[DEGREE]])</f>
        <v/>
      </c>
      <c r="F25" s="234" t="str">
        <f>IF(Roster[[#This Row],[PROGRAM]]=0, "", Roster[[#This Row],[PROGRAM]])</f>
        <v/>
      </c>
      <c r="G25" s="234" t="str">
        <f>IF(Roster[[#This Row],[ACADEMIC YEAR]]=0, "", Roster[[#This Row],[ACADEMIC YEAR]])</f>
        <v/>
      </c>
      <c r="H25" s="234" t="str">
        <f>IF(Roster[[#This Row],[ROLE (IF ANY)]]=0, "", Roster[[#This Row],[ROLE (IF ANY)]])</f>
        <v/>
      </c>
      <c r="I25" s="234" t="str">
        <f>IF(Roster[[#This Row],[EMAIL]]=0, "", Roster[[#This Row],[EMAIL]])</f>
        <v/>
      </c>
      <c r="J25" s="234"/>
      <c r="K25" s="236"/>
      <c r="L25" s="236"/>
      <c r="M25" s="236"/>
      <c r="N25" s="100"/>
      <c r="O25" s="100"/>
      <c r="P25" s="237"/>
      <c r="Q25" s="254"/>
      <c r="R25" s="254"/>
      <c r="S25" s="254"/>
      <c r="T25" s="258"/>
      <c r="U25" s="259"/>
      <c r="V25" s="277"/>
      <c r="Y25" s="335" t="s">
        <v>373</v>
      </c>
      <c r="AA25" s="336"/>
    </row>
    <row r="26" spans="1:27" ht="14.5" x14ac:dyDescent="0.35">
      <c r="A26" s="236" t="str">
        <f>IF(Roster[[#This Row],[FIRST NAME]]=0, "", Roster[[#This Row],[FIRST NAME]])</f>
        <v/>
      </c>
      <c r="B26" s="234" t="str">
        <f>IF(Roster[[#This Row],[LAST NAME]]=0, "", Roster[[#This Row],[LAST NAME]])</f>
        <v/>
      </c>
      <c r="C26" s="234" t="str">
        <f>IF(Roster[[#This Row],[STUDENT '#]]=0, "", Roster[[#This Row],[STUDENT '#]])</f>
        <v/>
      </c>
      <c r="D26" s="234" t="str">
        <f>IF(Roster[[#This Row],[FACULTY]]=0, "", Roster[[#This Row],[FACULTY]])</f>
        <v/>
      </c>
      <c r="E26" s="234" t="str">
        <f>IF(Roster[[#This Row],[DEGREE]]=0, "", Roster[[#This Row],[DEGREE]])</f>
        <v/>
      </c>
      <c r="F26" s="234" t="str">
        <f>IF(Roster[[#This Row],[PROGRAM]]=0, "", Roster[[#This Row],[PROGRAM]])</f>
        <v/>
      </c>
      <c r="G26" s="234" t="str">
        <f>IF(Roster[[#This Row],[ACADEMIC YEAR]]=0, "", Roster[[#This Row],[ACADEMIC YEAR]])</f>
        <v/>
      </c>
      <c r="H26" s="234" t="str">
        <f>IF(Roster[[#This Row],[ROLE (IF ANY)]]=0, "", Roster[[#This Row],[ROLE (IF ANY)]])</f>
        <v/>
      </c>
      <c r="I26" s="234" t="str">
        <f>IF(Roster[[#This Row],[EMAIL]]=0, "", Roster[[#This Row],[EMAIL]])</f>
        <v/>
      </c>
      <c r="J26" s="234"/>
      <c r="K26" s="236"/>
      <c r="L26" s="236"/>
      <c r="M26" s="236"/>
      <c r="N26" s="100"/>
      <c r="O26" s="100"/>
      <c r="P26" s="237"/>
      <c r="Q26" s="254"/>
      <c r="R26" s="254"/>
      <c r="S26" s="254"/>
      <c r="T26" s="258"/>
      <c r="U26" s="259"/>
      <c r="V26" s="277"/>
      <c r="Y26" s="7" t="s">
        <v>30</v>
      </c>
      <c r="Z26" s="34">
        <f>COUNTIF(Roster11[DEGREE], "="&amp;Y26)</f>
        <v>1</v>
      </c>
      <c r="AA26" s="336">
        <f t="shared" si="0"/>
        <v>1</v>
      </c>
    </row>
    <row r="27" spans="1:27" ht="14.5" x14ac:dyDescent="0.35">
      <c r="A27" s="236" t="str">
        <f>IF(Roster[[#This Row],[FIRST NAME]]=0, "", Roster[[#This Row],[FIRST NAME]])</f>
        <v/>
      </c>
      <c r="B27" s="234" t="str">
        <f>IF(Roster[[#This Row],[LAST NAME]]=0, "", Roster[[#This Row],[LAST NAME]])</f>
        <v/>
      </c>
      <c r="C27" s="234" t="str">
        <f>IF(Roster[[#This Row],[STUDENT '#]]=0, "", Roster[[#This Row],[STUDENT '#]])</f>
        <v/>
      </c>
      <c r="D27" s="234" t="str">
        <f>IF(Roster[[#This Row],[FACULTY]]=0, "", Roster[[#This Row],[FACULTY]])</f>
        <v/>
      </c>
      <c r="E27" s="234" t="str">
        <f>IF(Roster[[#This Row],[DEGREE]]=0, "", Roster[[#This Row],[DEGREE]])</f>
        <v/>
      </c>
      <c r="F27" s="234" t="str">
        <f>IF(Roster[[#This Row],[PROGRAM]]=0, "", Roster[[#This Row],[PROGRAM]])</f>
        <v/>
      </c>
      <c r="G27" s="234" t="str">
        <f>IF(Roster[[#This Row],[ACADEMIC YEAR]]=0, "", Roster[[#This Row],[ACADEMIC YEAR]])</f>
        <v/>
      </c>
      <c r="H27" s="234" t="str">
        <f>IF(Roster[[#This Row],[ROLE (IF ANY)]]=0, "", Roster[[#This Row],[ROLE (IF ANY)]])</f>
        <v/>
      </c>
      <c r="I27" s="234" t="str">
        <f>IF(Roster[[#This Row],[EMAIL]]=0, "", Roster[[#This Row],[EMAIL]])</f>
        <v/>
      </c>
      <c r="J27" s="234"/>
      <c r="K27" s="236"/>
      <c r="L27" s="236"/>
      <c r="M27" s="236"/>
      <c r="N27" s="100"/>
      <c r="O27" s="100"/>
      <c r="P27" s="237"/>
      <c r="Q27" s="254"/>
      <c r="R27" s="254"/>
      <c r="S27" s="254"/>
      <c r="T27" s="258"/>
      <c r="U27" s="259"/>
      <c r="V27" s="277"/>
      <c r="Y27" s="7" t="s">
        <v>69</v>
      </c>
      <c r="Z27" s="34">
        <f>COUNTIF(Roster11[DEGREE], "="&amp;Y27)</f>
        <v>0</v>
      </c>
      <c r="AA27" s="336">
        <f t="shared" si="0"/>
        <v>0</v>
      </c>
    </row>
    <row r="28" spans="1:27" ht="14.5" x14ac:dyDescent="0.35">
      <c r="A28" s="236" t="str">
        <f>IF(Roster[[#This Row],[FIRST NAME]]=0, "", Roster[[#This Row],[FIRST NAME]])</f>
        <v/>
      </c>
      <c r="B28" s="234" t="str">
        <f>IF(Roster[[#This Row],[LAST NAME]]=0, "", Roster[[#This Row],[LAST NAME]])</f>
        <v/>
      </c>
      <c r="C28" s="234" t="str">
        <f>IF(Roster[[#This Row],[STUDENT '#]]=0, "", Roster[[#This Row],[STUDENT '#]])</f>
        <v/>
      </c>
      <c r="D28" s="234" t="str">
        <f>IF(Roster[[#This Row],[FACULTY]]=0, "", Roster[[#This Row],[FACULTY]])</f>
        <v/>
      </c>
      <c r="E28" s="234" t="str">
        <f>IF(Roster[[#This Row],[DEGREE]]=0, "", Roster[[#This Row],[DEGREE]])</f>
        <v/>
      </c>
      <c r="F28" s="234" t="str">
        <f>IF(Roster[[#This Row],[PROGRAM]]=0, "", Roster[[#This Row],[PROGRAM]])</f>
        <v/>
      </c>
      <c r="G28" s="234" t="str">
        <f>IF(Roster[[#This Row],[ACADEMIC YEAR]]=0, "", Roster[[#This Row],[ACADEMIC YEAR]])</f>
        <v/>
      </c>
      <c r="H28" s="234" t="str">
        <f>IF(Roster[[#This Row],[ROLE (IF ANY)]]=0, "", Roster[[#This Row],[ROLE (IF ANY)]])</f>
        <v/>
      </c>
      <c r="I28" s="234" t="str">
        <f>IF(Roster[[#This Row],[EMAIL]]=0, "", Roster[[#This Row],[EMAIL]])</f>
        <v/>
      </c>
      <c r="J28" s="234"/>
      <c r="K28" s="236"/>
      <c r="L28" s="236"/>
      <c r="M28" s="236"/>
      <c r="N28" s="100"/>
      <c r="O28" s="100"/>
      <c r="P28" s="237"/>
      <c r="Q28" s="254"/>
      <c r="R28" s="254"/>
      <c r="S28" s="254"/>
      <c r="T28" s="258"/>
      <c r="U28" s="259"/>
      <c r="V28" s="277"/>
      <c r="Y28" s="7" t="s">
        <v>96</v>
      </c>
      <c r="Z28" s="34">
        <f>COUNTIF(Roster11[DEGREE], "="&amp;Y28)</f>
        <v>0</v>
      </c>
      <c r="AA28" s="336">
        <f t="shared" si="0"/>
        <v>0</v>
      </c>
    </row>
    <row r="29" spans="1:27" ht="14.5" x14ac:dyDescent="0.35">
      <c r="A29" s="236" t="str">
        <f>IF(Roster[[#This Row],[FIRST NAME]]=0, "", Roster[[#This Row],[FIRST NAME]])</f>
        <v/>
      </c>
      <c r="B29" s="234" t="str">
        <f>IF(Roster[[#This Row],[LAST NAME]]=0, "", Roster[[#This Row],[LAST NAME]])</f>
        <v/>
      </c>
      <c r="C29" s="234" t="str">
        <f>IF(Roster[[#This Row],[STUDENT '#]]=0, "", Roster[[#This Row],[STUDENT '#]])</f>
        <v/>
      </c>
      <c r="D29" s="234" t="str">
        <f>IF(Roster[[#This Row],[FACULTY]]=0, "", Roster[[#This Row],[FACULTY]])</f>
        <v/>
      </c>
      <c r="E29" s="234" t="str">
        <f>IF(Roster[[#This Row],[DEGREE]]=0, "", Roster[[#This Row],[DEGREE]])</f>
        <v/>
      </c>
      <c r="F29" s="234" t="str">
        <f>IF(Roster[[#This Row],[PROGRAM]]=0, "", Roster[[#This Row],[PROGRAM]])</f>
        <v/>
      </c>
      <c r="G29" s="234" t="str">
        <f>IF(Roster[[#This Row],[ACADEMIC YEAR]]=0, "", Roster[[#This Row],[ACADEMIC YEAR]])</f>
        <v/>
      </c>
      <c r="H29" s="234" t="str">
        <f>IF(Roster[[#This Row],[ROLE (IF ANY)]]=0, "", Roster[[#This Row],[ROLE (IF ANY)]])</f>
        <v/>
      </c>
      <c r="I29" s="234" t="str">
        <f>IF(Roster[[#This Row],[EMAIL]]=0, "", Roster[[#This Row],[EMAIL]])</f>
        <v/>
      </c>
      <c r="J29" s="234"/>
      <c r="K29" s="236"/>
      <c r="L29" s="236"/>
      <c r="M29" s="236"/>
      <c r="N29" s="100"/>
      <c r="O29" s="100"/>
      <c r="P29" s="237"/>
      <c r="Q29" s="254"/>
      <c r="R29" s="254"/>
      <c r="S29" s="254"/>
      <c r="T29" s="258"/>
      <c r="U29" s="259"/>
      <c r="V29" s="277"/>
      <c r="Y29" s="335" t="s">
        <v>301</v>
      </c>
      <c r="Z29" s="34"/>
      <c r="AA29" s="336"/>
    </row>
    <row r="30" spans="1:27" ht="14.5" x14ac:dyDescent="0.35">
      <c r="A30" s="236" t="str">
        <f>IF(Roster[[#This Row],[FIRST NAME]]=0, "", Roster[[#This Row],[FIRST NAME]])</f>
        <v/>
      </c>
      <c r="B30" s="234" t="str">
        <f>IF(Roster[[#This Row],[LAST NAME]]=0, "", Roster[[#This Row],[LAST NAME]])</f>
        <v/>
      </c>
      <c r="C30" s="234" t="str">
        <f>IF(Roster[[#This Row],[STUDENT '#]]=0, "", Roster[[#This Row],[STUDENT '#]])</f>
        <v/>
      </c>
      <c r="D30" s="234" t="str">
        <f>IF(Roster[[#This Row],[FACULTY]]=0, "", Roster[[#This Row],[FACULTY]])</f>
        <v/>
      </c>
      <c r="E30" s="234" t="str">
        <f>IF(Roster[[#This Row],[DEGREE]]=0, "", Roster[[#This Row],[DEGREE]])</f>
        <v/>
      </c>
      <c r="F30" s="234" t="str">
        <f>IF(Roster[[#This Row],[PROGRAM]]=0, "", Roster[[#This Row],[PROGRAM]])</f>
        <v/>
      </c>
      <c r="G30" s="234" t="str">
        <f>IF(Roster[[#This Row],[ACADEMIC YEAR]]=0, "", Roster[[#This Row],[ACADEMIC YEAR]])</f>
        <v/>
      </c>
      <c r="H30" s="234" t="str">
        <f>IF(Roster[[#This Row],[ROLE (IF ANY)]]=0, "", Roster[[#This Row],[ROLE (IF ANY)]])</f>
        <v/>
      </c>
      <c r="I30" s="234" t="str">
        <f>IF(Roster[[#This Row],[EMAIL]]=0, "", Roster[[#This Row],[EMAIL]])</f>
        <v/>
      </c>
      <c r="J30" s="234"/>
      <c r="K30" s="236"/>
      <c r="L30" s="236"/>
      <c r="M30" s="236"/>
      <c r="N30" s="100"/>
      <c r="O30" s="100"/>
      <c r="P30" s="237"/>
      <c r="Q30" s="254"/>
      <c r="R30" s="254"/>
      <c r="S30" s="254"/>
      <c r="T30" s="258"/>
      <c r="U30" s="259"/>
      <c r="V30" s="277"/>
      <c r="Y30" s="7" t="s">
        <v>49</v>
      </c>
      <c r="Z30" s="34">
        <f>COUNTIF(Roster11[PROGRAM], "="&amp;Y30)</f>
        <v>0</v>
      </c>
      <c r="AA30" s="336">
        <f t="shared" si="0"/>
        <v>0</v>
      </c>
    </row>
    <row r="31" spans="1:27" ht="14.5" x14ac:dyDescent="0.35">
      <c r="A31" s="236" t="str">
        <f>IF(Roster[[#This Row],[FIRST NAME]]=0, "", Roster[[#This Row],[FIRST NAME]])</f>
        <v/>
      </c>
      <c r="B31" s="234" t="str">
        <f>IF(Roster[[#This Row],[LAST NAME]]=0, "", Roster[[#This Row],[LAST NAME]])</f>
        <v/>
      </c>
      <c r="C31" s="234" t="str">
        <f>IF(Roster[[#This Row],[STUDENT '#]]=0, "", Roster[[#This Row],[STUDENT '#]])</f>
        <v/>
      </c>
      <c r="D31" s="234" t="str">
        <f>IF(Roster[[#This Row],[FACULTY]]=0, "", Roster[[#This Row],[FACULTY]])</f>
        <v/>
      </c>
      <c r="E31" s="234" t="str">
        <f>IF(Roster[[#This Row],[DEGREE]]=0, "", Roster[[#This Row],[DEGREE]])</f>
        <v/>
      </c>
      <c r="F31" s="234" t="str">
        <f>IF(Roster[[#This Row],[PROGRAM]]=0, "", Roster[[#This Row],[PROGRAM]])</f>
        <v/>
      </c>
      <c r="G31" s="234" t="str">
        <f>IF(Roster[[#This Row],[ACADEMIC YEAR]]=0, "", Roster[[#This Row],[ACADEMIC YEAR]])</f>
        <v/>
      </c>
      <c r="H31" s="234" t="str">
        <f>IF(Roster[[#This Row],[ROLE (IF ANY)]]=0, "", Roster[[#This Row],[ROLE (IF ANY)]])</f>
        <v/>
      </c>
      <c r="I31" s="234" t="str">
        <f>IF(Roster[[#This Row],[EMAIL]]=0, "", Roster[[#This Row],[EMAIL]])</f>
        <v/>
      </c>
      <c r="J31" s="234"/>
      <c r="K31" s="236"/>
      <c r="L31" s="236"/>
      <c r="M31" s="236"/>
      <c r="N31" s="100"/>
      <c r="O31" s="100"/>
      <c r="P31" s="237"/>
      <c r="Q31" s="254"/>
      <c r="R31" s="254"/>
      <c r="S31" s="254"/>
      <c r="T31" s="258"/>
      <c r="U31" s="259"/>
      <c r="V31" s="277"/>
      <c r="Y31" s="7" t="s">
        <v>91</v>
      </c>
      <c r="Z31" s="34">
        <f>COUNTIF(Roster11[PROGRAM], "="&amp;Y31)</f>
        <v>0</v>
      </c>
      <c r="AA31" s="336">
        <f t="shared" si="0"/>
        <v>0</v>
      </c>
    </row>
    <row r="32" spans="1:27" ht="14.5" x14ac:dyDescent="0.35">
      <c r="A32" s="236" t="str">
        <f>IF(Roster[[#This Row],[FIRST NAME]]=0, "", Roster[[#This Row],[FIRST NAME]])</f>
        <v/>
      </c>
      <c r="B32" s="234" t="str">
        <f>IF(Roster[[#This Row],[LAST NAME]]=0, "", Roster[[#This Row],[LAST NAME]])</f>
        <v/>
      </c>
      <c r="C32" s="234" t="str">
        <f>IF(Roster[[#This Row],[STUDENT '#]]=0, "", Roster[[#This Row],[STUDENT '#]])</f>
        <v/>
      </c>
      <c r="D32" s="234" t="str">
        <f>IF(Roster[[#This Row],[FACULTY]]=0, "", Roster[[#This Row],[FACULTY]])</f>
        <v/>
      </c>
      <c r="E32" s="234" t="str">
        <f>IF(Roster[[#This Row],[DEGREE]]=0, "", Roster[[#This Row],[DEGREE]])</f>
        <v/>
      </c>
      <c r="F32" s="234" t="str">
        <f>IF(Roster[[#This Row],[PROGRAM]]=0, "", Roster[[#This Row],[PROGRAM]])</f>
        <v/>
      </c>
      <c r="G32" s="234" t="str">
        <f>IF(Roster[[#This Row],[ACADEMIC YEAR]]=0, "", Roster[[#This Row],[ACADEMIC YEAR]])</f>
        <v/>
      </c>
      <c r="H32" s="234" t="str">
        <f>IF(Roster[[#This Row],[ROLE (IF ANY)]]=0, "", Roster[[#This Row],[ROLE (IF ANY)]])</f>
        <v/>
      </c>
      <c r="I32" s="234" t="str">
        <f>IF(Roster[[#This Row],[EMAIL]]=0, "", Roster[[#This Row],[EMAIL]])</f>
        <v/>
      </c>
      <c r="J32" s="234"/>
      <c r="K32" s="236"/>
      <c r="L32" s="236"/>
      <c r="M32" s="236"/>
      <c r="N32" s="100"/>
      <c r="O32" s="100"/>
      <c r="P32" s="237"/>
      <c r="Q32" s="254"/>
      <c r="R32" s="254"/>
      <c r="S32" s="254"/>
      <c r="T32" s="258"/>
      <c r="U32" s="259"/>
      <c r="V32" s="277"/>
      <c r="Y32" s="7" t="s">
        <v>70</v>
      </c>
      <c r="Z32" s="34">
        <f>COUNTIF(Roster11[PROGRAM], "="&amp;Y32)</f>
        <v>0</v>
      </c>
      <c r="AA32" s="336">
        <f t="shared" si="0"/>
        <v>0</v>
      </c>
    </row>
    <row r="33" spans="1:27" ht="14.5" x14ac:dyDescent="0.35">
      <c r="A33" s="236" t="str">
        <f>IF(Roster[[#This Row],[FIRST NAME]]=0, "", Roster[[#This Row],[FIRST NAME]])</f>
        <v/>
      </c>
      <c r="B33" s="234" t="str">
        <f>IF(Roster[[#This Row],[LAST NAME]]=0, "", Roster[[#This Row],[LAST NAME]])</f>
        <v/>
      </c>
      <c r="C33" s="234" t="str">
        <f>IF(Roster[[#This Row],[STUDENT '#]]=0, "", Roster[[#This Row],[STUDENT '#]])</f>
        <v/>
      </c>
      <c r="D33" s="234" t="str">
        <f>IF(Roster[[#This Row],[FACULTY]]=0, "", Roster[[#This Row],[FACULTY]])</f>
        <v/>
      </c>
      <c r="E33" s="234" t="str">
        <f>IF(Roster[[#This Row],[DEGREE]]=0, "", Roster[[#This Row],[DEGREE]])</f>
        <v/>
      </c>
      <c r="F33" s="234" t="str">
        <f>IF(Roster[[#This Row],[PROGRAM]]=0, "", Roster[[#This Row],[PROGRAM]])</f>
        <v/>
      </c>
      <c r="G33" s="234" t="str">
        <f>IF(Roster[[#This Row],[ACADEMIC YEAR]]=0, "", Roster[[#This Row],[ACADEMIC YEAR]])</f>
        <v/>
      </c>
      <c r="H33" s="234" t="str">
        <f>IF(Roster[[#This Row],[ROLE (IF ANY)]]=0, "", Roster[[#This Row],[ROLE (IF ANY)]])</f>
        <v/>
      </c>
      <c r="I33" s="234" t="str">
        <f>IF(Roster[[#This Row],[EMAIL]]=0, "", Roster[[#This Row],[EMAIL]])</f>
        <v/>
      </c>
      <c r="J33" s="234"/>
      <c r="K33" s="236"/>
      <c r="L33" s="236"/>
      <c r="M33" s="236"/>
      <c r="N33" s="100"/>
      <c r="O33" s="100"/>
      <c r="P33" s="237"/>
      <c r="Q33" s="254"/>
      <c r="R33" s="254"/>
      <c r="S33" s="254"/>
      <c r="T33" s="258"/>
      <c r="U33" s="259"/>
      <c r="V33" s="277"/>
      <c r="Y33" s="7" t="s">
        <v>67</v>
      </c>
      <c r="Z33" s="34">
        <f>COUNTIF(Roster11[PROGRAM], "="&amp;Y33)</f>
        <v>0</v>
      </c>
      <c r="AA33" s="336">
        <f t="shared" si="0"/>
        <v>0</v>
      </c>
    </row>
    <row r="34" spans="1:27" ht="14.5" x14ac:dyDescent="0.35">
      <c r="A34" s="236" t="str">
        <f>IF(Roster[[#This Row],[FIRST NAME]]=0, "", Roster[[#This Row],[FIRST NAME]])</f>
        <v/>
      </c>
      <c r="B34" s="234" t="str">
        <f>IF(Roster[[#This Row],[LAST NAME]]=0, "", Roster[[#This Row],[LAST NAME]])</f>
        <v/>
      </c>
      <c r="C34" s="234" t="str">
        <f>IF(Roster[[#This Row],[STUDENT '#]]=0, "", Roster[[#This Row],[STUDENT '#]])</f>
        <v/>
      </c>
      <c r="D34" s="234" t="str">
        <f>IF(Roster[[#This Row],[FACULTY]]=0, "", Roster[[#This Row],[FACULTY]])</f>
        <v/>
      </c>
      <c r="E34" s="234" t="str">
        <f>IF(Roster[[#This Row],[DEGREE]]=0, "", Roster[[#This Row],[DEGREE]])</f>
        <v/>
      </c>
      <c r="F34" s="234" t="str">
        <f>IF(Roster[[#This Row],[PROGRAM]]=0, "", Roster[[#This Row],[PROGRAM]])</f>
        <v/>
      </c>
      <c r="G34" s="234" t="str">
        <f>IF(Roster[[#This Row],[ACADEMIC YEAR]]=0, "", Roster[[#This Row],[ACADEMIC YEAR]])</f>
        <v/>
      </c>
      <c r="H34" s="234" t="str">
        <f>IF(Roster[[#This Row],[ROLE (IF ANY)]]=0, "", Roster[[#This Row],[ROLE (IF ANY)]])</f>
        <v/>
      </c>
      <c r="I34" s="234" t="str">
        <f>IF(Roster[[#This Row],[EMAIL]]=0, "", Roster[[#This Row],[EMAIL]])</f>
        <v/>
      </c>
      <c r="J34" s="234"/>
      <c r="K34" s="236"/>
      <c r="L34" s="236"/>
      <c r="M34" s="236"/>
      <c r="N34" s="100"/>
      <c r="O34" s="100"/>
      <c r="P34" s="237"/>
      <c r="Q34" s="254"/>
      <c r="R34" s="254"/>
      <c r="S34" s="254"/>
      <c r="T34" s="258"/>
      <c r="U34" s="259"/>
      <c r="V34" s="277"/>
      <c r="Y34" s="7" t="s">
        <v>56</v>
      </c>
      <c r="Z34" s="34">
        <f>COUNTIF(Roster11[PROGRAM], "="&amp;Y34)</f>
        <v>0</v>
      </c>
      <c r="AA34" s="336">
        <f t="shared" si="0"/>
        <v>0</v>
      </c>
    </row>
    <row r="35" spans="1:27" ht="14.5" x14ac:dyDescent="0.35">
      <c r="A35" s="236" t="str">
        <f>IF(Roster[[#This Row],[FIRST NAME]]=0, "", Roster[[#This Row],[FIRST NAME]])</f>
        <v/>
      </c>
      <c r="B35" s="234" t="str">
        <f>IF(Roster[[#This Row],[LAST NAME]]=0, "", Roster[[#This Row],[LAST NAME]])</f>
        <v/>
      </c>
      <c r="C35" s="234" t="str">
        <f>IF(Roster[[#This Row],[STUDENT '#]]=0, "", Roster[[#This Row],[STUDENT '#]])</f>
        <v/>
      </c>
      <c r="D35" s="234" t="str">
        <f>IF(Roster[[#This Row],[FACULTY]]=0, "", Roster[[#This Row],[FACULTY]])</f>
        <v/>
      </c>
      <c r="E35" s="234" t="str">
        <f>IF(Roster[[#This Row],[DEGREE]]=0, "", Roster[[#This Row],[DEGREE]])</f>
        <v/>
      </c>
      <c r="F35" s="234" t="str">
        <f>IF(Roster[[#This Row],[PROGRAM]]=0, "", Roster[[#This Row],[PROGRAM]])</f>
        <v/>
      </c>
      <c r="G35" s="234" t="str">
        <f>IF(Roster[[#This Row],[ACADEMIC YEAR]]=0, "", Roster[[#This Row],[ACADEMIC YEAR]])</f>
        <v/>
      </c>
      <c r="H35" s="234" t="str">
        <f>IF(Roster[[#This Row],[ROLE (IF ANY)]]=0, "", Roster[[#This Row],[ROLE (IF ANY)]])</f>
        <v/>
      </c>
      <c r="I35" s="234" t="str">
        <f>IF(Roster[[#This Row],[EMAIL]]=0, "", Roster[[#This Row],[EMAIL]])</f>
        <v/>
      </c>
      <c r="J35" s="234"/>
      <c r="K35" s="236"/>
      <c r="L35" s="236"/>
      <c r="M35" s="236"/>
      <c r="N35" s="100"/>
      <c r="O35" s="100"/>
      <c r="P35" s="237"/>
      <c r="Q35" s="254"/>
      <c r="R35" s="254"/>
      <c r="S35" s="254"/>
      <c r="T35" s="258"/>
      <c r="U35" s="259"/>
      <c r="V35" s="277"/>
      <c r="Y35" s="7" t="s">
        <v>71</v>
      </c>
      <c r="Z35" s="34">
        <f>COUNTIF(Roster11[PROGRAM], "="&amp;Y35)</f>
        <v>0</v>
      </c>
      <c r="AA35" s="336">
        <f t="shared" si="0"/>
        <v>0</v>
      </c>
    </row>
    <row r="36" spans="1:27" ht="14.5" x14ac:dyDescent="0.35">
      <c r="A36" s="236" t="str">
        <f>IF(Roster[[#This Row],[FIRST NAME]]=0, "", Roster[[#This Row],[FIRST NAME]])</f>
        <v/>
      </c>
      <c r="B36" s="234" t="str">
        <f>IF(Roster[[#This Row],[LAST NAME]]=0, "", Roster[[#This Row],[LAST NAME]])</f>
        <v/>
      </c>
      <c r="C36" s="234" t="str">
        <f>IF(Roster[[#This Row],[STUDENT '#]]=0, "", Roster[[#This Row],[STUDENT '#]])</f>
        <v/>
      </c>
      <c r="D36" s="234" t="str">
        <f>IF(Roster[[#This Row],[FACULTY]]=0, "", Roster[[#This Row],[FACULTY]])</f>
        <v/>
      </c>
      <c r="E36" s="234" t="str">
        <f>IF(Roster[[#This Row],[DEGREE]]=0, "", Roster[[#This Row],[DEGREE]])</f>
        <v/>
      </c>
      <c r="F36" s="234" t="str">
        <f>IF(Roster[[#This Row],[PROGRAM]]=0, "", Roster[[#This Row],[PROGRAM]])</f>
        <v/>
      </c>
      <c r="G36" s="234" t="str">
        <f>IF(Roster[[#This Row],[ACADEMIC YEAR]]=0, "", Roster[[#This Row],[ACADEMIC YEAR]])</f>
        <v/>
      </c>
      <c r="H36" s="234" t="str">
        <f>IF(Roster[[#This Row],[ROLE (IF ANY)]]=0, "", Roster[[#This Row],[ROLE (IF ANY)]])</f>
        <v/>
      </c>
      <c r="I36" s="234" t="str">
        <f>IF(Roster[[#This Row],[EMAIL]]=0, "", Roster[[#This Row],[EMAIL]])</f>
        <v/>
      </c>
      <c r="J36" s="234"/>
      <c r="K36" s="236"/>
      <c r="L36" s="236"/>
      <c r="M36" s="236"/>
      <c r="N36" s="100"/>
      <c r="O36" s="100"/>
      <c r="P36" s="237"/>
      <c r="Q36" s="254"/>
      <c r="R36" s="254"/>
      <c r="S36" s="254"/>
      <c r="T36" s="258"/>
      <c r="U36" s="259"/>
      <c r="V36" s="277"/>
      <c r="Y36" s="7" t="s">
        <v>32</v>
      </c>
      <c r="Z36" s="34">
        <f>COUNTIF(Roster11[PROGRAM], "="&amp;Y36)</f>
        <v>0</v>
      </c>
      <c r="AA36" s="336">
        <f t="shared" si="0"/>
        <v>0</v>
      </c>
    </row>
    <row r="37" spans="1:27" ht="14.5" x14ac:dyDescent="0.35">
      <c r="A37" s="236" t="str">
        <f>IF(Roster[[#This Row],[FIRST NAME]]=0, "", Roster[[#This Row],[FIRST NAME]])</f>
        <v/>
      </c>
      <c r="B37" s="234" t="str">
        <f>IF(Roster[[#This Row],[LAST NAME]]=0, "", Roster[[#This Row],[LAST NAME]])</f>
        <v/>
      </c>
      <c r="C37" s="234" t="str">
        <f>IF(Roster[[#This Row],[STUDENT '#]]=0, "", Roster[[#This Row],[STUDENT '#]])</f>
        <v/>
      </c>
      <c r="D37" s="234" t="str">
        <f>IF(Roster[[#This Row],[FACULTY]]=0, "", Roster[[#This Row],[FACULTY]])</f>
        <v/>
      </c>
      <c r="E37" s="234" t="str">
        <f>IF(Roster[[#This Row],[DEGREE]]=0, "", Roster[[#This Row],[DEGREE]])</f>
        <v/>
      </c>
      <c r="F37" s="234" t="str">
        <f>IF(Roster[[#This Row],[PROGRAM]]=0, "", Roster[[#This Row],[PROGRAM]])</f>
        <v/>
      </c>
      <c r="G37" s="234" t="str">
        <f>IF(Roster[[#This Row],[ACADEMIC YEAR]]=0, "", Roster[[#This Row],[ACADEMIC YEAR]])</f>
        <v/>
      </c>
      <c r="H37" s="234" t="str">
        <f>IF(Roster[[#This Row],[ROLE (IF ANY)]]=0, "", Roster[[#This Row],[ROLE (IF ANY)]])</f>
        <v/>
      </c>
      <c r="I37" s="234" t="str">
        <f>IF(Roster[[#This Row],[EMAIL]]=0, "", Roster[[#This Row],[EMAIL]])</f>
        <v/>
      </c>
      <c r="J37" s="234"/>
      <c r="K37" s="236"/>
      <c r="L37" s="236"/>
      <c r="M37" s="236"/>
      <c r="N37" s="100"/>
      <c r="O37" s="100"/>
      <c r="P37" s="237"/>
      <c r="Q37" s="254"/>
      <c r="R37" s="254"/>
      <c r="S37" s="254"/>
      <c r="T37" s="258"/>
      <c r="U37" s="259"/>
      <c r="V37" s="277"/>
      <c r="Y37" s="7" t="s">
        <v>48</v>
      </c>
      <c r="Z37" s="34">
        <f>COUNTIF(Roster11[PROGRAM], "="&amp;Y37)</f>
        <v>0</v>
      </c>
      <c r="AA37" s="336">
        <f t="shared" si="0"/>
        <v>0</v>
      </c>
    </row>
    <row r="38" spans="1:27" ht="14.5" x14ac:dyDescent="0.35">
      <c r="A38" s="236" t="str">
        <f>IF(Roster[[#This Row],[FIRST NAME]]=0, "", Roster[[#This Row],[FIRST NAME]])</f>
        <v/>
      </c>
      <c r="B38" s="234" t="str">
        <f>IF(Roster[[#This Row],[LAST NAME]]=0, "", Roster[[#This Row],[LAST NAME]])</f>
        <v/>
      </c>
      <c r="C38" s="234" t="str">
        <f>IF(Roster[[#This Row],[STUDENT '#]]=0, "", Roster[[#This Row],[STUDENT '#]])</f>
        <v/>
      </c>
      <c r="D38" s="234" t="str">
        <f>IF(Roster[[#This Row],[FACULTY]]=0, "", Roster[[#This Row],[FACULTY]])</f>
        <v/>
      </c>
      <c r="E38" s="234" t="str">
        <f>IF(Roster[[#This Row],[DEGREE]]=0, "", Roster[[#This Row],[DEGREE]])</f>
        <v/>
      </c>
      <c r="F38" s="234" t="str">
        <f>IF(Roster[[#This Row],[PROGRAM]]=0, "", Roster[[#This Row],[PROGRAM]])</f>
        <v/>
      </c>
      <c r="G38" s="234" t="str">
        <f>IF(Roster[[#This Row],[ACADEMIC YEAR]]=0, "", Roster[[#This Row],[ACADEMIC YEAR]])</f>
        <v/>
      </c>
      <c r="H38" s="234" t="str">
        <f>IF(Roster[[#This Row],[ROLE (IF ANY)]]=0, "", Roster[[#This Row],[ROLE (IF ANY)]])</f>
        <v/>
      </c>
      <c r="I38" s="234" t="str">
        <f>IF(Roster[[#This Row],[EMAIL]]=0, "", Roster[[#This Row],[EMAIL]])</f>
        <v/>
      </c>
      <c r="J38" s="234"/>
      <c r="K38" s="236"/>
      <c r="L38" s="236"/>
      <c r="M38" s="236"/>
      <c r="N38" s="100"/>
      <c r="O38" s="100"/>
      <c r="P38" s="237"/>
      <c r="Q38" s="254"/>
      <c r="R38" s="254"/>
      <c r="S38" s="254"/>
      <c r="T38" s="258"/>
      <c r="U38" s="259"/>
      <c r="V38" s="277"/>
      <c r="Y38" s="7" t="s">
        <v>68</v>
      </c>
      <c r="Z38" s="34">
        <f>COUNTIF(Roster11[PROGRAM], "="&amp;Y38)</f>
        <v>0</v>
      </c>
      <c r="AA38" s="336">
        <f t="shared" si="0"/>
        <v>0</v>
      </c>
    </row>
    <row r="39" spans="1:27" ht="14.5" x14ac:dyDescent="0.35">
      <c r="A39" s="236" t="str">
        <f>IF(Roster[[#This Row],[FIRST NAME]]=0, "", Roster[[#This Row],[FIRST NAME]])</f>
        <v/>
      </c>
      <c r="B39" s="234" t="str">
        <f>IF(Roster[[#This Row],[LAST NAME]]=0, "", Roster[[#This Row],[LAST NAME]])</f>
        <v/>
      </c>
      <c r="C39" s="234" t="str">
        <f>IF(Roster[[#This Row],[STUDENT '#]]=0, "", Roster[[#This Row],[STUDENT '#]])</f>
        <v/>
      </c>
      <c r="D39" s="234" t="str">
        <f>IF(Roster[[#This Row],[FACULTY]]=0, "", Roster[[#This Row],[FACULTY]])</f>
        <v/>
      </c>
      <c r="E39" s="234" t="str">
        <f>IF(Roster[[#This Row],[DEGREE]]=0, "", Roster[[#This Row],[DEGREE]])</f>
        <v/>
      </c>
      <c r="F39" s="234" t="str">
        <f>IF(Roster[[#This Row],[PROGRAM]]=0, "", Roster[[#This Row],[PROGRAM]])</f>
        <v/>
      </c>
      <c r="G39" s="234" t="str">
        <f>IF(Roster[[#This Row],[ACADEMIC YEAR]]=0, "", Roster[[#This Row],[ACADEMIC YEAR]])</f>
        <v/>
      </c>
      <c r="H39" s="234" t="str">
        <f>IF(Roster[[#This Row],[ROLE (IF ANY)]]=0, "", Roster[[#This Row],[ROLE (IF ANY)]])</f>
        <v/>
      </c>
      <c r="I39" s="234" t="str">
        <f>IF(Roster[[#This Row],[EMAIL]]=0, "", Roster[[#This Row],[EMAIL]])</f>
        <v/>
      </c>
      <c r="J39" s="234"/>
      <c r="K39" s="236"/>
      <c r="L39" s="236"/>
      <c r="M39" s="236"/>
      <c r="N39" s="100"/>
      <c r="O39" s="100"/>
      <c r="P39" s="237"/>
      <c r="Q39" s="254"/>
      <c r="R39" s="254"/>
      <c r="S39" s="254"/>
      <c r="T39" s="258"/>
      <c r="U39" s="259"/>
      <c r="V39" s="277"/>
      <c r="Y39" s="7" t="s">
        <v>39</v>
      </c>
      <c r="Z39" s="34">
        <f>COUNTIF(Roster11[PROGRAM], "="&amp;Y39)</f>
        <v>0</v>
      </c>
      <c r="AA39" s="336">
        <f t="shared" si="0"/>
        <v>0</v>
      </c>
    </row>
    <row r="40" spans="1:27" ht="14.5" x14ac:dyDescent="0.35">
      <c r="A40" s="236" t="str">
        <f>IF(Roster[[#This Row],[FIRST NAME]]=0, "", Roster[[#This Row],[FIRST NAME]])</f>
        <v/>
      </c>
      <c r="B40" s="234" t="str">
        <f>IF(Roster[[#This Row],[LAST NAME]]=0, "", Roster[[#This Row],[LAST NAME]])</f>
        <v/>
      </c>
      <c r="C40" s="234" t="str">
        <f>IF(Roster[[#This Row],[STUDENT '#]]=0, "", Roster[[#This Row],[STUDENT '#]])</f>
        <v/>
      </c>
      <c r="D40" s="234" t="str">
        <f>IF(Roster[[#This Row],[FACULTY]]=0, "", Roster[[#This Row],[FACULTY]])</f>
        <v/>
      </c>
      <c r="E40" s="234" t="str">
        <f>IF(Roster[[#This Row],[DEGREE]]=0, "", Roster[[#This Row],[DEGREE]])</f>
        <v/>
      </c>
      <c r="F40" s="234" t="str">
        <f>IF(Roster[[#This Row],[PROGRAM]]=0, "", Roster[[#This Row],[PROGRAM]])</f>
        <v/>
      </c>
      <c r="G40" s="234" t="str">
        <f>IF(Roster[[#This Row],[ACADEMIC YEAR]]=0, "", Roster[[#This Row],[ACADEMIC YEAR]])</f>
        <v/>
      </c>
      <c r="H40" s="234" t="str">
        <f>IF(Roster[[#This Row],[ROLE (IF ANY)]]=0, "", Roster[[#This Row],[ROLE (IF ANY)]])</f>
        <v/>
      </c>
      <c r="I40" s="234" t="str">
        <f>IF(Roster[[#This Row],[EMAIL]]=0, "", Roster[[#This Row],[EMAIL]])</f>
        <v/>
      </c>
      <c r="J40" s="234"/>
      <c r="K40" s="236"/>
      <c r="L40" s="236"/>
      <c r="M40" s="236"/>
      <c r="N40" s="100"/>
      <c r="O40" s="100"/>
      <c r="P40" s="237"/>
      <c r="Q40" s="254"/>
      <c r="R40" s="254"/>
      <c r="S40" s="254"/>
      <c r="T40" s="258"/>
      <c r="U40" s="259"/>
      <c r="V40" s="277"/>
      <c r="Y40" s="7" t="s">
        <v>31</v>
      </c>
      <c r="Z40" s="34">
        <f>COUNTIF(Roster11[PROGRAM], "="&amp;Y40)</f>
        <v>1</v>
      </c>
      <c r="AA40" s="336">
        <f t="shared" si="0"/>
        <v>1</v>
      </c>
    </row>
    <row r="41" spans="1:27" ht="14.5" x14ac:dyDescent="0.35">
      <c r="A41" s="236" t="str">
        <f>IF(Roster[[#This Row],[FIRST NAME]]=0, "", Roster[[#This Row],[FIRST NAME]])</f>
        <v/>
      </c>
      <c r="B41" s="234" t="str">
        <f>IF(Roster[[#This Row],[LAST NAME]]=0, "", Roster[[#This Row],[LAST NAME]])</f>
        <v/>
      </c>
      <c r="C41" s="234" t="str">
        <f>IF(Roster[[#This Row],[STUDENT '#]]=0, "", Roster[[#This Row],[STUDENT '#]])</f>
        <v/>
      </c>
      <c r="D41" s="234" t="str">
        <f>IF(Roster[[#This Row],[FACULTY]]=0, "", Roster[[#This Row],[FACULTY]])</f>
        <v/>
      </c>
      <c r="E41" s="234" t="str">
        <f>IF(Roster[[#This Row],[DEGREE]]=0, "", Roster[[#This Row],[DEGREE]])</f>
        <v/>
      </c>
      <c r="F41" s="234" t="str">
        <f>IF(Roster[[#This Row],[PROGRAM]]=0, "", Roster[[#This Row],[PROGRAM]])</f>
        <v/>
      </c>
      <c r="G41" s="234" t="str">
        <f>IF(Roster[[#This Row],[ACADEMIC YEAR]]=0, "", Roster[[#This Row],[ACADEMIC YEAR]])</f>
        <v/>
      </c>
      <c r="H41" s="234" t="str">
        <f>IF(Roster[[#This Row],[ROLE (IF ANY)]]=0, "", Roster[[#This Row],[ROLE (IF ANY)]])</f>
        <v/>
      </c>
      <c r="I41" s="234" t="str">
        <f>IF(Roster[[#This Row],[EMAIL]]=0, "", Roster[[#This Row],[EMAIL]])</f>
        <v/>
      </c>
      <c r="J41" s="234"/>
      <c r="K41" s="236"/>
      <c r="L41" s="236"/>
      <c r="M41" s="236"/>
      <c r="N41" s="100"/>
      <c r="O41" s="100"/>
      <c r="P41" s="237"/>
      <c r="Q41" s="254"/>
      <c r="R41" s="254"/>
      <c r="S41" s="254"/>
      <c r="T41" s="258"/>
      <c r="U41" s="259"/>
      <c r="V41" s="277"/>
      <c r="Y41" s="7" t="s">
        <v>94</v>
      </c>
      <c r="Z41" s="34">
        <f>COUNTIF(Roster11[PROGRAM], "="&amp;Y41)</f>
        <v>0</v>
      </c>
      <c r="AA41" s="336">
        <f t="shared" si="0"/>
        <v>0</v>
      </c>
    </row>
    <row r="42" spans="1:27" ht="14.5" x14ac:dyDescent="0.35">
      <c r="A42" s="236" t="str">
        <f>IF(Roster[[#This Row],[FIRST NAME]]=0, "", Roster[[#This Row],[FIRST NAME]])</f>
        <v/>
      </c>
      <c r="B42" s="234" t="str">
        <f>IF(Roster[[#This Row],[LAST NAME]]=0, "", Roster[[#This Row],[LAST NAME]])</f>
        <v/>
      </c>
      <c r="C42" s="234" t="str">
        <f>IF(Roster[[#This Row],[STUDENT '#]]=0, "", Roster[[#This Row],[STUDENT '#]])</f>
        <v/>
      </c>
      <c r="D42" s="234" t="str">
        <f>IF(Roster[[#This Row],[FACULTY]]=0, "", Roster[[#This Row],[FACULTY]])</f>
        <v/>
      </c>
      <c r="E42" s="234" t="str">
        <f>IF(Roster[[#This Row],[DEGREE]]=0, "", Roster[[#This Row],[DEGREE]])</f>
        <v/>
      </c>
      <c r="F42" s="234" t="str">
        <f>IF(Roster[[#This Row],[PROGRAM]]=0, "", Roster[[#This Row],[PROGRAM]])</f>
        <v/>
      </c>
      <c r="G42" s="234" t="str">
        <f>IF(Roster[[#This Row],[ACADEMIC YEAR]]=0, "", Roster[[#This Row],[ACADEMIC YEAR]])</f>
        <v/>
      </c>
      <c r="H42" s="234" t="str">
        <f>IF(Roster[[#This Row],[ROLE (IF ANY)]]=0, "", Roster[[#This Row],[ROLE (IF ANY)]])</f>
        <v/>
      </c>
      <c r="I42" s="234" t="str">
        <f>IF(Roster[[#This Row],[EMAIL]]=0, "", Roster[[#This Row],[EMAIL]])</f>
        <v/>
      </c>
      <c r="J42" s="234"/>
      <c r="K42" s="236"/>
      <c r="L42" s="236"/>
      <c r="M42" s="236"/>
      <c r="N42" s="100"/>
      <c r="O42" s="100"/>
      <c r="P42" s="237"/>
      <c r="Q42" s="254"/>
      <c r="R42" s="254"/>
      <c r="S42" s="254"/>
      <c r="T42" s="258"/>
      <c r="U42" s="259"/>
      <c r="V42" s="277"/>
      <c r="Y42" s="7" t="s">
        <v>72</v>
      </c>
      <c r="Z42" s="34">
        <f>COUNTIF(Roster11[PROGRAM], "="&amp;Y42)</f>
        <v>0</v>
      </c>
      <c r="AA42" s="336">
        <f t="shared" si="0"/>
        <v>0</v>
      </c>
    </row>
    <row r="43" spans="1:27" ht="14.5" x14ac:dyDescent="0.35">
      <c r="A43" s="236" t="str">
        <f>IF(Roster[[#This Row],[FIRST NAME]]=0, "", Roster[[#This Row],[FIRST NAME]])</f>
        <v/>
      </c>
      <c r="B43" s="234" t="str">
        <f>IF(Roster[[#This Row],[LAST NAME]]=0, "", Roster[[#This Row],[LAST NAME]])</f>
        <v/>
      </c>
      <c r="C43" s="234" t="str">
        <f>IF(Roster[[#This Row],[STUDENT '#]]=0, "", Roster[[#This Row],[STUDENT '#]])</f>
        <v/>
      </c>
      <c r="D43" s="234" t="str">
        <f>IF(Roster[[#This Row],[FACULTY]]=0, "", Roster[[#This Row],[FACULTY]])</f>
        <v/>
      </c>
      <c r="E43" s="234" t="str">
        <f>IF(Roster[[#This Row],[DEGREE]]=0, "", Roster[[#This Row],[DEGREE]])</f>
        <v/>
      </c>
      <c r="F43" s="234" t="str">
        <f>IF(Roster[[#This Row],[PROGRAM]]=0, "", Roster[[#This Row],[PROGRAM]])</f>
        <v/>
      </c>
      <c r="G43" s="234" t="str">
        <f>IF(Roster[[#This Row],[ACADEMIC YEAR]]=0, "", Roster[[#This Row],[ACADEMIC YEAR]])</f>
        <v/>
      </c>
      <c r="H43" s="234" t="str">
        <f>IF(Roster[[#This Row],[ROLE (IF ANY)]]=0, "", Roster[[#This Row],[ROLE (IF ANY)]])</f>
        <v/>
      </c>
      <c r="I43" s="234" t="str">
        <f>IF(Roster[[#This Row],[EMAIL]]=0, "", Roster[[#This Row],[EMAIL]])</f>
        <v/>
      </c>
      <c r="J43" s="234"/>
      <c r="K43" s="236"/>
      <c r="L43" s="236"/>
      <c r="M43" s="236"/>
      <c r="N43" s="100"/>
      <c r="O43" s="100"/>
      <c r="P43" s="237"/>
      <c r="Q43" s="254"/>
      <c r="R43" s="254"/>
      <c r="S43" s="254"/>
      <c r="T43" s="258"/>
      <c r="U43" s="259"/>
      <c r="V43" s="277"/>
      <c r="Y43" s="7" t="s">
        <v>95</v>
      </c>
      <c r="Z43" s="34">
        <f>COUNTIF(Roster11[PROGRAM], "="&amp;Y43)</f>
        <v>0</v>
      </c>
      <c r="AA43" s="336">
        <f t="shared" si="0"/>
        <v>0</v>
      </c>
    </row>
    <row r="44" spans="1:27" ht="14.5" x14ac:dyDescent="0.35">
      <c r="A44" s="236" t="str">
        <f>IF(Roster[[#This Row],[FIRST NAME]]=0, "", Roster[[#This Row],[FIRST NAME]])</f>
        <v/>
      </c>
      <c r="B44" s="234" t="str">
        <f>IF(Roster[[#This Row],[LAST NAME]]=0, "", Roster[[#This Row],[LAST NAME]])</f>
        <v/>
      </c>
      <c r="C44" s="234" t="str">
        <f>IF(Roster[[#This Row],[STUDENT '#]]=0, "", Roster[[#This Row],[STUDENT '#]])</f>
        <v/>
      </c>
      <c r="D44" s="234" t="str">
        <f>IF(Roster[[#This Row],[FACULTY]]=0, "", Roster[[#This Row],[FACULTY]])</f>
        <v/>
      </c>
      <c r="E44" s="234" t="str">
        <f>IF(Roster[[#This Row],[DEGREE]]=0, "", Roster[[#This Row],[DEGREE]])</f>
        <v/>
      </c>
      <c r="F44" s="234" t="str">
        <f>IF(Roster[[#This Row],[PROGRAM]]=0, "", Roster[[#This Row],[PROGRAM]])</f>
        <v/>
      </c>
      <c r="G44" s="234" t="str">
        <f>IF(Roster[[#This Row],[ACADEMIC YEAR]]=0, "", Roster[[#This Row],[ACADEMIC YEAR]])</f>
        <v/>
      </c>
      <c r="H44" s="234" t="str">
        <f>IF(Roster[[#This Row],[ROLE (IF ANY)]]=0, "", Roster[[#This Row],[ROLE (IF ANY)]])</f>
        <v/>
      </c>
      <c r="I44" s="234" t="str">
        <f>IF(Roster[[#This Row],[EMAIL]]=0, "", Roster[[#This Row],[EMAIL]])</f>
        <v/>
      </c>
      <c r="J44" s="234"/>
      <c r="K44" s="236"/>
      <c r="L44" s="236"/>
      <c r="M44" s="236"/>
      <c r="N44" s="100"/>
      <c r="O44" s="100"/>
      <c r="P44" s="237"/>
      <c r="Q44" s="254"/>
      <c r="R44" s="254"/>
      <c r="S44" s="254"/>
      <c r="T44" s="258"/>
      <c r="U44" s="259"/>
      <c r="V44" s="277"/>
      <c r="Y44" s="12" t="s">
        <v>65</v>
      </c>
      <c r="Z44" s="34">
        <f>COUNTIF(Roster11[PROGRAM], "="&amp;Y44)</f>
        <v>0</v>
      </c>
      <c r="AA44" s="336">
        <f t="shared" si="0"/>
        <v>0</v>
      </c>
    </row>
    <row r="45" spans="1:27" ht="14.5" x14ac:dyDescent="0.35">
      <c r="A45" s="236" t="str">
        <f>IF(Roster[[#This Row],[FIRST NAME]]=0, "", Roster[[#This Row],[FIRST NAME]])</f>
        <v/>
      </c>
      <c r="B45" s="234" t="str">
        <f>IF(Roster[[#This Row],[LAST NAME]]=0, "", Roster[[#This Row],[LAST NAME]])</f>
        <v/>
      </c>
      <c r="C45" s="234" t="str">
        <f>IF(Roster[[#This Row],[STUDENT '#]]=0, "", Roster[[#This Row],[STUDENT '#]])</f>
        <v/>
      </c>
      <c r="D45" s="234" t="str">
        <f>IF(Roster[[#This Row],[FACULTY]]=0, "", Roster[[#This Row],[FACULTY]])</f>
        <v/>
      </c>
      <c r="E45" s="234" t="str">
        <f>IF(Roster[[#This Row],[DEGREE]]=0, "", Roster[[#This Row],[DEGREE]])</f>
        <v/>
      </c>
      <c r="F45" s="234" t="str">
        <f>IF(Roster[[#This Row],[PROGRAM]]=0, "", Roster[[#This Row],[PROGRAM]])</f>
        <v/>
      </c>
      <c r="G45" s="234" t="str">
        <f>IF(Roster[[#This Row],[ACADEMIC YEAR]]=0, "", Roster[[#This Row],[ACADEMIC YEAR]])</f>
        <v/>
      </c>
      <c r="H45" s="234" t="str">
        <f>IF(Roster[[#This Row],[ROLE (IF ANY)]]=0, "", Roster[[#This Row],[ROLE (IF ANY)]])</f>
        <v/>
      </c>
      <c r="I45" s="234" t="str">
        <f>IF(Roster[[#This Row],[EMAIL]]=0, "", Roster[[#This Row],[EMAIL]])</f>
        <v/>
      </c>
      <c r="J45" s="234"/>
      <c r="K45" s="236"/>
      <c r="L45" s="236"/>
      <c r="M45" s="236"/>
      <c r="N45" s="100"/>
      <c r="O45" s="100"/>
      <c r="P45" s="237"/>
      <c r="Q45" s="254"/>
      <c r="R45" s="254"/>
      <c r="S45" s="254"/>
      <c r="T45" s="258"/>
      <c r="U45" s="259"/>
      <c r="V45" s="277"/>
      <c r="Y45" s="335" t="s">
        <v>302</v>
      </c>
      <c r="Z45" s="34"/>
      <c r="AA45" s="336"/>
    </row>
    <row r="46" spans="1:27" ht="14.5" x14ac:dyDescent="0.35">
      <c r="A46" s="236" t="str">
        <f>IF(Roster[[#This Row],[FIRST NAME]]=0, "", Roster[[#This Row],[FIRST NAME]])</f>
        <v/>
      </c>
      <c r="B46" s="234" t="str">
        <f>IF(Roster[[#This Row],[LAST NAME]]=0, "", Roster[[#This Row],[LAST NAME]])</f>
        <v/>
      </c>
      <c r="C46" s="234" t="str">
        <f>IF(Roster[[#This Row],[STUDENT '#]]=0, "", Roster[[#This Row],[STUDENT '#]])</f>
        <v/>
      </c>
      <c r="D46" s="234" t="str">
        <f>IF(Roster[[#This Row],[FACULTY]]=0, "", Roster[[#This Row],[FACULTY]])</f>
        <v/>
      </c>
      <c r="E46" s="234" t="str">
        <f>IF(Roster[[#This Row],[DEGREE]]=0, "", Roster[[#This Row],[DEGREE]])</f>
        <v/>
      </c>
      <c r="F46" s="234" t="str">
        <f>IF(Roster[[#This Row],[PROGRAM]]=0, "", Roster[[#This Row],[PROGRAM]])</f>
        <v/>
      </c>
      <c r="G46" s="234" t="str">
        <f>IF(Roster[[#This Row],[ACADEMIC YEAR]]=0, "", Roster[[#This Row],[ACADEMIC YEAR]])</f>
        <v/>
      </c>
      <c r="H46" s="234" t="str">
        <f>IF(Roster[[#This Row],[ROLE (IF ANY)]]=0, "", Roster[[#This Row],[ROLE (IF ANY)]])</f>
        <v/>
      </c>
      <c r="I46" s="234" t="str">
        <f>IF(Roster[[#This Row],[EMAIL]]=0, "", Roster[[#This Row],[EMAIL]])</f>
        <v/>
      </c>
      <c r="J46" s="234"/>
      <c r="K46" s="236"/>
      <c r="L46" s="236"/>
      <c r="M46" s="236"/>
      <c r="N46" s="100"/>
      <c r="O46" s="100"/>
      <c r="P46" s="237"/>
      <c r="Q46" s="254"/>
      <c r="R46" s="254"/>
      <c r="S46" s="254"/>
      <c r="T46" s="258"/>
      <c r="U46" s="259"/>
      <c r="V46" s="277"/>
      <c r="Y46" s="14">
        <v>1</v>
      </c>
      <c r="Z46" s="34">
        <f>COUNTIF(Roster11[ACADEMIC YEAR], "="&amp;Y46)</f>
        <v>0</v>
      </c>
      <c r="AA46" s="336">
        <f t="shared" si="0"/>
        <v>0</v>
      </c>
    </row>
    <row r="47" spans="1:27" ht="14.5" x14ac:dyDescent="0.35">
      <c r="A47" s="236" t="str">
        <f>IF(Roster[[#This Row],[FIRST NAME]]=0, "", Roster[[#This Row],[FIRST NAME]])</f>
        <v/>
      </c>
      <c r="B47" s="234" t="str">
        <f>IF(Roster[[#This Row],[LAST NAME]]=0, "", Roster[[#This Row],[LAST NAME]])</f>
        <v/>
      </c>
      <c r="C47" s="234" t="str">
        <f>IF(Roster[[#This Row],[STUDENT '#]]=0, "", Roster[[#This Row],[STUDENT '#]])</f>
        <v/>
      </c>
      <c r="D47" s="234" t="str">
        <f>IF(Roster[[#This Row],[FACULTY]]=0, "", Roster[[#This Row],[FACULTY]])</f>
        <v/>
      </c>
      <c r="E47" s="234" t="str">
        <f>IF(Roster[[#This Row],[DEGREE]]=0, "", Roster[[#This Row],[DEGREE]])</f>
        <v/>
      </c>
      <c r="F47" s="234" t="str">
        <f>IF(Roster[[#This Row],[PROGRAM]]=0, "", Roster[[#This Row],[PROGRAM]])</f>
        <v/>
      </c>
      <c r="G47" s="234" t="str">
        <f>IF(Roster[[#This Row],[ACADEMIC YEAR]]=0, "", Roster[[#This Row],[ACADEMIC YEAR]])</f>
        <v/>
      </c>
      <c r="H47" s="234" t="str">
        <f>IF(Roster[[#This Row],[ROLE (IF ANY)]]=0, "", Roster[[#This Row],[ROLE (IF ANY)]])</f>
        <v/>
      </c>
      <c r="I47" s="234" t="str">
        <f>IF(Roster[[#This Row],[EMAIL]]=0, "", Roster[[#This Row],[EMAIL]])</f>
        <v/>
      </c>
      <c r="J47" s="234"/>
      <c r="K47" s="236"/>
      <c r="L47" s="236"/>
      <c r="M47" s="236"/>
      <c r="N47" s="100"/>
      <c r="O47" s="100"/>
      <c r="P47" s="237"/>
      <c r="Q47" s="254"/>
      <c r="R47" s="254"/>
      <c r="S47" s="254"/>
      <c r="T47" s="258"/>
      <c r="U47" s="259"/>
      <c r="V47" s="277"/>
      <c r="Y47" s="14">
        <v>2</v>
      </c>
      <c r="Z47" s="34">
        <f>COUNTIF(Roster11[ACADEMIC YEAR], "="&amp;Y47)</f>
        <v>0</v>
      </c>
      <c r="AA47" s="336">
        <f t="shared" si="0"/>
        <v>0</v>
      </c>
    </row>
    <row r="48" spans="1:27" ht="14.5" x14ac:dyDescent="0.35">
      <c r="A48" s="236" t="str">
        <f>IF(Roster[[#This Row],[FIRST NAME]]=0, "", Roster[[#This Row],[FIRST NAME]])</f>
        <v/>
      </c>
      <c r="B48" s="234" t="str">
        <f>IF(Roster[[#This Row],[LAST NAME]]=0, "", Roster[[#This Row],[LAST NAME]])</f>
        <v/>
      </c>
      <c r="C48" s="234" t="str">
        <f>IF(Roster[[#This Row],[STUDENT '#]]=0, "", Roster[[#This Row],[STUDENT '#]])</f>
        <v/>
      </c>
      <c r="D48" s="234" t="str">
        <f>IF(Roster[[#This Row],[FACULTY]]=0, "", Roster[[#This Row],[FACULTY]])</f>
        <v/>
      </c>
      <c r="E48" s="234" t="str">
        <f>IF(Roster[[#This Row],[DEGREE]]=0, "", Roster[[#This Row],[DEGREE]])</f>
        <v/>
      </c>
      <c r="F48" s="234" t="str">
        <f>IF(Roster[[#This Row],[PROGRAM]]=0, "", Roster[[#This Row],[PROGRAM]])</f>
        <v/>
      </c>
      <c r="G48" s="234" t="str">
        <f>IF(Roster[[#This Row],[ACADEMIC YEAR]]=0, "", Roster[[#This Row],[ACADEMIC YEAR]])</f>
        <v/>
      </c>
      <c r="H48" s="234" t="str">
        <f>IF(Roster[[#This Row],[ROLE (IF ANY)]]=0, "", Roster[[#This Row],[ROLE (IF ANY)]])</f>
        <v/>
      </c>
      <c r="I48" s="234" t="str">
        <f>IF(Roster[[#This Row],[EMAIL]]=0, "", Roster[[#This Row],[EMAIL]])</f>
        <v/>
      </c>
      <c r="J48" s="234"/>
      <c r="K48" s="236"/>
      <c r="L48" s="236"/>
      <c r="M48" s="236"/>
      <c r="N48" s="100"/>
      <c r="O48" s="100"/>
      <c r="P48" s="237"/>
      <c r="Q48" s="254"/>
      <c r="R48" s="254"/>
      <c r="S48" s="254"/>
      <c r="T48" s="258"/>
      <c r="U48" s="259"/>
      <c r="V48" s="277"/>
      <c r="Y48" s="14">
        <v>3</v>
      </c>
      <c r="Z48" s="34">
        <f>COUNTIF(Roster11[ACADEMIC YEAR], "="&amp;Y48)</f>
        <v>0</v>
      </c>
      <c r="AA48" s="336">
        <f t="shared" si="0"/>
        <v>0</v>
      </c>
    </row>
    <row r="49" spans="1:27" ht="14.5" x14ac:dyDescent="0.35">
      <c r="A49" s="236" t="str">
        <f>IF(Roster[[#This Row],[FIRST NAME]]=0, "", Roster[[#This Row],[FIRST NAME]])</f>
        <v/>
      </c>
      <c r="B49" s="234" t="str">
        <f>IF(Roster[[#This Row],[LAST NAME]]=0, "", Roster[[#This Row],[LAST NAME]])</f>
        <v/>
      </c>
      <c r="C49" s="234" t="str">
        <f>IF(Roster[[#This Row],[STUDENT '#]]=0, "", Roster[[#This Row],[STUDENT '#]])</f>
        <v/>
      </c>
      <c r="D49" s="234" t="str">
        <f>IF(Roster[[#This Row],[FACULTY]]=0, "", Roster[[#This Row],[FACULTY]])</f>
        <v/>
      </c>
      <c r="E49" s="234" t="str">
        <f>IF(Roster[[#This Row],[DEGREE]]=0, "", Roster[[#This Row],[DEGREE]])</f>
        <v/>
      </c>
      <c r="F49" s="234" t="str">
        <f>IF(Roster[[#This Row],[PROGRAM]]=0, "", Roster[[#This Row],[PROGRAM]])</f>
        <v/>
      </c>
      <c r="G49" s="234" t="str">
        <f>IF(Roster[[#This Row],[ACADEMIC YEAR]]=0, "", Roster[[#This Row],[ACADEMIC YEAR]])</f>
        <v/>
      </c>
      <c r="H49" s="234" t="str">
        <f>IF(Roster[[#This Row],[ROLE (IF ANY)]]=0, "", Roster[[#This Row],[ROLE (IF ANY)]])</f>
        <v/>
      </c>
      <c r="I49" s="234" t="str">
        <f>IF(Roster[[#This Row],[EMAIL]]=0, "", Roster[[#This Row],[EMAIL]])</f>
        <v/>
      </c>
      <c r="J49" s="234"/>
      <c r="K49" s="236"/>
      <c r="L49" s="236"/>
      <c r="M49" s="236"/>
      <c r="N49" s="100"/>
      <c r="O49" s="100"/>
      <c r="P49" s="237"/>
      <c r="Q49" s="254"/>
      <c r="R49" s="254"/>
      <c r="S49" s="254"/>
      <c r="T49" s="258"/>
      <c r="U49" s="259"/>
      <c r="V49" s="277"/>
      <c r="Y49" s="14">
        <v>4</v>
      </c>
      <c r="Z49" s="34">
        <f>COUNTIF(Roster11[ACADEMIC YEAR], "="&amp;Y49)</f>
        <v>0</v>
      </c>
      <c r="AA49" s="336">
        <f t="shared" si="0"/>
        <v>0</v>
      </c>
    </row>
    <row r="50" spans="1:27" ht="14.5" x14ac:dyDescent="0.35">
      <c r="A50" s="236" t="str">
        <f>IF(Roster[[#This Row],[FIRST NAME]]=0, "", Roster[[#This Row],[FIRST NAME]])</f>
        <v/>
      </c>
      <c r="B50" s="234" t="str">
        <f>IF(Roster[[#This Row],[LAST NAME]]=0, "", Roster[[#This Row],[LAST NAME]])</f>
        <v/>
      </c>
      <c r="C50" s="234" t="str">
        <f>IF(Roster[[#This Row],[STUDENT '#]]=0, "", Roster[[#This Row],[STUDENT '#]])</f>
        <v/>
      </c>
      <c r="D50" s="234" t="str">
        <f>IF(Roster[[#This Row],[FACULTY]]=0, "", Roster[[#This Row],[FACULTY]])</f>
        <v/>
      </c>
      <c r="E50" s="234" t="str">
        <f>IF(Roster[[#This Row],[DEGREE]]=0, "", Roster[[#This Row],[DEGREE]])</f>
        <v/>
      </c>
      <c r="F50" s="234" t="str">
        <f>IF(Roster[[#This Row],[PROGRAM]]=0, "", Roster[[#This Row],[PROGRAM]])</f>
        <v/>
      </c>
      <c r="G50" s="234" t="str">
        <f>IF(Roster[[#This Row],[ACADEMIC YEAR]]=0, "", Roster[[#This Row],[ACADEMIC YEAR]])</f>
        <v/>
      </c>
      <c r="H50" s="234" t="str">
        <f>IF(Roster[[#This Row],[ROLE (IF ANY)]]=0, "", Roster[[#This Row],[ROLE (IF ANY)]])</f>
        <v/>
      </c>
      <c r="I50" s="234" t="str">
        <f>IF(Roster[[#This Row],[EMAIL]]=0, "", Roster[[#This Row],[EMAIL]])</f>
        <v/>
      </c>
      <c r="J50" s="234"/>
      <c r="K50" s="236"/>
      <c r="L50" s="236"/>
      <c r="M50" s="236"/>
      <c r="N50" s="100"/>
      <c r="O50" s="100"/>
      <c r="P50" s="237"/>
      <c r="Q50" s="254"/>
      <c r="R50" s="254"/>
      <c r="S50" s="254"/>
      <c r="T50" s="258"/>
      <c r="U50" s="259"/>
      <c r="V50" s="277"/>
      <c r="Y50" s="337" t="s">
        <v>374</v>
      </c>
      <c r="Z50" s="34">
        <f>COUNTIF(Roster11[ACADEMIC YEAR], "="&amp;Y50)</f>
        <v>1</v>
      </c>
      <c r="AA50" s="336">
        <f t="shared" si="0"/>
        <v>1</v>
      </c>
    </row>
    <row r="51" spans="1:27" ht="14.5" x14ac:dyDescent="0.35">
      <c r="A51" s="236" t="str">
        <f>IF(Roster[[#This Row],[FIRST NAME]]=0, "", Roster[[#This Row],[FIRST NAME]])</f>
        <v/>
      </c>
      <c r="B51" s="234" t="str">
        <f>IF(Roster[[#This Row],[LAST NAME]]=0, "", Roster[[#This Row],[LAST NAME]])</f>
        <v/>
      </c>
      <c r="C51" s="234" t="str">
        <f>IF(Roster[[#This Row],[STUDENT '#]]=0, "", Roster[[#This Row],[STUDENT '#]])</f>
        <v/>
      </c>
      <c r="D51" s="234" t="str">
        <f>IF(Roster[[#This Row],[FACULTY]]=0, "", Roster[[#This Row],[FACULTY]])</f>
        <v/>
      </c>
      <c r="E51" s="234" t="str">
        <f>IF(Roster[[#This Row],[DEGREE]]=0, "", Roster[[#This Row],[DEGREE]])</f>
        <v/>
      </c>
      <c r="F51" s="234" t="str">
        <f>IF(Roster[[#This Row],[PROGRAM]]=0, "", Roster[[#This Row],[PROGRAM]])</f>
        <v/>
      </c>
      <c r="G51" s="234" t="str">
        <f>IF(Roster[[#This Row],[ACADEMIC YEAR]]=0, "", Roster[[#This Row],[ACADEMIC YEAR]])</f>
        <v/>
      </c>
      <c r="H51" s="234" t="str">
        <f>IF(Roster[[#This Row],[ROLE (IF ANY)]]=0, "", Roster[[#This Row],[ROLE (IF ANY)]])</f>
        <v/>
      </c>
      <c r="I51" s="234" t="str">
        <f>IF(Roster[[#This Row],[EMAIL]]=0, "", Roster[[#This Row],[EMAIL]])</f>
        <v/>
      </c>
      <c r="J51" s="234"/>
      <c r="K51" s="236"/>
      <c r="L51" s="236"/>
      <c r="M51" s="236"/>
      <c r="N51" s="100"/>
      <c r="O51" s="100"/>
      <c r="P51" s="237"/>
      <c r="Q51" s="254"/>
      <c r="R51" s="254"/>
      <c r="S51" s="254"/>
      <c r="T51" s="258"/>
      <c r="U51" s="259"/>
      <c r="V51" s="277"/>
      <c r="Y51" s="335" t="s">
        <v>376</v>
      </c>
      <c r="Z51" s="34"/>
      <c r="AA51" s="336"/>
    </row>
    <row r="52" spans="1:27" ht="14.5" x14ac:dyDescent="0.35">
      <c r="A52" s="236" t="str">
        <f>IF(Roster[[#This Row],[FIRST NAME]]=0, "", Roster[[#This Row],[FIRST NAME]])</f>
        <v/>
      </c>
      <c r="B52" s="234" t="str">
        <f>IF(Roster[[#This Row],[LAST NAME]]=0, "", Roster[[#This Row],[LAST NAME]])</f>
        <v/>
      </c>
      <c r="C52" s="234" t="str">
        <f>IF(Roster[[#This Row],[STUDENT '#]]=0, "", Roster[[#This Row],[STUDENT '#]])</f>
        <v/>
      </c>
      <c r="D52" s="234" t="str">
        <f>IF(Roster[[#This Row],[FACULTY]]=0, "", Roster[[#This Row],[FACULTY]])</f>
        <v/>
      </c>
      <c r="E52" s="234" t="str">
        <f>IF(Roster[[#This Row],[DEGREE]]=0, "", Roster[[#This Row],[DEGREE]])</f>
        <v/>
      </c>
      <c r="F52" s="234" t="str">
        <f>IF(Roster[[#This Row],[PROGRAM]]=0, "", Roster[[#This Row],[PROGRAM]])</f>
        <v/>
      </c>
      <c r="G52" s="234" t="str">
        <f>IF(Roster[[#This Row],[ACADEMIC YEAR]]=0, "", Roster[[#This Row],[ACADEMIC YEAR]])</f>
        <v/>
      </c>
      <c r="H52" s="234" t="str">
        <f>IF(Roster[[#This Row],[ROLE (IF ANY)]]=0, "", Roster[[#This Row],[ROLE (IF ANY)]])</f>
        <v/>
      </c>
      <c r="I52" s="234" t="str">
        <f>IF(Roster[[#This Row],[EMAIL]]=0, "", Roster[[#This Row],[EMAIL]])</f>
        <v/>
      </c>
      <c r="J52" s="234"/>
      <c r="K52" s="236"/>
      <c r="L52" s="236"/>
      <c r="M52" s="236"/>
      <c r="N52" s="100"/>
      <c r="O52" s="100"/>
      <c r="P52" s="237"/>
      <c r="Q52" s="254"/>
      <c r="R52" s="254"/>
      <c r="S52" s="254"/>
      <c r="T52" s="258"/>
      <c r="U52" s="259"/>
      <c r="V52" s="277"/>
      <c r="Y52" s="14" t="s">
        <v>342</v>
      </c>
      <c r="Z52" s="34">
        <f>COUNTIF(Roster11[New or Returning Member], "="&amp;Y52)</f>
        <v>0</v>
      </c>
      <c r="AA52" s="336">
        <f t="shared" si="0"/>
        <v>0</v>
      </c>
    </row>
    <row r="53" spans="1:27" ht="14.5" x14ac:dyDescent="0.35">
      <c r="A53" s="236" t="str">
        <f>IF(Roster[[#This Row],[FIRST NAME]]=0, "", Roster[[#This Row],[FIRST NAME]])</f>
        <v/>
      </c>
      <c r="B53" s="234" t="str">
        <f>IF(Roster[[#This Row],[LAST NAME]]=0, "", Roster[[#This Row],[LAST NAME]])</f>
        <v/>
      </c>
      <c r="C53" s="234" t="str">
        <f>IF(Roster[[#This Row],[STUDENT '#]]=0, "", Roster[[#This Row],[STUDENT '#]])</f>
        <v/>
      </c>
      <c r="D53" s="234" t="str">
        <f>IF(Roster[[#This Row],[FACULTY]]=0, "", Roster[[#This Row],[FACULTY]])</f>
        <v/>
      </c>
      <c r="E53" s="234" t="str">
        <f>IF(Roster[[#This Row],[DEGREE]]=0, "", Roster[[#This Row],[DEGREE]])</f>
        <v/>
      </c>
      <c r="F53" s="234" t="str">
        <f>IF(Roster[[#This Row],[PROGRAM]]=0, "", Roster[[#This Row],[PROGRAM]])</f>
        <v/>
      </c>
      <c r="G53" s="234" t="str">
        <f>IF(Roster[[#This Row],[ACADEMIC YEAR]]=0, "", Roster[[#This Row],[ACADEMIC YEAR]])</f>
        <v/>
      </c>
      <c r="H53" s="234" t="str">
        <f>IF(Roster[[#This Row],[ROLE (IF ANY)]]=0, "", Roster[[#This Row],[ROLE (IF ANY)]])</f>
        <v/>
      </c>
      <c r="I53" s="234" t="str">
        <f>IF(Roster[[#This Row],[EMAIL]]=0, "", Roster[[#This Row],[EMAIL]])</f>
        <v/>
      </c>
      <c r="J53" s="234"/>
      <c r="K53" s="236"/>
      <c r="L53" s="236"/>
      <c r="M53" s="236"/>
      <c r="N53" s="100"/>
      <c r="O53" s="100"/>
      <c r="P53" s="237"/>
      <c r="Q53" s="254"/>
      <c r="R53" s="254"/>
      <c r="S53" s="254"/>
      <c r="T53" s="258"/>
      <c r="U53" s="259"/>
      <c r="V53" s="277"/>
      <c r="Y53" s="14" t="s">
        <v>375</v>
      </c>
      <c r="Z53" s="34">
        <f>COUNTIF(Roster11[New or Returning Member], "="&amp;Y53)</f>
        <v>0</v>
      </c>
      <c r="AA53" s="336">
        <f t="shared" si="0"/>
        <v>0</v>
      </c>
    </row>
    <row r="54" spans="1:27" ht="14.5" x14ac:dyDescent="0.35">
      <c r="A54" s="236" t="str">
        <f>IF(Roster[[#This Row],[FIRST NAME]]=0, "", Roster[[#This Row],[FIRST NAME]])</f>
        <v/>
      </c>
      <c r="B54" s="234" t="str">
        <f>IF(Roster[[#This Row],[LAST NAME]]=0, "", Roster[[#This Row],[LAST NAME]])</f>
        <v/>
      </c>
      <c r="C54" s="234" t="str">
        <f>IF(Roster[[#This Row],[STUDENT '#]]=0, "", Roster[[#This Row],[STUDENT '#]])</f>
        <v/>
      </c>
      <c r="D54" s="234" t="str">
        <f>IF(Roster[[#This Row],[FACULTY]]=0, "", Roster[[#This Row],[FACULTY]])</f>
        <v/>
      </c>
      <c r="E54" s="234" t="str">
        <f>IF(Roster[[#This Row],[DEGREE]]=0, "", Roster[[#This Row],[DEGREE]])</f>
        <v/>
      </c>
      <c r="F54" s="234" t="str">
        <f>IF(Roster[[#This Row],[PROGRAM]]=0, "", Roster[[#This Row],[PROGRAM]])</f>
        <v/>
      </c>
      <c r="G54" s="234" t="str">
        <f>IF(Roster[[#This Row],[ACADEMIC YEAR]]=0, "", Roster[[#This Row],[ACADEMIC YEAR]])</f>
        <v/>
      </c>
      <c r="H54" s="234" t="str">
        <f>IF(Roster[[#This Row],[ROLE (IF ANY)]]=0, "", Roster[[#This Row],[ROLE (IF ANY)]])</f>
        <v/>
      </c>
      <c r="I54" s="234" t="str">
        <f>IF(Roster[[#This Row],[EMAIL]]=0, "", Roster[[#This Row],[EMAIL]])</f>
        <v/>
      </c>
      <c r="J54" s="234"/>
      <c r="K54" s="236"/>
      <c r="L54" s="236"/>
      <c r="M54" s="236"/>
      <c r="N54" s="100"/>
      <c r="O54" s="100"/>
      <c r="P54" s="237"/>
      <c r="Q54" s="254"/>
      <c r="R54" s="254"/>
      <c r="S54" s="254"/>
      <c r="T54" s="258"/>
      <c r="U54" s="259"/>
      <c r="V54" s="277"/>
      <c r="AA54" s="336"/>
    </row>
    <row r="55" spans="1:27" ht="14.5" x14ac:dyDescent="0.35">
      <c r="A55" s="236" t="str">
        <f>IF(Roster[[#This Row],[FIRST NAME]]=0, "", Roster[[#This Row],[FIRST NAME]])</f>
        <v/>
      </c>
      <c r="B55" s="234" t="str">
        <f>IF(Roster[[#This Row],[LAST NAME]]=0, "", Roster[[#This Row],[LAST NAME]])</f>
        <v/>
      </c>
      <c r="C55" s="234" t="str">
        <f>IF(Roster[[#This Row],[STUDENT '#]]=0, "", Roster[[#This Row],[STUDENT '#]])</f>
        <v/>
      </c>
      <c r="D55" s="234" t="str">
        <f>IF(Roster[[#This Row],[FACULTY]]=0, "", Roster[[#This Row],[FACULTY]])</f>
        <v/>
      </c>
      <c r="E55" s="234" t="str">
        <f>IF(Roster[[#This Row],[DEGREE]]=0, "", Roster[[#This Row],[DEGREE]])</f>
        <v/>
      </c>
      <c r="F55" s="234" t="str">
        <f>IF(Roster[[#This Row],[PROGRAM]]=0, "", Roster[[#This Row],[PROGRAM]])</f>
        <v/>
      </c>
      <c r="G55" s="234" t="str">
        <f>IF(Roster[[#This Row],[ACADEMIC YEAR]]=0, "", Roster[[#This Row],[ACADEMIC YEAR]])</f>
        <v/>
      </c>
      <c r="H55" s="234" t="str">
        <f>IF(Roster[[#This Row],[ROLE (IF ANY)]]=0, "", Roster[[#This Row],[ROLE (IF ANY)]])</f>
        <v/>
      </c>
      <c r="I55" s="234" t="str">
        <f>IF(Roster[[#This Row],[EMAIL]]=0, "", Roster[[#This Row],[EMAIL]])</f>
        <v/>
      </c>
      <c r="J55" s="234"/>
      <c r="K55" s="236"/>
      <c r="L55" s="236"/>
      <c r="M55" s="236"/>
      <c r="N55" s="100"/>
      <c r="O55" s="100"/>
      <c r="P55" s="237"/>
      <c r="Q55" s="254"/>
      <c r="R55" s="254"/>
      <c r="S55" s="254"/>
      <c r="T55" s="258"/>
      <c r="U55" s="259"/>
      <c r="V55" s="277"/>
      <c r="AA55" s="336"/>
    </row>
    <row r="56" spans="1:27" ht="14.5" x14ac:dyDescent="0.35">
      <c r="A56" s="236" t="str">
        <f>IF(Roster[[#This Row],[FIRST NAME]]=0, "", Roster[[#This Row],[FIRST NAME]])</f>
        <v/>
      </c>
      <c r="B56" s="234" t="str">
        <f>IF(Roster[[#This Row],[LAST NAME]]=0, "", Roster[[#This Row],[LAST NAME]])</f>
        <v/>
      </c>
      <c r="C56" s="234" t="str">
        <f>IF(Roster[[#This Row],[STUDENT '#]]=0, "", Roster[[#This Row],[STUDENT '#]])</f>
        <v/>
      </c>
      <c r="D56" s="234" t="str">
        <f>IF(Roster[[#This Row],[FACULTY]]=0, "", Roster[[#This Row],[FACULTY]])</f>
        <v/>
      </c>
      <c r="E56" s="234" t="str">
        <f>IF(Roster[[#This Row],[DEGREE]]=0, "", Roster[[#This Row],[DEGREE]])</f>
        <v/>
      </c>
      <c r="F56" s="234" t="str">
        <f>IF(Roster[[#This Row],[PROGRAM]]=0, "", Roster[[#This Row],[PROGRAM]])</f>
        <v/>
      </c>
      <c r="G56" s="234" t="str">
        <f>IF(Roster[[#This Row],[ACADEMIC YEAR]]=0, "", Roster[[#This Row],[ACADEMIC YEAR]])</f>
        <v/>
      </c>
      <c r="H56" s="234" t="str">
        <f>IF(Roster[[#This Row],[ROLE (IF ANY)]]=0, "", Roster[[#This Row],[ROLE (IF ANY)]])</f>
        <v/>
      </c>
      <c r="I56" s="234" t="str">
        <f>IF(Roster[[#This Row],[EMAIL]]=0, "", Roster[[#This Row],[EMAIL]])</f>
        <v/>
      </c>
      <c r="J56" s="234"/>
      <c r="K56" s="236"/>
      <c r="L56" s="236"/>
      <c r="M56" s="236"/>
      <c r="N56" s="100"/>
      <c r="O56" s="100"/>
      <c r="P56" s="237"/>
      <c r="Q56" s="254"/>
      <c r="R56" s="254"/>
      <c r="S56" s="254"/>
      <c r="T56" s="258"/>
      <c r="U56" s="259"/>
      <c r="V56" s="277"/>
      <c r="AA56" s="336"/>
    </row>
    <row r="57" spans="1:27" ht="14.5" x14ac:dyDescent="0.35">
      <c r="A57" s="236" t="str">
        <f>IF(Roster[[#This Row],[FIRST NAME]]=0, "", Roster[[#This Row],[FIRST NAME]])</f>
        <v/>
      </c>
      <c r="B57" s="234" t="str">
        <f>IF(Roster[[#This Row],[LAST NAME]]=0, "", Roster[[#This Row],[LAST NAME]])</f>
        <v/>
      </c>
      <c r="C57" s="234" t="str">
        <f>IF(Roster[[#This Row],[STUDENT '#]]=0, "", Roster[[#This Row],[STUDENT '#]])</f>
        <v/>
      </c>
      <c r="D57" s="234" t="str">
        <f>IF(Roster[[#This Row],[FACULTY]]=0, "", Roster[[#This Row],[FACULTY]])</f>
        <v/>
      </c>
      <c r="E57" s="234" t="str">
        <f>IF(Roster[[#This Row],[DEGREE]]=0, "", Roster[[#This Row],[DEGREE]])</f>
        <v/>
      </c>
      <c r="F57" s="234" t="str">
        <f>IF(Roster[[#This Row],[PROGRAM]]=0, "", Roster[[#This Row],[PROGRAM]])</f>
        <v/>
      </c>
      <c r="G57" s="234" t="str">
        <f>IF(Roster[[#This Row],[ACADEMIC YEAR]]=0, "", Roster[[#This Row],[ACADEMIC YEAR]])</f>
        <v/>
      </c>
      <c r="H57" s="234" t="str">
        <f>IF(Roster[[#This Row],[ROLE (IF ANY)]]=0, "", Roster[[#This Row],[ROLE (IF ANY)]])</f>
        <v/>
      </c>
      <c r="I57" s="234" t="str">
        <f>IF(Roster[[#This Row],[EMAIL]]=0, "", Roster[[#This Row],[EMAIL]])</f>
        <v/>
      </c>
      <c r="J57" s="234"/>
      <c r="K57" s="236"/>
      <c r="L57" s="236"/>
      <c r="M57" s="236"/>
      <c r="N57" s="100"/>
      <c r="O57" s="100"/>
      <c r="P57" s="237"/>
      <c r="Q57" s="254"/>
      <c r="R57" s="254"/>
      <c r="S57" s="254"/>
      <c r="T57" s="258"/>
      <c r="U57" s="259"/>
      <c r="V57" s="277"/>
      <c r="AA57" s="336"/>
    </row>
    <row r="58" spans="1:27" ht="14.5" x14ac:dyDescent="0.35">
      <c r="A58" s="237" t="str">
        <f>IF(Roster[[#This Row],[FIRST NAME]]=0, "", Roster[[#This Row],[FIRST NAME]])</f>
        <v/>
      </c>
      <c r="B58" s="234" t="str">
        <f>IF(Roster[[#This Row],[LAST NAME]]=0, "", Roster[[#This Row],[LAST NAME]])</f>
        <v/>
      </c>
      <c r="C58" s="234" t="str">
        <f>IF(Roster[[#This Row],[STUDENT '#]]=0, "", Roster[[#This Row],[STUDENT '#]])</f>
        <v/>
      </c>
      <c r="D58" s="234" t="str">
        <f>IF(Roster[[#This Row],[FACULTY]]=0, "", Roster[[#This Row],[FACULTY]])</f>
        <v/>
      </c>
      <c r="E58" s="234" t="str">
        <f>IF(Roster[[#This Row],[DEGREE]]=0, "", Roster[[#This Row],[DEGREE]])</f>
        <v/>
      </c>
      <c r="F58" s="234" t="str">
        <f>IF(Roster[[#This Row],[PROGRAM]]=0, "", Roster[[#This Row],[PROGRAM]])</f>
        <v/>
      </c>
      <c r="G58" s="234" t="str">
        <f>IF(Roster[[#This Row],[ACADEMIC YEAR]]=0, "", Roster[[#This Row],[ACADEMIC YEAR]])</f>
        <v/>
      </c>
      <c r="H58" s="234" t="str">
        <f>IF(Roster[[#This Row],[ROLE (IF ANY)]]=0, "", Roster[[#This Row],[ROLE (IF ANY)]])</f>
        <v/>
      </c>
      <c r="I58" s="234" t="str">
        <f>IF(Roster[[#This Row],[EMAIL]]=0, "", Roster[[#This Row],[EMAIL]])</f>
        <v/>
      </c>
      <c r="J58" s="234"/>
      <c r="K58" s="237"/>
      <c r="L58" s="237"/>
      <c r="M58" s="236"/>
      <c r="N58" s="100"/>
      <c r="O58" s="100"/>
      <c r="P58" s="237"/>
      <c r="Q58" s="257"/>
      <c r="R58" s="257"/>
      <c r="S58" s="254"/>
      <c r="T58" s="258"/>
      <c r="U58" s="259"/>
      <c r="V58" s="277"/>
      <c r="AA58" s="336"/>
    </row>
    <row r="59" spans="1:27" ht="14.5" x14ac:dyDescent="0.35">
      <c r="A59" s="237" t="str">
        <f>IF(Roster[[#This Row],[FIRST NAME]]=0, "", Roster[[#This Row],[FIRST NAME]])</f>
        <v/>
      </c>
      <c r="B59" s="234" t="str">
        <f>IF(Roster[[#This Row],[LAST NAME]]=0, "", Roster[[#This Row],[LAST NAME]])</f>
        <v/>
      </c>
      <c r="C59" s="234" t="str">
        <f>IF(Roster[[#This Row],[STUDENT '#]]=0, "", Roster[[#This Row],[STUDENT '#]])</f>
        <v/>
      </c>
      <c r="D59" s="234" t="str">
        <f>IF(Roster[[#This Row],[FACULTY]]=0, "", Roster[[#This Row],[FACULTY]])</f>
        <v/>
      </c>
      <c r="E59" s="234" t="str">
        <f>IF(Roster[[#This Row],[DEGREE]]=0, "", Roster[[#This Row],[DEGREE]])</f>
        <v/>
      </c>
      <c r="F59" s="234" t="str">
        <f>IF(Roster[[#This Row],[PROGRAM]]=0, "", Roster[[#This Row],[PROGRAM]])</f>
        <v/>
      </c>
      <c r="G59" s="234" t="str">
        <f>IF(Roster[[#This Row],[ACADEMIC YEAR]]=0, "", Roster[[#This Row],[ACADEMIC YEAR]])</f>
        <v/>
      </c>
      <c r="H59" s="234" t="str">
        <f>IF(Roster[[#This Row],[ROLE (IF ANY)]]=0, "", Roster[[#This Row],[ROLE (IF ANY)]])</f>
        <v/>
      </c>
      <c r="I59" s="234" t="str">
        <f>IF(Roster[[#This Row],[EMAIL]]=0, "", Roster[[#This Row],[EMAIL]])</f>
        <v/>
      </c>
      <c r="J59" s="234"/>
      <c r="K59" s="237"/>
      <c r="L59" s="237"/>
      <c r="M59" s="237"/>
      <c r="N59" s="100"/>
      <c r="O59" s="100"/>
      <c r="P59" s="237"/>
      <c r="Q59" s="257"/>
      <c r="R59" s="257"/>
      <c r="S59" s="257"/>
      <c r="T59" s="258"/>
      <c r="U59" s="259"/>
      <c r="V59" s="277"/>
    </row>
    <row r="60" spans="1:27" ht="14.5" x14ac:dyDescent="0.35">
      <c r="A60" s="237" t="str">
        <f>IF(Roster[[#This Row],[FIRST NAME]]=0, "", Roster[[#This Row],[FIRST NAME]])</f>
        <v/>
      </c>
      <c r="B60" s="234" t="str">
        <f>IF(Roster[[#This Row],[LAST NAME]]=0, "", Roster[[#This Row],[LAST NAME]])</f>
        <v/>
      </c>
      <c r="C60" s="234" t="str">
        <f>IF(Roster[[#This Row],[STUDENT '#]]=0, "", Roster[[#This Row],[STUDENT '#]])</f>
        <v/>
      </c>
      <c r="D60" s="234" t="str">
        <f>IF(Roster[[#This Row],[FACULTY]]=0, "", Roster[[#This Row],[FACULTY]])</f>
        <v/>
      </c>
      <c r="E60" s="234" t="str">
        <f>IF(Roster[[#This Row],[DEGREE]]=0, "", Roster[[#This Row],[DEGREE]])</f>
        <v/>
      </c>
      <c r="F60" s="234" t="str">
        <f>IF(Roster[[#This Row],[PROGRAM]]=0, "", Roster[[#This Row],[PROGRAM]])</f>
        <v/>
      </c>
      <c r="G60" s="234" t="str">
        <f>IF(Roster[[#This Row],[ACADEMIC YEAR]]=0, "", Roster[[#This Row],[ACADEMIC YEAR]])</f>
        <v/>
      </c>
      <c r="H60" s="234" t="str">
        <f>IF(Roster[[#This Row],[ROLE (IF ANY)]]=0, "", Roster[[#This Row],[ROLE (IF ANY)]])</f>
        <v/>
      </c>
      <c r="I60" s="234" t="str">
        <f>IF(Roster[[#This Row],[EMAIL]]=0, "", Roster[[#This Row],[EMAIL]])</f>
        <v/>
      </c>
      <c r="J60" s="234"/>
      <c r="K60" s="237"/>
      <c r="L60" s="237"/>
      <c r="M60" s="237"/>
      <c r="N60" s="100"/>
      <c r="O60" s="100"/>
      <c r="P60" s="237"/>
      <c r="Q60" s="257"/>
      <c r="R60" s="257"/>
      <c r="S60" s="257"/>
      <c r="T60" s="258"/>
      <c r="U60" s="259"/>
      <c r="V60" s="277"/>
    </row>
    <row r="61" spans="1:27" ht="14.5" x14ac:dyDescent="0.35">
      <c r="A61" s="237" t="str">
        <f>IF(Roster[[#This Row],[FIRST NAME]]=0, "", Roster[[#This Row],[FIRST NAME]])</f>
        <v/>
      </c>
      <c r="B61" s="234" t="str">
        <f>IF(Roster[[#This Row],[LAST NAME]]=0, "", Roster[[#This Row],[LAST NAME]])</f>
        <v/>
      </c>
      <c r="C61" s="234" t="str">
        <f>IF(Roster[[#This Row],[STUDENT '#]]=0, "", Roster[[#This Row],[STUDENT '#]])</f>
        <v/>
      </c>
      <c r="D61" s="234" t="str">
        <f>IF(Roster[[#This Row],[FACULTY]]=0, "", Roster[[#This Row],[FACULTY]])</f>
        <v/>
      </c>
      <c r="E61" s="234" t="str">
        <f>IF(Roster[[#This Row],[DEGREE]]=0, "", Roster[[#This Row],[DEGREE]])</f>
        <v/>
      </c>
      <c r="F61" s="234" t="str">
        <f>IF(Roster[[#This Row],[PROGRAM]]=0, "", Roster[[#This Row],[PROGRAM]])</f>
        <v/>
      </c>
      <c r="G61" s="234" t="str">
        <f>IF(Roster[[#This Row],[ACADEMIC YEAR]]=0, "", Roster[[#This Row],[ACADEMIC YEAR]])</f>
        <v/>
      </c>
      <c r="H61" s="234" t="str">
        <f>IF(Roster[[#This Row],[ROLE (IF ANY)]]=0, "", Roster[[#This Row],[ROLE (IF ANY)]])</f>
        <v/>
      </c>
      <c r="I61" s="234" t="str">
        <f>IF(Roster[[#This Row],[EMAIL]]=0, "", Roster[[#This Row],[EMAIL]])</f>
        <v/>
      </c>
      <c r="J61" s="234"/>
      <c r="K61" s="237"/>
      <c r="L61" s="237"/>
      <c r="M61" s="237"/>
      <c r="N61" s="100"/>
      <c r="O61" s="100"/>
      <c r="P61" s="237"/>
      <c r="Q61" s="257"/>
      <c r="R61" s="257"/>
      <c r="S61" s="257"/>
      <c r="T61" s="258"/>
      <c r="U61" s="259"/>
      <c r="V61" s="277"/>
    </row>
    <row r="62" spans="1:27" ht="14.5" x14ac:dyDescent="0.35">
      <c r="A62" s="237" t="str">
        <f>IF(Roster[[#This Row],[FIRST NAME]]=0, "", Roster[[#This Row],[FIRST NAME]])</f>
        <v/>
      </c>
      <c r="B62" s="234" t="str">
        <f>IF(Roster[[#This Row],[LAST NAME]]=0, "", Roster[[#This Row],[LAST NAME]])</f>
        <v/>
      </c>
      <c r="C62" s="234" t="str">
        <f>IF(Roster[[#This Row],[STUDENT '#]]=0, "", Roster[[#This Row],[STUDENT '#]])</f>
        <v/>
      </c>
      <c r="D62" s="234" t="str">
        <f>IF(Roster[[#This Row],[FACULTY]]=0, "", Roster[[#This Row],[FACULTY]])</f>
        <v/>
      </c>
      <c r="E62" s="234" t="str">
        <f>IF(Roster[[#This Row],[DEGREE]]=0, "", Roster[[#This Row],[DEGREE]])</f>
        <v/>
      </c>
      <c r="F62" s="234" t="str">
        <f>IF(Roster[[#This Row],[PROGRAM]]=0, "", Roster[[#This Row],[PROGRAM]])</f>
        <v/>
      </c>
      <c r="G62" s="234" t="str">
        <f>IF(Roster[[#This Row],[ACADEMIC YEAR]]=0, "", Roster[[#This Row],[ACADEMIC YEAR]])</f>
        <v/>
      </c>
      <c r="H62" s="234" t="str">
        <f>IF(Roster[[#This Row],[ROLE (IF ANY)]]=0, "", Roster[[#This Row],[ROLE (IF ANY)]])</f>
        <v/>
      </c>
      <c r="I62" s="234" t="str">
        <f>IF(Roster[[#This Row],[EMAIL]]=0, "", Roster[[#This Row],[EMAIL]])</f>
        <v/>
      </c>
      <c r="J62" s="234"/>
      <c r="K62" s="237"/>
      <c r="L62" s="237"/>
      <c r="M62" s="237"/>
      <c r="N62" s="100"/>
      <c r="O62" s="100"/>
      <c r="P62" s="237"/>
      <c r="Q62" s="257"/>
      <c r="R62" s="257"/>
      <c r="S62" s="257"/>
      <c r="T62" s="258"/>
      <c r="U62" s="259"/>
      <c r="V62" s="277"/>
    </row>
    <row r="63" spans="1:27" ht="14.5" x14ac:dyDescent="0.35">
      <c r="A63" s="237" t="str">
        <f>IF(Roster[[#This Row],[FIRST NAME]]=0, "", Roster[[#This Row],[FIRST NAME]])</f>
        <v/>
      </c>
      <c r="B63" s="234" t="str">
        <f>IF(Roster[[#This Row],[LAST NAME]]=0, "", Roster[[#This Row],[LAST NAME]])</f>
        <v/>
      </c>
      <c r="C63" s="234" t="str">
        <f>IF(Roster[[#This Row],[STUDENT '#]]=0, "", Roster[[#This Row],[STUDENT '#]])</f>
        <v/>
      </c>
      <c r="D63" s="234" t="str">
        <f>IF(Roster[[#This Row],[FACULTY]]=0, "", Roster[[#This Row],[FACULTY]])</f>
        <v/>
      </c>
      <c r="E63" s="234" t="str">
        <f>IF(Roster[[#This Row],[DEGREE]]=0, "", Roster[[#This Row],[DEGREE]])</f>
        <v/>
      </c>
      <c r="F63" s="234" t="str">
        <f>IF(Roster[[#This Row],[PROGRAM]]=0, "", Roster[[#This Row],[PROGRAM]])</f>
        <v/>
      </c>
      <c r="G63" s="234" t="str">
        <f>IF(Roster[[#This Row],[ACADEMIC YEAR]]=0, "", Roster[[#This Row],[ACADEMIC YEAR]])</f>
        <v/>
      </c>
      <c r="H63" s="234" t="str">
        <f>IF(Roster[[#This Row],[ROLE (IF ANY)]]=0, "", Roster[[#This Row],[ROLE (IF ANY)]])</f>
        <v/>
      </c>
      <c r="I63" s="234" t="str">
        <f>IF(Roster[[#This Row],[EMAIL]]=0, "", Roster[[#This Row],[EMAIL]])</f>
        <v/>
      </c>
      <c r="J63" s="234"/>
      <c r="K63" s="237"/>
      <c r="L63" s="237"/>
      <c r="M63" s="237"/>
      <c r="N63" s="100"/>
      <c r="O63" s="100"/>
      <c r="P63" s="237"/>
      <c r="Q63" s="257"/>
      <c r="R63" s="257"/>
      <c r="S63" s="257"/>
      <c r="T63" s="258"/>
      <c r="U63" s="259"/>
      <c r="V63" s="277"/>
    </row>
    <row r="64" spans="1:27" ht="14.5" x14ac:dyDescent="0.35">
      <c r="A64" s="237" t="str">
        <f>IF(Roster[[#This Row],[FIRST NAME]]=0, "", Roster[[#This Row],[FIRST NAME]])</f>
        <v/>
      </c>
      <c r="B64" s="234" t="str">
        <f>IF(Roster[[#This Row],[LAST NAME]]=0, "", Roster[[#This Row],[LAST NAME]])</f>
        <v/>
      </c>
      <c r="C64" s="234" t="str">
        <f>IF(Roster[[#This Row],[STUDENT '#]]=0, "", Roster[[#This Row],[STUDENT '#]])</f>
        <v/>
      </c>
      <c r="D64" s="234" t="str">
        <f>IF(Roster[[#This Row],[FACULTY]]=0, "", Roster[[#This Row],[FACULTY]])</f>
        <v/>
      </c>
      <c r="E64" s="234" t="str">
        <f>IF(Roster[[#This Row],[DEGREE]]=0, "", Roster[[#This Row],[DEGREE]])</f>
        <v/>
      </c>
      <c r="F64" s="234" t="str">
        <f>IF(Roster[[#This Row],[PROGRAM]]=0, "", Roster[[#This Row],[PROGRAM]])</f>
        <v/>
      </c>
      <c r="G64" s="234" t="str">
        <f>IF(Roster[[#This Row],[ACADEMIC YEAR]]=0, "", Roster[[#This Row],[ACADEMIC YEAR]])</f>
        <v/>
      </c>
      <c r="H64" s="234" t="str">
        <f>IF(Roster[[#This Row],[ROLE (IF ANY)]]=0, "", Roster[[#This Row],[ROLE (IF ANY)]])</f>
        <v/>
      </c>
      <c r="I64" s="234" t="str">
        <f>IF(Roster[[#This Row],[EMAIL]]=0, "", Roster[[#This Row],[EMAIL]])</f>
        <v/>
      </c>
      <c r="J64" s="234"/>
      <c r="K64" s="237"/>
      <c r="L64" s="237"/>
      <c r="M64" s="237"/>
      <c r="N64" s="100"/>
      <c r="O64" s="100"/>
      <c r="P64" s="237"/>
      <c r="Q64" s="257"/>
      <c r="R64" s="257"/>
      <c r="S64" s="257"/>
      <c r="T64" s="258"/>
      <c r="U64" s="259"/>
      <c r="V64" s="277"/>
    </row>
    <row r="65" spans="1:22" ht="14.5" x14ac:dyDescent="0.35">
      <c r="A65" s="237" t="str">
        <f>IF(Roster[[#This Row],[FIRST NAME]]=0, "", Roster[[#This Row],[FIRST NAME]])</f>
        <v/>
      </c>
      <c r="B65" s="234" t="str">
        <f>IF(Roster[[#This Row],[LAST NAME]]=0, "", Roster[[#This Row],[LAST NAME]])</f>
        <v/>
      </c>
      <c r="C65" s="234" t="str">
        <f>IF(Roster[[#This Row],[STUDENT '#]]=0, "", Roster[[#This Row],[STUDENT '#]])</f>
        <v/>
      </c>
      <c r="D65" s="234" t="str">
        <f>IF(Roster[[#This Row],[FACULTY]]=0, "", Roster[[#This Row],[FACULTY]])</f>
        <v/>
      </c>
      <c r="E65" s="234" t="str">
        <f>IF(Roster[[#This Row],[DEGREE]]=0, "", Roster[[#This Row],[DEGREE]])</f>
        <v/>
      </c>
      <c r="F65" s="234" t="str">
        <f>IF(Roster[[#This Row],[PROGRAM]]=0, "", Roster[[#This Row],[PROGRAM]])</f>
        <v/>
      </c>
      <c r="G65" s="234" t="str">
        <f>IF(Roster[[#This Row],[ACADEMIC YEAR]]=0, "", Roster[[#This Row],[ACADEMIC YEAR]])</f>
        <v/>
      </c>
      <c r="H65" s="234" t="str">
        <f>IF(Roster[[#This Row],[ROLE (IF ANY)]]=0, "", Roster[[#This Row],[ROLE (IF ANY)]])</f>
        <v/>
      </c>
      <c r="I65" s="234" t="str">
        <f>IF(Roster[[#This Row],[EMAIL]]=0, "", Roster[[#This Row],[EMAIL]])</f>
        <v/>
      </c>
      <c r="J65" s="234"/>
      <c r="K65" s="237"/>
      <c r="L65" s="237"/>
      <c r="M65" s="237"/>
      <c r="N65" s="100"/>
      <c r="O65" s="100"/>
      <c r="P65" s="237"/>
      <c r="Q65" s="257"/>
      <c r="R65" s="257"/>
      <c r="S65" s="257"/>
      <c r="T65" s="258"/>
      <c r="U65" s="259"/>
      <c r="V65" s="277"/>
    </row>
    <row r="66" spans="1:22" ht="14.5" x14ac:dyDescent="0.35">
      <c r="A66" s="237" t="str">
        <f>IF(Roster[[#This Row],[FIRST NAME]]=0, "", Roster[[#This Row],[FIRST NAME]])</f>
        <v/>
      </c>
      <c r="B66" s="234" t="str">
        <f>IF(Roster[[#This Row],[LAST NAME]]=0, "", Roster[[#This Row],[LAST NAME]])</f>
        <v/>
      </c>
      <c r="C66" s="234" t="str">
        <f>IF(Roster[[#This Row],[STUDENT '#]]=0, "", Roster[[#This Row],[STUDENT '#]])</f>
        <v/>
      </c>
      <c r="D66" s="234" t="str">
        <f>IF(Roster[[#This Row],[FACULTY]]=0, "", Roster[[#This Row],[FACULTY]])</f>
        <v/>
      </c>
      <c r="E66" s="234" t="str">
        <f>IF(Roster[[#This Row],[DEGREE]]=0, "", Roster[[#This Row],[DEGREE]])</f>
        <v/>
      </c>
      <c r="F66" s="234" t="str">
        <f>IF(Roster[[#This Row],[PROGRAM]]=0, "", Roster[[#This Row],[PROGRAM]])</f>
        <v/>
      </c>
      <c r="G66" s="234" t="str">
        <f>IF(Roster[[#This Row],[ACADEMIC YEAR]]=0, "", Roster[[#This Row],[ACADEMIC YEAR]])</f>
        <v/>
      </c>
      <c r="H66" s="234" t="str">
        <f>IF(Roster[[#This Row],[ROLE (IF ANY)]]=0, "", Roster[[#This Row],[ROLE (IF ANY)]])</f>
        <v/>
      </c>
      <c r="I66" s="234" t="str">
        <f>IF(Roster[[#This Row],[EMAIL]]=0, "", Roster[[#This Row],[EMAIL]])</f>
        <v/>
      </c>
      <c r="J66" s="234"/>
      <c r="K66" s="237"/>
      <c r="L66" s="237"/>
      <c r="M66" s="237"/>
      <c r="N66" s="100"/>
      <c r="O66" s="100"/>
      <c r="P66" s="237"/>
      <c r="Q66" s="257"/>
      <c r="R66" s="257"/>
      <c r="S66" s="257"/>
      <c r="T66" s="258"/>
      <c r="U66" s="259"/>
      <c r="V66" s="277"/>
    </row>
    <row r="67" spans="1:22" ht="14.5" x14ac:dyDescent="0.35">
      <c r="A67" s="237" t="str">
        <f>IF(Roster[[#This Row],[FIRST NAME]]=0, "", Roster[[#This Row],[FIRST NAME]])</f>
        <v/>
      </c>
      <c r="B67" s="234" t="str">
        <f>IF(Roster[[#This Row],[LAST NAME]]=0, "", Roster[[#This Row],[LAST NAME]])</f>
        <v/>
      </c>
      <c r="C67" s="234" t="str">
        <f>IF(Roster[[#This Row],[STUDENT '#]]=0, "", Roster[[#This Row],[STUDENT '#]])</f>
        <v/>
      </c>
      <c r="D67" s="234" t="str">
        <f>IF(Roster[[#This Row],[FACULTY]]=0, "", Roster[[#This Row],[FACULTY]])</f>
        <v/>
      </c>
      <c r="E67" s="234" t="str">
        <f>IF(Roster[[#This Row],[DEGREE]]=0, "", Roster[[#This Row],[DEGREE]])</f>
        <v/>
      </c>
      <c r="F67" s="234" t="str">
        <f>IF(Roster[[#This Row],[PROGRAM]]=0, "", Roster[[#This Row],[PROGRAM]])</f>
        <v/>
      </c>
      <c r="G67" s="234" t="str">
        <f>IF(Roster[[#This Row],[ACADEMIC YEAR]]=0, "", Roster[[#This Row],[ACADEMIC YEAR]])</f>
        <v/>
      </c>
      <c r="H67" s="234" t="str">
        <f>IF(Roster[[#This Row],[ROLE (IF ANY)]]=0, "", Roster[[#This Row],[ROLE (IF ANY)]])</f>
        <v/>
      </c>
      <c r="I67" s="234" t="str">
        <f>IF(Roster[[#This Row],[EMAIL]]=0, "", Roster[[#This Row],[EMAIL]])</f>
        <v/>
      </c>
      <c r="J67" s="234"/>
      <c r="K67" s="237"/>
      <c r="L67" s="237"/>
      <c r="M67" s="237"/>
      <c r="N67" s="100"/>
      <c r="O67" s="100"/>
      <c r="P67" s="237"/>
      <c r="Q67" s="257"/>
      <c r="R67" s="257"/>
      <c r="S67" s="257"/>
      <c r="T67" s="258"/>
      <c r="U67" s="259"/>
      <c r="V67" s="277"/>
    </row>
    <row r="68" spans="1:22" ht="14.5" x14ac:dyDescent="0.35">
      <c r="A68" s="237" t="str">
        <f>IF(Roster[[#This Row],[FIRST NAME]]=0, "", Roster[[#This Row],[FIRST NAME]])</f>
        <v/>
      </c>
      <c r="B68" s="234" t="str">
        <f>IF(Roster[[#This Row],[LAST NAME]]=0, "", Roster[[#This Row],[LAST NAME]])</f>
        <v/>
      </c>
      <c r="C68" s="234" t="str">
        <f>IF(Roster[[#This Row],[STUDENT '#]]=0, "", Roster[[#This Row],[STUDENT '#]])</f>
        <v/>
      </c>
      <c r="D68" s="234" t="str">
        <f>IF(Roster[[#This Row],[FACULTY]]=0, "", Roster[[#This Row],[FACULTY]])</f>
        <v/>
      </c>
      <c r="E68" s="234" t="str">
        <f>IF(Roster[[#This Row],[DEGREE]]=0, "", Roster[[#This Row],[DEGREE]])</f>
        <v/>
      </c>
      <c r="F68" s="234" t="str">
        <f>IF(Roster[[#This Row],[PROGRAM]]=0, "", Roster[[#This Row],[PROGRAM]])</f>
        <v/>
      </c>
      <c r="G68" s="234" t="str">
        <f>IF(Roster[[#This Row],[ACADEMIC YEAR]]=0, "", Roster[[#This Row],[ACADEMIC YEAR]])</f>
        <v/>
      </c>
      <c r="H68" s="234" t="str">
        <f>IF(Roster[[#This Row],[ROLE (IF ANY)]]=0, "", Roster[[#This Row],[ROLE (IF ANY)]])</f>
        <v/>
      </c>
      <c r="I68" s="234" t="str">
        <f>IF(Roster[[#This Row],[EMAIL]]=0, "", Roster[[#This Row],[EMAIL]])</f>
        <v/>
      </c>
      <c r="J68" s="234"/>
      <c r="K68" s="237"/>
      <c r="L68" s="237"/>
      <c r="M68" s="237"/>
      <c r="N68" s="100"/>
      <c r="O68" s="100"/>
      <c r="P68" s="237"/>
      <c r="Q68" s="257"/>
      <c r="R68" s="257"/>
      <c r="S68" s="257"/>
      <c r="T68" s="258"/>
      <c r="U68" s="259"/>
      <c r="V68" s="277"/>
    </row>
    <row r="69" spans="1:22" ht="14.5" x14ac:dyDescent="0.35">
      <c r="A69" s="237" t="str">
        <f>IF(Roster[[#This Row],[FIRST NAME]]=0, "", Roster[[#This Row],[FIRST NAME]])</f>
        <v/>
      </c>
      <c r="B69" s="234" t="str">
        <f>IF(Roster[[#This Row],[LAST NAME]]=0, "", Roster[[#This Row],[LAST NAME]])</f>
        <v/>
      </c>
      <c r="C69" s="234" t="str">
        <f>IF(Roster[[#This Row],[STUDENT '#]]=0, "", Roster[[#This Row],[STUDENT '#]])</f>
        <v/>
      </c>
      <c r="D69" s="234" t="str">
        <f>IF(Roster[[#This Row],[FACULTY]]=0, "", Roster[[#This Row],[FACULTY]])</f>
        <v/>
      </c>
      <c r="E69" s="234" t="str">
        <f>IF(Roster[[#This Row],[DEGREE]]=0, "", Roster[[#This Row],[DEGREE]])</f>
        <v/>
      </c>
      <c r="F69" s="234" t="str">
        <f>IF(Roster[[#This Row],[PROGRAM]]=0, "", Roster[[#This Row],[PROGRAM]])</f>
        <v/>
      </c>
      <c r="G69" s="234" t="str">
        <f>IF(Roster[[#This Row],[ACADEMIC YEAR]]=0, "", Roster[[#This Row],[ACADEMIC YEAR]])</f>
        <v/>
      </c>
      <c r="H69" s="234" t="str">
        <f>IF(Roster[[#This Row],[ROLE (IF ANY)]]=0, "", Roster[[#This Row],[ROLE (IF ANY)]])</f>
        <v/>
      </c>
      <c r="I69" s="234" t="str">
        <f>IF(Roster[[#This Row],[EMAIL]]=0, "", Roster[[#This Row],[EMAIL]])</f>
        <v/>
      </c>
      <c r="J69" s="234"/>
      <c r="K69" s="237"/>
      <c r="L69" s="237"/>
      <c r="M69" s="237"/>
      <c r="N69" s="100"/>
      <c r="O69" s="100"/>
      <c r="P69" s="237"/>
      <c r="Q69" s="257"/>
      <c r="R69" s="257"/>
      <c r="S69" s="257"/>
      <c r="T69" s="258"/>
      <c r="U69" s="259"/>
      <c r="V69" s="277"/>
    </row>
    <row r="70" spans="1:22" ht="14.5" x14ac:dyDescent="0.35">
      <c r="A70" s="237" t="str">
        <f>IF(Roster[[#This Row],[FIRST NAME]]=0, "", Roster[[#This Row],[FIRST NAME]])</f>
        <v/>
      </c>
      <c r="B70" s="234" t="str">
        <f>IF(Roster[[#This Row],[LAST NAME]]=0, "", Roster[[#This Row],[LAST NAME]])</f>
        <v/>
      </c>
      <c r="C70" s="234" t="str">
        <f>IF(Roster[[#This Row],[STUDENT '#]]=0, "", Roster[[#This Row],[STUDENT '#]])</f>
        <v/>
      </c>
      <c r="D70" s="234" t="str">
        <f>IF(Roster[[#This Row],[FACULTY]]=0, "", Roster[[#This Row],[FACULTY]])</f>
        <v/>
      </c>
      <c r="E70" s="234" t="str">
        <f>IF(Roster[[#This Row],[DEGREE]]=0, "", Roster[[#This Row],[DEGREE]])</f>
        <v/>
      </c>
      <c r="F70" s="234" t="str">
        <f>IF(Roster[[#This Row],[PROGRAM]]=0, "", Roster[[#This Row],[PROGRAM]])</f>
        <v/>
      </c>
      <c r="G70" s="234" t="str">
        <f>IF(Roster[[#This Row],[ACADEMIC YEAR]]=0, "", Roster[[#This Row],[ACADEMIC YEAR]])</f>
        <v/>
      </c>
      <c r="H70" s="234" t="str">
        <f>IF(Roster[[#This Row],[ROLE (IF ANY)]]=0, "", Roster[[#This Row],[ROLE (IF ANY)]])</f>
        <v/>
      </c>
      <c r="I70" s="234" t="str">
        <f>IF(Roster[[#This Row],[EMAIL]]=0, "", Roster[[#This Row],[EMAIL]])</f>
        <v/>
      </c>
      <c r="J70" s="234"/>
      <c r="K70" s="237"/>
      <c r="L70" s="237"/>
      <c r="M70" s="237"/>
      <c r="N70" s="100"/>
      <c r="O70" s="100"/>
      <c r="P70" s="237"/>
      <c r="Q70" s="257"/>
      <c r="R70" s="257"/>
      <c r="S70" s="257"/>
      <c r="T70" s="258"/>
      <c r="U70" s="259"/>
      <c r="V70" s="277"/>
    </row>
    <row r="71" spans="1:22" ht="14.5" x14ac:dyDescent="0.35">
      <c r="A71" s="237" t="str">
        <f>IF(Roster[[#This Row],[FIRST NAME]]=0, "", Roster[[#This Row],[FIRST NAME]])</f>
        <v/>
      </c>
      <c r="B71" s="234" t="str">
        <f>IF(Roster[[#This Row],[LAST NAME]]=0, "", Roster[[#This Row],[LAST NAME]])</f>
        <v/>
      </c>
      <c r="C71" s="234" t="str">
        <f>IF(Roster[[#This Row],[STUDENT '#]]=0, "", Roster[[#This Row],[STUDENT '#]])</f>
        <v/>
      </c>
      <c r="D71" s="234" t="str">
        <f>IF(Roster[[#This Row],[FACULTY]]=0, "", Roster[[#This Row],[FACULTY]])</f>
        <v/>
      </c>
      <c r="E71" s="234" t="str">
        <f>IF(Roster[[#This Row],[DEGREE]]=0, "", Roster[[#This Row],[DEGREE]])</f>
        <v/>
      </c>
      <c r="F71" s="234" t="str">
        <f>IF(Roster[[#This Row],[PROGRAM]]=0, "", Roster[[#This Row],[PROGRAM]])</f>
        <v/>
      </c>
      <c r="G71" s="234" t="str">
        <f>IF(Roster[[#This Row],[ACADEMIC YEAR]]=0, "", Roster[[#This Row],[ACADEMIC YEAR]])</f>
        <v/>
      </c>
      <c r="H71" s="234" t="str">
        <f>IF(Roster[[#This Row],[ROLE (IF ANY)]]=0, "", Roster[[#This Row],[ROLE (IF ANY)]])</f>
        <v/>
      </c>
      <c r="I71" s="234" t="str">
        <f>IF(Roster[[#This Row],[EMAIL]]=0, "", Roster[[#This Row],[EMAIL]])</f>
        <v/>
      </c>
      <c r="J71" s="234"/>
      <c r="K71" s="237"/>
      <c r="L71" s="237"/>
      <c r="M71" s="237"/>
      <c r="N71" s="100"/>
      <c r="O71" s="100"/>
      <c r="P71" s="237"/>
      <c r="Q71" s="257"/>
      <c r="R71" s="257"/>
      <c r="S71" s="257"/>
      <c r="T71" s="258"/>
      <c r="U71" s="259"/>
      <c r="V71" s="277"/>
    </row>
    <row r="72" spans="1:22" ht="14.5" x14ac:dyDescent="0.35">
      <c r="A72" s="237" t="str">
        <f>IF(Roster[[#This Row],[FIRST NAME]]=0, "", Roster[[#This Row],[FIRST NAME]])</f>
        <v/>
      </c>
      <c r="B72" s="234" t="str">
        <f>IF(Roster[[#This Row],[LAST NAME]]=0, "", Roster[[#This Row],[LAST NAME]])</f>
        <v/>
      </c>
      <c r="C72" s="234" t="str">
        <f>IF(Roster[[#This Row],[STUDENT '#]]=0, "", Roster[[#This Row],[STUDENT '#]])</f>
        <v/>
      </c>
      <c r="D72" s="234" t="str">
        <f>IF(Roster[[#This Row],[FACULTY]]=0, "", Roster[[#This Row],[FACULTY]])</f>
        <v/>
      </c>
      <c r="E72" s="234" t="str">
        <f>IF(Roster[[#This Row],[DEGREE]]=0, "", Roster[[#This Row],[DEGREE]])</f>
        <v/>
      </c>
      <c r="F72" s="234" t="str">
        <f>IF(Roster[[#This Row],[PROGRAM]]=0, "", Roster[[#This Row],[PROGRAM]])</f>
        <v/>
      </c>
      <c r="G72" s="234" t="str">
        <f>IF(Roster[[#This Row],[ACADEMIC YEAR]]=0, "", Roster[[#This Row],[ACADEMIC YEAR]])</f>
        <v/>
      </c>
      <c r="H72" s="234" t="str">
        <f>IF(Roster[[#This Row],[ROLE (IF ANY)]]=0, "", Roster[[#This Row],[ROLE (IF ANY)]])</f>
        <v/>
      </c>
      <c r="I72" s="234" t="str">
        <f>IF(Roster[[#This Row],[EMAIL]]=0, "", Roster[[#This Row],[EMAIL]])</f>
        <v/>
      </c>
      <c r="J72" s="234"/>
      <c r="K72" s="237"/>
      <c r="L72" s="237"/>
      <c r="M72" s="237"/>
      <c r="N72" s="100"/>
      <c r="O72" s="100"/>
      <c r="P72" s="237"/>
      <c r="Q72" s="257"/>
      <c r="R72" s="257"/>
      <c r="S72" s="257"/>
      <c r="T72" s="258"/>
      <c r="U72" s="259"/>
      <c r="V72" s="277"/>
    </row>
    <row r="73" spans="1:22" ht="14.5" x14ac:dyDescent="0.35">
      <c r="A73" s="237" t="str">
        <f>IF(Roster[[#This Row],[FIRST NAME]]=0, "", Roster[[#This Row],[FIRST NAME]])</f>
        <v/>
      </c>
      <c r="B73" s="234" t="str">
        <f>IF(Roster[[#This Row],[LAST NAME]]=0, "", Roster[[#This Row],[LAST NAME]])</f>
        <v/>
      </c>
      <c r="C73" s="234" t="str">
        <f>IF(Roster[[#This Row],[STUDENT '#]]=0, "", Roster[[#This Row],[STUDENT '#]])</f>
        <v/>
      </c>
      <c r="D73" s="234" t="str">
        <f>IF(Roster[[#This Row],[FACULTY]]=0, "", Roster[[#This Row],[FACULTY]])</f>
        <v/>
      </c>
      <c r="E73" s="234" t="str">
        <f>IF(Roster[[#This Row],[DEGREE]]=0, "", Roster[[#This Row],[DEGREE]])</f>
        <v/>
      </c>
      <c r="F73" s="234" t="str">
        <f>IF(Roster[[#This Row],[PROGRAM]]=0, "", Roster[[#This Row],[PROGRAM]])</f>
        <v/>
      </c>
      <c r="G73" s="234" t="str">
        <f>IF(Roster[[#This Row],[ACADEMIC YEAR]]=0, "", Roster[[#This Row],[ACADEMIC YEAR]])</f>
        <v/>
      </c>
      <c r="H73" s="234" t="str">
        <f>IF(Roster[[#This Row],[ROLE (IF ANY)]]=0, "", Roster[[#This Row],[ROLE (IF ANY)]])</f>
        <v/>
      </c>
      <c r="I73" s="234" t="str">
        <f>IF(Roster[[#This Row],[EMAIL]]=0, "", Roster[[#This Row],[EMAIL]])</f>
        <v/>
      </c>
      <c r="J73" s="234"/>
      <c r="K73" s="237"/>
      <c r="L73" s="237"/>
      <c r="M73" s="237"/>
      <c r="N73" s="100"/>
      <c r="O73" s="100"/>
      <c r="P73" s="237"/>
      <c r="Q73" s="257"/>
      <c r="R73" s="257"/>
      <c r="S73" s="257"/>
      <c r="T73" s="258"/>
      <c r="U73" s="259"/>
      <c r="V73" s="277"/>
    </row>
    <row r="74" spans="1:22" ht="14.5" x14ac:dyDescent="0.35">
      <c r="A74" s="237" t="str">
        <f>IF(Roster[[#This Row],[FIRST NAME]]=0, "", Roster[[#This Row],[FIRST NAME]])</f>
        <v/>
      </c>
      <c r="B74" s="234" t="str">
        <f>IF(Roster[[#This Row],[LAST NAME]]=0, "", Roster[[#This Row],[LAST NAME]])</f>
        <v/>
      </c>
      <c r="C74" s="234" t="str">
        <f>IF(Roster[[#This Row],[STUDENT '#]]=0, "", Roster[[#This Row],[STUDENT '#]])</f>
        <v/>
      </c>
      <c r="D74" s="234" t="str">
        <f>IF(Roster[[#This Row],[FACULTY]]=0, "", Roster[[#This Row],[FACULTY]])</f>
        <v/>
      </c>
      <c r="E74" s="234" t="str">
        <f>IF(Roster[[#This Row],[DEGREE]]=0, "", Roster[[#This Row],[DEGREE]])</f>
        <v/>
      </c>
      <c r="F74" s="234" t="str">
        <f>IF(Roster[[#This Row],[PROGRAM]]=0, "", Roster[[#This Row],[PROGRAM]])</f>
        <v/>
      </c>
      <c r="G74" s="234" t="str">
        <f>IF(Roster[[#This Row],[ACADEMIC YEAR]]=0, "", Roster[[#This Row],[ACADEMIC YEAR]])</f>
        <v/>
      </c>
      <c r="H74" s="234" t="str">
        <f>IF(Roster[[#This Row],[ROLE (IF ANY)]]=0, "", Roster[[#This Row],[ROLE (IF ANY)]])</f>
        <v/>
      </c>
      <c r="I74" s="234" t="str">
        <f>IF(Roster[[#This Row],[EMAIL]]=0, "", Roster[[#This Row],[EMAIL]])</f>
        <v/>
      </c>
      <c r="J74" s="234"/>
      <c r="K74" s="237"/>
      <c r="L74" s="237"/>
      <c r="M74" s="237"/>
      <c r="N74" s="100"/>
      <c r="O74" s="100"/>
      <c r="P74" s="237"/>
      <c r="Q74" s="257"/>
      <c r="R74" s="257"/>
      <c r="S74" s="257"/>
      <c r="T74" s="258"/>
      <c r="U74" s="259"/>
      <c r="V74" s="277"/>
    </row>
    <row r="75" spans="1:22" ht="14.5" x14ac:dyDescent="0.35">
      <c r="A75" s="237" t="str">
        <f>IF(Roster[[#This Row],[FIRST NAME]]=0, "", Roster[[#This Row],[FIRST NAME]])</f>
        <v/>
      </c>
      <c r="B75" s="234" t="str">
        <f>IF(Roster[[#This Row],[LAST NAME]]=0, "", Roster[[#This Row],[LAST NAME]])</f>
        <v/>
      </c>
      <c r="C75" s="234" t="str">
        <f>IF(Roster[[#This Row],[STUDENT '#]]=0, "", Roster[[#This Row],[STUDENT '#]])</f>
        <v/>
      </c>
      <c r="D75" s="234" t="str">
        <f>IF(Roster[[#This Row],[FACULTY]]=0, "", Roster[[#This Row],[FACULTY]])</f>
        <v/>
      </c>
      <c r="E75" s="234" t="str">
        <f>IF(Roster[[#This Row],[DEGREE]]=0, "", Roster[[#This Row],[DEGREE]])</f>
        <v/>
      </c>
      <c r="F75" s="234" t="str">
        <f>IF(Roster[[#This Row],[PROGRAM]]=0, "", Roster[[#This Row],[PROGRAM]])</f>
        <v/>
      </c>
      <c r="G75" s="234" t="str">
        <f>IF(Roster[[#This Row],[ACADEMIC YEAR]]=0, "", Roster[[#This Row],[ACADEMIC YEAR]])</f>
        <v/>
      </c>
      <c r="H75" s="234" t="str">
        <f>IF(Roster[[#This Row],[ROLE (IF ANY)]]=0, "", Roster[[#This Row],[ROLE (IF ANY)]])</f>
        <v/>
      </c>
      <c r="I75" s="234" t="str">
        <f>IF(Roster[[#This Row],[EMAIL]]=0, "", Roster[[#This Row],[EMAIL]])</f>
        <v/>
      </c>
      <c r="J75" s="234"/>
      <c r="K75" s="237"/>
      <c r="L75" s="237"/>
      <c r="M75" s="237"/>
      <c r="N75" s="100"/>
      <c r="O75" s="100"/>
      <c r="P75" s="237"/>
      <c r="Q75" s="257"/>
      <c r="R75" s="257"/>
      <c r="S75" s="257"/>
      <c r="T75" s="258"/>
      <c r="U75" s="259"/>
      <c r="V75" s="277"/>
    </row>
    <row r="76" spans="1:22" ht="14.5" x14ac:dyDescent="0.35">
      <c r="A76" s="237" t="str">
        <f>IF(Roster[[#This Row],[FIRST NAME]]=0, "", Roster[[#This Row],[FIRST NAME]])</f>
        <v/>
      </c>
      <c r="B76" s="234" t="str">
        <f>IF(Roster[[#This Row],[LAST NAME]]=0, "", Roster[[#This Row],[LAST NAME]])</f>
        <v/>
      </c>
      <c r="C76" s="234" t="str">
        <f>IF(Roster[[#This Row],[STUDENT '#]]=0, "", Roster[[#This Row],[STUDENT '#]])</f>
        <v/>
      </c>
      <c r="D76" s="234" t="str">
        <f>IF(Roster[[#This Row],[FACULTY]]=0, "", Roster[[#This Row],[FACULTY]])</f>
        <v/>
      </c>
      <c r="E76" s="234" t="str">
        <f>IF(Roster[[#This Row],[DEGREE]]=0, "", Roster[[#This Row],[DEGREE]])</f>
        <v/>
      </c>
      <c r="F76" s="234" t="str">
        <f>IF(Roster[[#This Row],[PROGRAM]]=0, "", Roster[[#This Row],[PROGRAM]])</f>
        <v/>
      </c>
      <c r="G76" s="234" t="str">
        <f>IF(Roster[[#This Row],[ACADEMIC YEAR]]=0, "", Roster[[#This Row],[ACADEMIC YEAR]])</f>
        <v/>
      </c>
      <c r="H76" s="234" t="str">
        <f>IF(Roster[[#This Row],[ROLE (IF ANY)]]=0, "", Roster[[#This Row],[ROLE (IF ANY)]])</f>
        <v/>
      </c>
      <c r="I76" s="234" t="str">
        <f>IF(Roster[[#This Row],[EMAIL]]=0, "", Roster[[#This Row],[EMAIL]])</f>
        <v/>
      </c>
      <c r="J76" s="234"/>
      <c r="K76" s="237"/>
      <c r="L76" s="237"/>
      <c r="M76" s="237"/>
      <c r="N76" s="100"/>
      <c r="O76" s="100"/>
      <c r="P76" s="237"/>
      <c r="Q76" s="257"/>
      <c r="R76" s="257"/>
      <c r="S76" s="257"/>
      <c r="T76" s="258"/>
      <c r="U76" s="259"/>
      <c r="V76" s="277"/>
    </row>
    <row r="77" spans="1:22" ht="14.5" x14ac:dyDescent="0.35">
      <c r="A77" s="237" t="str">
        <f>IF(Roster[[#This Row],[FIRST NAME]]=0, "", Roster[[#This Row],[FIRST NAME]])</f>
        <v/>
      </c>
      <c r="B77" s="234" t="str">
        <f>IF(Roster[[#This Row],[LAST NAME]]=0, "", Roster[[#This Row],[LAST NAME]])</f>
        <v/>
      </c>
      <c r="C77" s="234" t="str">
        <f>IF(Roster[[#This Row],[STUDENT '#]]=0, "", Roster[[#This Row],[STUDENT '#]])</f>
        <v/>
      </c>
      <c r="D77" s="234" t="str">
        <f>IF(Roster[[#This Row],[FACULTY]]=0, "", Roster[[#This Row],[FACULTY]])</f>
        <v/>
      </c>
      <c r="E77" s="234" t="str">
        <f>IF(Roster[[#This Row],[DEGREE]]=0, "", Roster[[#This Row],[DEGREE]])</f>
        <v/>
      </c>
      <c r="F77" s="234" t="str">
        <f>IF(Roster[[#This Row],[PROGRAM]]=0, "", Roster[[#This Row],[PROGRAM]])</f>
        <v/>
      </c>
      <c r="G77" s="234" t="str">
        <f>IF(Roster[[#This Row],[ACADEMIC YEAR]]=0, "", Roster[[#This Row],[ACADEMIC YEAR]])</f>
        <v/>
      </c>
      <c r="H77" s="234" t="str">
        <f>IF(Roster[[#This Row],[ROLE (IF ANY)]]=0, "", Roster[[#This Row],[ROLE (IF ANY)]])</f>
        <v/>
      </c>
      <c r="I77" s="234" t="str">
        <f>IF(Roster[[#This Row],[EMAIL]]=0, "", Roster[[#This Row],[EMAIL]])</f>
        <v/>
      </c>
      <c r="J77" s="234"/>
      <c r="K77" s="237"/>
      <c r="L77" s="237"/>
      <c r="M77" s="237"/>
      <c r="N77" s="100"/>
      <c r="O77" s="100"/>
      <c r="P77" s="237"/>
      <c r="Q77" s="257"/>
      <c r="R77" s="257"/>
      <c r="S77" s="257"/>
      <c r="T77" s="258"/>
      <c r="U77" s="259"/>
      <c r="V77" s="277"/>
    </row>
    <row r="78" spans="1:22" ht="14.5" x14ac:dyDescent="0.35">
      <c r="A78" s="100" t="str">
        <f>IF(Roster[[#This Row],[FIRST NAME]]=0, "", Roster[[#This Row],[FIRST NAME]])</f>
        <v/>
      </c>
      <c r="B78" s="234" t="str">
        <f>IF(Roster[[#This Row],[LAST NAME]]=0, "", Roster[[#This Row],[LAST NAME]])</f>
        <v/>
      </c>
      <c r="C78" s="234" t="str">
        <f>IF(Roster[[#This Row],[STUDENT '#]]=0, "", Roster[[#This Row],[STUDENT '#]])</f>
        <v/>
      </c>
      <c r="D78" s="234" t="str">
        <f>IF(Roster[[#This Row],[FACULTY]]=0, "", Roster[[#This Row],[FACULTY]])</f>
        <v/>
      </c>
      <c r="E78" s="234" t="str">
        <f>IF(Roster[[#This Row],[DEGREE]]=0, "", Roster[[#This Row],[DEGREE]])</f>
        <v/>
      </c>
      <c r="F78" s="234" t="str">
        <f>IF(Roster[[#This Row],[PROGRAM]]=0, "", Roster[[#This Row],[PROGRAM]])</f>
        <v/>
      </c>
      <c r="G78" s="234" t="str">
        <f>IF(Roster[[#This Row],[ACADEMIC YEAR]]=0, "", Roster[[#This Row],[ACADEMIC YEAR]])</f>
        <v/>
      </c>
      <c r="H78" s="234" t="str">
        <f>IF(Roster[[#This Row],[ROLE (IF ANY)]]=0, "", Roster[[#This Row],[ROLE (IF ANY)]])</f>
        <v/>
      </c>
      <c r="I78" s="234" t="str">
        <f>IF(Roster[[#This Row],[EMAIL]]=0, "", Roster[[#This Row],[EMAIL]])</f>
        <v/>
      </c>
      <c r="J78" s="234"/>
      <c r="K78" s="100"/>
      <c r="L78" s="100"/>
      <c r="M78" s="100"/>
      <c r="N78" s="100"/>
      <c r="O78" s="100"/>
      <c r="P78" s="100"/>
      <c r="Q78" s="258"/>
      <c r="R78" s="258"/>
      <c r="S78" s="258"/>
      <c r="T78" s="258"/>
      <c r="U78" s="259"/>
      <c r="V78" s="277"/>
    </row>
    <row r="79" spans="1:22" ht="14.5" x14ac:dyDescent="0.35">
      <c r="A79" s="100" t="str">
        <f>IF(Roster[[#This Row],[FIRST NAME]]=0, "", Roster[[#This Row],[FIRST NAME]])</f>
        <v/>
      </c>
      <c r="B79" s="234" t="str">
        <f>IF(Roster[[#This Row],[LAST NAME]]=0, "", Roster[[#This Row],[LAST NAME]])</f>
        <v/>
      </c>
      <c r="C79" s="234" t="str">
        <f>IF(Roster[[#This Row],[STUDENT '#]]=0, "", Roster[[#This Row],[STUDENT '#]])</f>
        <v/>
      </c>
      <c r="D79" s="234" t="str">
        <f>IF(Roster[[#This Row],[FACULTY]]=0, "", Roster[[#This Row],[FACULTY]])</f>
        <v/>
      </c>
      <c r="E79" s="234" t="str">
        <f>IF(Roster[[#This Row],[DEGREE]]=0, "", Roster[[#This Row],[DEGREE]])</f>
        <v/>
      </c>
      <c r="F79" s="234" t="str">
        <f>IF(Roster[[#This Row],[PROGRAM]]=0, "", Roster[[#This Row],[PROGRAM]])</f>
        <v/>
      </c>
      <c r="G79" s="234" t="str">
        <f>IF(Roster[[#This Row],[ACADEMIC YEAR]]=0, "", Roster[[#This Row],[ACADEMIC YEAR]])</f>
        <v/>
      </c>
      <c r="H79" s="234" t="str">
        <f>IF(Roster[[#This Row],[ROLE (IF ANY)]]=0, "", Roster[[#This Row],[ROLE (IF ANY)]])</f>
        <v/>
      </c>
      <c r="I79" s="234" t="str">
        <f>IF(Roster[[#This Row],[EMAIL]]=0, "", Roster[[#This Row],[EMAIL]])</f>
        <v/>
      </c>
      <c r="J79" s="234"/>
      <c r="K79" s="100"/>
      <c r="L79" s="100"/>
      <c r="M79" s="100"/>
      <c r="N79" s="100"/>
      <c r="O79" s="100"/>
      <c r="P79" s="100"/>
      <c r="Q79" s="258"/>
      <c r="R79" s="258"/>
      <c r="S79" s="258"/>
      <c r="T79" s="258"/>
      <c r="U79" s="259"/>
      <c r="V79" s="277"/>
    </row>
    <row r="80" spans="1:22" ht="14.5" x14ac:dyDescent="0.35">
      <c r="A80" s="100" t="str">
        <f>IF(Roster[[#This Row],[FIRST NAME]]=0, "", Roster[[#This Row],[FIRST NAME]])</f>
        <v/>
      </c>
      <c r="B80" s="234" t="str">
        <f>IF(Roster[[#This Row],[LAST NAME]]=0, "", Roster[[#This Row],[LAST NAME]])</f>
        <v/>
      </c>
      <c r="C80" s="234" t="str">
        <f>IF(Roster[[#This Row],[STUDENT '#]]=0, "", Roster[[#This Row],[STUDENT '#]])</f>
        <v/>
      </c>
      <c r="D80" s="234" t="str">
        <f>IF(Roster[[#This Row],[FACULTY]]=0, "", Roster[[#This Row],[FACULTY]])</f>
        <v/>
      </c>
      <c r="E80" s="234" t="str">
        <f>IF(Roster[[#This Row],[DEGREE]]=0, "", Roster[[#This Row],[DEGREE]])</f>
        <v/>
      </c>
      <c r="F80" s="234" t="str">
        <f>IF(Roster[[#This Row],[PROGRAM]]=0, "", Roster[[#This Row],[PROGRAM]])</f>
        <v/>
      </c>
      <c r="G80" s="234" t="str">
        <f>IF(Roster[[#This Row],[ACADEMIC YEAR]]=0, "", Roster[[#This Row],[ACADEMIC YEAR]])</f>
        <v/>
      </c>
      <c r="H80" s="234" t="str">
        <f>IF(Roster[[#This Row],[ROLE (IF ANY)]]=0, "", Roster[[#This Row],[ROLE (IF ANY)]])</f>
        <v/>
      </c>
      <c r="I80" s="234" t="str">
        <f>IF(Roster[[#This Row],[EMAIL]]=0, "", Roster[[#This Row],[EMAIL]])</f>
        <v/>
      </c>
      <c r="J80" s="234"/>
      <c r="K80" s="100"/>
      <c r="L80" s="100"/>
      <c r="M80" s="100"/>
      <c r="N80" s="100"/>
      <c r="O80" s="100"/>
      <c r="P80" s="100"/>
      <c r="Q80" s="258"/>
      <c r="R80" s="258"/>
      <c r="S80" s="258"/>
      <c r="T80" s="258"/>
      <c r="U80" s="259"/>
      <c r="V80" s="277"/>
    </row>
    <row r="81" spans="1:22" ht="14.5" x14ac:dyDescent="0.35">
      <c r="A81" s="100" t="str">
        <f>IF(Roster[[#This Row],[FIRST NAME]]=0, "", Roster[[#This Row],[FIRST NAME]])</f>
        <v/>
      </c>
      <c r="B81" s="234" t="str">
        <f>IF(Roster[[#This Row],[LAST NAME]]=0, "", Roster[[#This Row],[LAST NAME]])</f>
        <v/>
      </c>
      <c r="C81" s="234" t="str">
        <f>IF(Roster[[#This Row],[STUDENT '#]]=0, "", Roster[[#This Row],[STUDENT '#]])</f>
        <v/>
      </c>
      <c r="D81" s="234" t="str">
        <f>IF(Roster[[#This Row],[FACULTY]]=0, "", Roster[[#This Row],[FACULTY]])</f>
        <v/>
      </c>
      <c r="E81" s="234" t="str">
        <f>IF(Roster[[#This Row],[DEGREE]]=0, "", Roster[[#This Row],[DEGREE]])</f>
        <v/>
      </c>
      <c r="F81" s="234" t="str">
        <f>IF(Roster[[#This Row],[PROGRAM]]=0, "", Roster[[#This Row],[PROGRAM]])</f>
        <v/>
      </c>
      <c r="G81" s="234" t="str">
        <f>IF(Roster[[#This Row],[ACADEMIC YEAR]]=0, "", Roster[[#This Row],[ACADEMIC YEAR]])</f>
        <v/>
      </c>
      <c r="H81" s="234" t="str">
        <f>IF(Roster[[#This Row],[ROLE (IF ANY)]]=0, "", Roster[[#This Row],[ROLE (IF ANY)]])</f>
        <v/>
      </c>
      <c r="I81" s="234" t="str">
        <f>IF(Roster[[#This Row],[EMAIL]]=0, "", Roster[[#This Row],[EMAIL]])</f>
        <v/>
      </c>
      <c r="J81" s="234"/>
      <c r="K81" s="100"/>
      <c r="L81" s="100"/>
      <c r="M81" s="100"/>
      <c r="N81" s="100"/>
      <c r="O81" s="100"/>
      <c r="P81" s="100"/>
      <c r="Q81" s="258"/>
      <c r="R81" s="258"/>
      <c r="S81" s="258"/>
      <c r="T81" s="258"/>
      <c r="U81" s="259"/>
      <c r="V81" s="277"/>
    </row>
    <row r="82" spans="1:22" ht="14.5" x14ac:dyDescent="0.35">
      <c r="A82" s="100" t="str">
        <f>IF(Roster[[#This Row],[FIRST NAME]]=0, "", Roster[[#This Row],[FIRST NAME]])</f>
        <v/>
      </c>
      <c r="B82" s="234" t="str">
        <f>IF(Roster[[#This Row],[LAST NAME]]=0, "", Roster[[#This Row],[LAST NAME]])</f>
        <v/>
      </c>
      <c r="C82" s="234" t="str">
        <f>IF(Roster[[#This Row],[STUDENT '#]]=0, "", Roster[[#This Row],[STUDENT '#]])</f>
        <v/>
      </c>
      <c r="D82" s="234" t="str">
        <f>IF(Roster[[#This Row],[FACULTY]]=0, "", Roster[[#This Row],[FACULTY]])</f>
        <v/>
      </c>
      <c r="E82" s="234" t="str">
        <f>IF(Roster[[#This Row],[DEGREE]]=0, "", Roster[[#This Row],[DEGREE]])</f>
        <v/>
      </c>
      <c r="F82" s="234" t="str">
        <f>IF(Roster[[#This Row],[PROGRAM]]=0, "", Roster[[#This Row],[PROGRAM]])</f>
        <v/>
      </c>
      <c r="G82" s="234" t="str">
        <f>IF(Roster[[#This Row],[ACADEMIC YEAR]]=0, "", Roster[[#This Row],[ACADEMIC YEAR]])</f>
        <v/>
      </c>
      <c r="H82" s="234" t="str">
        <f>IF(Roster[[#This Row],[ROLE (IF ANY)]]=0, "", Roster[[#This Row],[ROLE (IF ANY)]])</f>
        <v/>
      </c>
      <c r="I82" s="234" t="str">
        <f>IF(Roster[[#This Row],[EMAIL]]=0, "", Roster[[#This Row],[EMAIL]])</f>
        <v/>
      </c>
      <c r="J82" s="234"/>
      <c r="K82" s="100"/>
      <c r="L82" s="100"/>
      <c r="M82" s="100"/>
      <c r="N82" s="100"/>
      <c r="O82" s="100"/>
      <c r="P82" s="100"/>
      <c r="Q82" s="258"/>
      <c r="R82" s="258"/>
      <c r="S82" s="258"/>
      <c r="T82" s="258"/>
      <c r="U82" s="259"/>
      <c r="V82" s="277"/>
    </row>
    <row r="83" spans="1:22" ht="14.5" x14ac:dyDescent="0.35">
      <c r="A83" s="100" t="str">
        <f>IF(Roster[[#This Row],[FIRST NAME]]=0, "", Roster[[#This Row],[FIRST NAME]])</f>
        <v/>
      </c>
      <c r="B83" s="234" t="str">
        <f>IF(Roster[[#This Row],[LAST NAME]]=0, "", Roster[[#This Row],[LAST NAME]])</f>
        <v/>
      </c>
      <c r="C83" s="234" t="str">
        <f>IF(Roster[[#This Row],[STUDENT '#]]=0, "", Roster[[#This Row],[STUDENT '#]])</f>
        <v/>
      </c>
      <c r="D83" s="234" t="str">
        <f>IF(Roster[[#This Row],[FACULTY]]=0, "", Roster[[#This Row],[FACULTY]])</f>
        <v/>
      </c>
      <c r="E83" s="234" t="str">
        <f>IF(Roster[[#This Row],[DEGREE]]=0, "", Roster[[#This Row],[DEGREE]])</f>
        <v/>
      </c>
      <c r="F83" s="234" t="str">
        <f>IF(Roster[[#This Row],[PROGRAM]]=0, "", Roster[[#This Row],[PROGRAM]])</f>
        <v/>
      </c>
      <c r="G83" s="234" t="str">
        <f>IF(Roster[[#This Row],[ACADEMIC YEAR]]=0, "", Roster[[#This Row],[ACADEMIC YEAR]])</f>
        <v/>
      </c>
      <c r="H83" s="234" t="str">
        <f>IF(Roster[[#This Row],[ROLE (IF ANY)]]=0, "", Roster[[#This Row],[ROLE (IF ANY)]])</f>
        <v/>
      </c>
      <c r="I83" s="234" t="str">
        <f>IF(Roster[[#This Row],[EMAIL]]=0, "", Roster[[#This Row],[EMAIL]])</f>
        <v/>
      </c>
      <c r="J83" s="234"/>
      <c r="K83" s="100"/>
      <c r="L83" s="100"/>
      <c r="M83" s="100"/>
      <c r="N83" s="100"/>
      <c r="O83" s="100"/>
      <c r="P83" s="100"/>
      <c r="Q83" s="258"/>
      <c r="R83" s="258"/>
      <c r="S83" s="258"/>
      <c r="T83" s="258"/>
      <c r="U83" s="259"/>
      <c r="V83" s="277"/>
    </row>
    <row r="84" spans="1:22" ht="14.5" x14ac:dyDescent="0.35">
      <c r="A84" s="100" t="str">
        <f>IF(Roster[[#This Row],[FIRST NAME]]=0, "", Roster[[#This Row],[FIRST NAME]])</f>
        <v/>
      </c>
      <c r="B84" s="234" t="str">
        <f>IF(Roster[[#This Row],[LAST NAME]]=0, "", Roster[[#This Row],[LAST NAME]])</f>
        <v/>
      </c>
      <c r="C84" s="234" t="str">
        <f>IF(Roster[[#This Row],[STUDENT '#]]=0, "", Roster[[#This Row],[STUDENT '#]])</f>
        <v/>
      </c>
      <c r="D84" s="234" t="str">
        <f>IF(Roster[[#This Row],[FACULTY]]=0, "", Roster[[#This Row],[FACULTY]])</f>
        <v/>
      </c>
      <c r="E84" s="234" t="str">
        <f>IF(Roster[[#This Row],[DEGREE]]=0, "", Roster[[#This Row],[DEGREE]])</f>
        <v/>
      </c>
      <c r="F84" s="234" t="str">
        <f>IF(Roster[[#This Row],[PROGRAM]]=0, "", Roster[[#This Row],[PROGRAM]])</f>
        <v/>
      </c>
      <c r="G84" s="234" t="str">
        <f>IF(Roster[[#This Row],[ACADEMIC YEAR]]=0, "", Roster[[#This Row],[ACADEMIC YEAR]])</f>
        <v/>
      </c>
      <c r="H84" s="234" t="str">
        <f>IF(Roster[[#This Row],[ROLE (IF ANY)]]=0, "", Roster[[#This Row],[ROLE (IF ANY)]])</f>
        <v/>
      </c>
      <c r="I84" s="234" t="str">
        <f>IF(Roster[[#This Row],[EMAIL]]=0, "", Roster[[#This Row],[EMAIL]])</f>
        <v/>
      </c>
      <c r="J84" s="234"/>
      <c r="K84" s="100"/>
      <c r="L84" s="100"/>
      <c r="M84" s="100"/>
      <c r="N84" s="100"/>
      <c r="O84" s="100"/>
      <c r="P84" s="100"/>
      <c r="Q84" s="258"/>
      <c r="R84" s="258"/>
      <c r="S84" s="258"/>
      <c r="T84" s="258"/>
      <c r="U84" s="259"/>
      <c r="V84" s="277"/>
    </row>
    <row r="85" spans="1:22" ht="14.5" x14ac:dyDescent="0.35">
      <c r="A85" s="100" t="str">
        <f>IF(Roster[[#This Row],[FIRST NAME]]=0, "", Roster[[#This Row],[FIRST NAME]])</f>
        <v/>
      </c>
      <c r="B85" s="234" t="str">
        <f>IF(Roster[[#This Row],[LAST NAME]]=0, "", Roster[[#This Row],[LAST NAME]])</f>
        <v/>
      </c>
      <c r="C85" s="234" t="str">
        <f>IF(Roster[[#This Row],[STUDENT '#]]=0, "", Roster[[#This Row],[STUDENT '#]])</f>
        <v/>
      </c>
      <c r="D85" s="234" t="str">
        <f>IF(Roster[[#This Row],[FACULTY]]=0, "", Roster[[#This Row],[FACULTY]])</f>
        <v/>
      </c>
      <c r="E85" s="234" t="str">
        <f>IF(Roster[[#This Row],[DEGREE]]=0, "", Roster[[#This Row],[DEGREE]])</f>
        <v/>
      </c>
      <c r="F85" s="234" t="str">
        <f>IF(Roster[[#This Row],[PROGRAM]]=0, "", Roster[[#This Row],[PROGRAM]])</f>
        <v/>
      </c>
      <c r="G85" s="234" t="str">
        <f>IF(Roster[[#This Row],[ACADEMIC YEAR]]=0, "", Roster[[#This Row],[ACADEMIC YEAR]])</f>
        <v/>
      </c>
      <c r="H85" s="234" t="str">
        <f>IF(Roster[[#This Row],[ROLE (IF ANY)]]=0, "", Roster[[#This Row],[ROLE (IF ANY)]])</f>
        <v/>
      </c>
      <c r="I85" s="234" t="str">
        <f>IF(Roster[[#This Row],[EMAIL]]=0, "", Roster[[#This Row],[EMAIL]])</f>
        <v/>
      </c>
      <c r="J85" s="234"/>
      <c r="K85" s="100"/>
      <c r="L85" s="100"/>
      <c r="M85" s="100"/>
      <c r="N85" s="100"/>
      <c r="O85" s="100"/>
      <c r="P85" s="100"/>
      <c r="Q85" s="258"/>
      <c r="R85" s="258"/>
      <c r="S85" s="258"/>
      <c r="T85" s="258"/>
      <c r="U85" s="259"/>
      <c r="V85" s="277"/>
    </row>
    <row r="86" spans="1:22" ht="14.5" x14ac:dyDescent="0.35">
      <c r="A86" s="100" t="str">
        <f>IF(Roster[[#This Row],[FIRST NAME]]=0, "", Roster[[#This Row],[FIRST NAME]])</f>
        <v/>
      </c>
      <c r="B86" s="234" t="str">
        <f>IF(Roster[[#This Row],[LAST NAME]]=0, "", Roster[[#This Row],[LAST NAME]])</f>
        <v/>
      </c>
      <c r="C86" s="234" t="str">
        <f>IF(Roster[[#This Row],[STUDENT '#]]=0, "", Roster[[#This Row],[STUDENT '#]])</f>
        <v/>
      </c>
      <c r="D86" s="234" t="str">
        <f>IF(Roster[[#This Row],[FACULTY]]=0, "", Roster[[#This Row],[FACULTY]])</f>
        <v/>
      </c>
      <c r="E86" s="234" t="str">
        <f>IF(Roster[[#This Row],[DEGREE]]=0, "", Roster[[#This Row],[DEGREE]])</f>
        <v/>
      </c>
      <c r="F86" s="234" t="str">
        <f>IF(Roster[[#This Row],[PROGRAM]]=0, "", Roster[[#This Row],[PROGRAM]])</f>
        <v/>
      </c>
      <c r="G86" s="234" t="str">
        <f>IF(Roster[[#This Row],[ACADEMIC YEAR]]=0, "", Roster[[#This Row],[ACADEMIC YEAR]])</f>
        <v/>
      </c>
      <c r="H86" s="234" t="str">
        <f>IF(Roster[[#This Row],[ROLE (IF ANY)]]=0, "", Roster[[#This Row],[ROLE (IF ANY)]])</f>
        <v/>
      </c>
      <c r="I86" s="234" t="str">
        <f>IF(Roster[[#This Row],[EMAIL]]=0, "", Roster[[#This Row],[EMAIL]])</f>
        <v/>
      </c>
      <c r="J86" s="234"/>
      <c r="K86" s="100"/>
      <c r="L86" s="100"/>
      <c r="M86" s="100"/>
      <c r="N86" s="100"/>
      <c r="O86" s="100"/>
      <c r="P86" s="100"/>
      <c r="Q86" s="258"/>
      <c r="R86" s="258"/>
      <c r="S86" s="258"/>
      <c r="T86" s="258"/>
      <c r="U86" s="259"/>
      <c r="V86" s="277"/>
    </row>
    <row r="87" spans="1:22" ht="14.5" x14ac:dyDescent="0.35">
      <c r="A87" s="100" t="str">
        <f>IF(Roster[[#This Row],[FIRST NAME]]=0, "", Roster[[#This Row],[FIRST NAME]])</f>
        <v/>
      </c>
      <c r="B87" s="234" t="str">
        <f>IF(Roster[[#This Row],[LAST NAME]]=0, "", Roster[[#This Row],[LAST NAME]])</f>
        <v/>
      </c>
      <c r="C87" s="234" t="str">
        <f>IF(Roster[[#This Row],[STUDENT '#]]=0, "", Roster[[#This Row],[STUDENT '#]])</f>
        <v/>
      </c>
      <c r="D87" s="234" t="str">
        <f>IF(Roster[[#This Row],[FACULTY]]=0, "", Roster[[#This Row],[FACULTY]])</f>
        <v/>
      </c>
      <c r="E87" s="234" t="str">
        <f>IF(Roster[[#This Row],[DEGREE]]=0, "", Roster[[#This Row],[DEGREE]])</f>
        <v/>
      </c>
      <c r="F87" s="234" t="str">
        <f>IF(Roster[[#This Row],[PROGRAM]]=0, "", Roster[[#This Row],[PROGRAM]])</f>
        <v/>
      </c>
      <c r="G87" s="234" t="str">
        <f>IF(Roster[[#This Row],[ACADEMIC YEAR]]=0, "", Roster[[#This Row],[ACADEMIC YEAR]])</f>
        <v/>
      </c>
      <c r="H87" s="234" t="str">
        <f>IF(Roster[[#This Row],[ROLE (IF ANY)]]=0, "", Roster[[#This Row],[ROLE (IF ANY)]])</f>
        <v/>
      </c>
      <c r="I87" s="234" t="str">
        <f>IF(Roster[[#This Row],[EMAIL]]=0, "", Roster[[#This Row],[EMAIL]])</f>
        <v/>
      </c>
      <c r="J87" s="234"/>
      <c r="K87" s="100"/>
      <c r="L87" s="100"/>
      <c r="M87" s="100"/>
      <c r="N87" s="100"/>
      <c r="O87" s="100"/>
      <c r="P87" s="100"/>
      <c r="Q87" s="258"/>
      <c r="R87" s="258"/>
      <c r="S87" s="258"/>
      <c r="T87" s="258"/>
      <c r="U87" s="259"/>
      <c r="V87" s="277"/>
    </row>
    <row r="88" spans="1:22" ht="14.5" x14ac:dyDescent="0.35">
      <c r="A88" s="100" t="str">
        <f>IF(Roster[[#This Row],[FIRST NAME]]=0, "", Roster[[#This Row],[FIRST NAME]])</f>
        <v/>
      </c>
      <c r="B88" s="234" t="str">
        <f>IF(Roster[[#This Row],[LAST NAME]]=0, "", Roster[[#This Row],[LAST NAME]])</f>
        <v/>
      </c>
      <c r="C88" s="234" t="str">
        <f>IF(Roster[[#This Row],[STUDENT '#]]=0, "", Roster[[#This Row],[STUDENT '#]])</f>
        <v/>
      </c>
      <c r="D88" s="234" t="str">
        <f>IF(Roster[[#This Row],[FACULTY]]=0, "", Roster[[#This Row],[FACULTY]])</f>
        <v/>
      </c>
      <c r="E88" s="234" t="str">
        <f>IF(Roster[[#This Row],[DEGREE]]=0, "", Roster[[#This Row],[DEGREE]])</f>
        <v/>
      </c>
      <c r="F88" s="234" t="str">
        <f>IF(Roster[[#This Row],[PROGRAM]]=0, "", Roster[[#This Row],[PROGRAM]])</f>
        <v/>
      </c>
      <c r="G88" s="234" t="str">
        <f>IF(Roster[[#This Row],[ACADEMIC YEAR]]=0, "", Roster[[#This Row],[ACADEMIC YEAR]])</f>
        <v/>
      </c>
      <c r="H88" s="234" t="str">
        <f>IF(Roster[[#This Row],[ROLE (IF ANY)]]=0, "", Roster[[#This Row],[ROLE (IF ANY)]])</f>
        <v/>
      </c>
      <c r="I88" s="234" t="str">
        <f>IF(Roster[[#This Row],[EMAIL]]=0, "", Roster[[#This Row],[EMAIL]])</f>
        <v/>
      </c>
      <c r="J88" s="234"/>
      <c r="K88" s="100"/>
      <c r="L88" s="100"/>
      <c r="M88" s="100"/>
      <c r="N88" s="100"/>
      <c r="O88" s="100"/>
      <c r="P88" s="100"/>
      <c r="Q88" s="258"/>
      <c r="R88" s="258"/>
      <c r="S88" s="258"/>
      <c r="T88" s="258"/>
      <c r="U88" s="259"/>
      <c r="V88" s="277"/>
    </row>
    <row r="89" spans="1:22" ht="14.5" x14ac:dyDescent="0.35">
      <c r="A89" s="100" t="str">
        <f>IF(Roster[[#This Row],[FIRST NAME]]=0, "", Roster[[#This Row],[FIRST NAME]])</f>
        <v/>
      </c>
      <c r="B89" s="234" t="str">
        <f>IF(Roster[[#This Row],[LAST NAME]]=0, "", Roster[[#This Row],[LAST NAME]])</f>
        <v/>
      </c>
      <c r="C89" s="234" t="str">
        <f>IF(Roster[[#This Row],[STUDENT '#]]=0, "", Roster[[#This Row],[STUDENT '#]])</f>
        <v/>
      </c>
      <c r="D89" s="234" t="str">
        <f>IF(Roster[[#This Row],[FACULTY]]=0, "", Roster[[#This Row],[FACULTY]])</f>
        <v/>
      </c>
      <c r="E89" s="234" t="str">
        <f>IF(Roster[[#This Row],[DEGREE]]=0, "", Roster[[#This Row],[DEGREE]])</f>
        <v/>
      </c>
      <c r="F89" s="234" t="str">
        <f>IF(Roster[[#This Row],[PROGRAM]]=0, "", Roster[[#This Row],[PROGRAM]])</f>
        <v/>
      </c>
      <c r="G89" s="234" t="str">
        <f>IF(Roster[[#This Row],[ACADEMIC YEAR]]=0, "", Roster[[#This Row],[ACADEMIC YEAR]])</f>
        <v/>
      </c>
      <c r="H89" s="234" t="str">
        <f>IF(Roster[[#This Row],[ROLE (IF ANY)]]=0, "", Roster[[#This Row],[ROLE (IF ANY)]])</f>
        <v/>
      </c>
      <c r="I89" s="234" t="str">
        <f>IF(Roster[[#This Row],[EMAIL]]=0, "", Roster[[#This Row],[EMAIL]])</f>
        <v/>
      </c>
      <c r="J89" s="234"/>
      <c r="K89" s="100"/>
      <c r="L89" s="100"/>
      <c r="M89" s="100"/>
      <c r="N89" s="100"/>
      <c r="O89" s="100"/>
      <c r="P89" s="100"/>
      <c r="Q89" s="258"/>
      <c r="R89" s="258"/>
      <c r="S89" s="258"/>
      <c r="T89" s="258"/>
      <c r="U89" s="259"/>
      <c r="V89" s="277"/>
    </row>
    <row r="90" spans="1:22" ht="14.5" x14ac:dyDescent="0.35">
      <c r="A90" s="100" t="str">
        <f>IF(Roster[[#This Row],[FIRST NAME]]=0, "", Roster[[#This Row],[FIRST NAME]])</f>
        <v/>
      </c>
      <c r="B90" s="234" t="str">
        <f>IF(Roster[[#This Row],[LAST NAME]]=0, "", Roster[[#This Row],[LAST NAME]])</f>
        <v/>
      </c>
      <c r="C90" s="234" t="str">
        <f>IF(Roster[[#This Row],[STUDENT '#]]=0, "", Roster[[#This Row],[STUDENT '#]])</f>
        <v/>
      </c>
      <c r="D90" s="234" t="str">
        <f>IF(Roster[[#This Row],[FACULTY]]=0, "", Roster[[#This Row],[FACULTY]])</f>
        <v/>
      </c>
      <c r="E90" s="234" t="str">
        <f>IF(Roster[[#This Row],[DEGREE]]=0, "", Roster[[#This Row],[DEGREE]])</f>
        <v/>
      </c>
      <c r="F90" s="234" t="str">
        <f>IF(Roster[[#This Row],[PROGRAM]]=0, "", Roster[[#This Row],[PROGRAM]])</f>
        <v/>
      </c>
      <c r="G90" s="234" t="str">
        <f>IF(Roster[[#This Row],[ACADEMIC YEAR]]=0, "", Roster[[#This Row],[ACADEMIC YEAR]])</f>
        <v/>
      </c>
      <c r="H90" s="234" t="str">
        <f>IF(Roster[[#This Row],[ROLE (IF ANY)]]=0, "", Roster[[#This Row],[ROLE (IF ANY)]])</f>
        <v/>
      </c>
      <c r="I90" s="234" t="str">
        <f>IF(Roster[[#This Row],[EMAIL]]=0, "", Roster[[#This Row],[EMAIL]])</f>
        <v/>
      </c>
      <c r="J90" s="234"/>
      <c r="K90" s="100"/>
      <c r="L90" s="100"/>
      <c r="M90" s="100"/>
      <c r="N90" s="100"/>
      <c r="O90" s="100"/>
      <c r="P90" s="100"/>
      <c r="Q90" s="258"/>
      <c r="R90" s="258"/>
      <c r="S90" s="258"/>
      <c r="T90" s="258"/>
      <c r="U90" s="259"/>
      <c r="V90" s="277"/>
    </row>
    <row r="91" spans="1:22" ht="14.5" x14ac:dyDescent="0.35">
      <c r="A91" s="100" t="str">
        <f>IF(Roster[[#This Row],[FIRST NAME]]=0, "", Roster[[#This Row],[FIRST NAME]])</f>
        <v/>
      </c>
      <c r="B91" s="234" t="str">
        <f>IF(Roster[[#This Row],[LAST NAME]]=0, "", Roster[[#This Row],[LAST NAME]])</f>
        <v/>
      </c>
      <c r="C91" s="234" t="str">
        <f>IF(Roster[[#This Row],[STUDENT '#]]=0, "", Roster[[#This Row],[STUDENT '#]])</f>
        <v/>
      </c>
      <c r="D91" s="234" t="str">
        <f>IF(Roster[[#This Row],[FACULTY]]=0, "", Roster[[#This Row],[FACULTY]])</f>
        <v/>
      </c>
      <c r="E91" s="234" t="str">
        <f>IF(Roster[[#This Row],[DEGREE]]=0, "", Roster[[#This Row],[DEGREE]])</f>
        <v/>
      </c>
      <c r="F91" s="234" t="str">
        <f>IF(Roster[[#This Row],[PROGRAM]]=0, "", Roster[[#This Row],[PROGRAM]])</f>
        <v/>
      </c>
      <c r="G91" s="234" t="str">
        <f>IF(Roster[[#This Row],[ACADEMIC YEAR]]=0, "", Roster[[#This Row],[ACADEMIC YEAR]])</f>
        <v/>
      </c>
      <c r="H91" s="234" t="str">
        <f>IF(Roster[[#This Row],[ROLE (IF ANY)]]=0, "", Roster[[#This Row],[ROLE (IF ANY)]])</f>
        <v/>
      </c>
      <c r="I91" s="234" t="str">
        <f>IF(Roster[[#This Row],[EMAIL]]=0, "", Roster[[#This Row],[EMAIL]])</f>
        <v/>
      </c>
      <c r="J91" s="234"/>
      <c r="K91" s="100"/>
      <c r="L91" s="100"/>
      <c r="M91" s="100"/>
      <c r="N91" s="100"/>
      <c r="O91" s="100"/>
      <c r="P91" s="100"/>
      <c r="Q91" s="258"/>
      <c r="R91" s="258"/>
      <c r="S91" s="258"/>
      <c r="T91" s="258"/>
      <c r="U91" s="259"/>
      <c r="V91" s="277"/>
    </row>
    <row r="92" spans="1:22" ht="14.5" x14ac:dyDescent="0.35">
      <c r="A92" s="100" t="str">
        <f>IF(Roster[[#This Row],[FIRST NAME]]=0, "", Roster[[#This Row],[FIRST NAME]])</f>
        <v/>
      </c>
      <c r="B92" s="234" t="str">
        <f>IF(Roster[[#This Row],[LAST NAME]]=0, "", Roster[[#This Row],[LAST NAME]])</f>
        <v/>
      </c>
      <c r="C92" s="234" t="str">
        <f>IF(Roster[[#This Row],[STUDENT '#]]=0, "", Roster[[#This Row],[STUDENT '#]])</f>
        <v/>
      </c>
      <c r="D92" s="234" t="str">
        <f>IF(Roster[[#This Row],[FACULTY]]=0, "", Roster[[#This Row],[FACULTY]])</f>
        <v/>
      </c>
      <c r="E92" s="234" t="str">
        <f>IF(Roster[[#This Row],[DEGREE]]=0, "", Roster[[#This Row],[DEGREE]])</f>
        <v/>
      </c>
      <c r="F92" s="234" t="str">
        <f>IF(Roster[[#This Row],[PROGRAM]]=0, "", Roster[[#This Row],[PROGRAM]])</f>
        <v/>
      </c>
      <c r="G92" s="234" t="str">
        <f>IF(Roster[[#This Row],[ACADEMIC YEAR]]=0, "", Roster[[#This Row],[ACADEMIC YEAR]])</f>
        <v/>
      </c>
      <c r="H92" s="234" t="str">
        <f>IF(Roster[[#This Row],[ROLE (IF ANY)]]=0, "", Roster[[#This Row],[ROLE (IF ANY)]])</f>
        <v/>
      </c>
      <c r="I92" s="234" t="str">
        <f>IF(Roster[[#This Row],[EMAIL]]=0, "", Roster[[#This Row],[EMAIL]])</f>
        <v/>
      </c>
      <c r="J92" s="234"/>
      <c r="K92" s="100"/>
      <c r="L92" s="100"/>
      <c r="M92" s="100"/>
      <c r="N92" s="100"/>
      <c r="O92" s="100"/>
      <c r="P92" s="100"/>
      <c r="Q92" s="258"/>
      <c r="R92" s="258"/>
      <c r="S92" s="258"/>
      <c r="T92" s="258"/>
      <c r="U92" s="259"/>
      <c r="V92" s="277"/>
    </row>
    <row r="93" spans="1:22" ht="14.5" x14ac:dyDescent="0.35">
      <c r="A93" s="100" t="str">
        <f>IF(Roster[[#This Row],[FIRST NAME]]=0, "", Roster[[#This Row],[FIRST NAME]])</f>
        <v/>
      </c>
      <c r="B93" s="234" t="str">
        <f>IF(Roster[[#This Row],[LAST NAME]]=0, "", Roster[[#This Row],[LAST NAME]])</f>
        <v/>
      </c>
      <c r="C93" s="234" t="str">
        <f>IF(Roster[[#This Row],[STUDENT '#]]=0, "", Roster[[#This Row],[STUDENT '#]])</f>
        <v/>
      </c>
      <c r="D93" s="234" t="str">
        <f>IF(Roster[[#This Row],[FACULTY]]=0, "", Roster[[#This Row],[FACULTY]])</f>
        <v/>
      </c>
      <c r="E93" s="234" t="str">
        <f>IF(Roster[[#This Row],[DEGREE]]=0, "", Roster[[#This Row],[DEGREE]])</f>
        <v/>
      </c>
      <c r="F93" s="234" t="str">
        <f>IF(Roster[[#This Row],[PROGRAM]]=0, "", Roster[[#This Row],[PROGRAM]])</f>
        <v/>
      </c>
      <c r="G93" s="234" t="str">
        <f>IF(Roster[[#This Row],[ACADEMIC YEAR]]=0, "", Roster[[#This Row],[ACADEMIC YEAR]])</f>
        <v/>
      </c>
      <c r="H93" s="234" t="str">
        <f>IF(Roster[[#This Row],[ROLE (IF ANY)]]=0, "", Roster[[#This Row],[ROLE (IF ANY)]])</f>
        <v/>
      </c>
      <c r="I93" s="234" t="str">
        <f>IF(Roster[[#This Row],[EMAIL]]=0, "", Roster[[#This Row],[EMAIL]])</f>
        <v/>
      </c>
      <c r="J93" s="234"/>
      <c r="K93" s="100"/>
      <c r="L93" s="100"/>
      <c r="M93" s="100"/>
      <c r="N93" s="100"/>
      <c r="O93" s="100"/>
      <c r="P93" s="100"/>
      <c r="Q93" s="258"/>
      <c r="R93" s="258"/>
      <c r="S93" s="258"/>
      <c r="T93" s="258"/>
      <c r="U93" s="259"/>
      <c r="V93" s="277"/>
    </row>
    <row r="94" spans="1:22" ht="14.5" x14ac:dyDescent="0.35">
      <c r="A94" s="100" t="str">
        <f>IF(Roster[[#This Row],[FIRST NAME]]=0, "", Roster[[#This Row],[FIRST NAME]])</f>
        <v/>
      </c>
      <c r="B94" s="234" t="str">
        <f>IF(Roster[[#This Row],[LAST NAME]]=0, "", Roster[[#This Row],[LAST NAME]])</f>
        <v/>
      </c>
      <c r="C94" s="234" t="str">
        <f>IF(Roster[[#This Row],[STUDENT '#]]=0, "", Roster[[#This Row],[STUDENT '#]])</f>
        <v/>
      </c>
      <c r="D94" s="234" t="str">
        <f>IF(Roster[[#This Row],[FACULTY]]=0, "", Roster[[#This Row],[FACULTY]])</f>
        <v/>
      </c>
      <c r="E94" s="234" t="str">
        <f>IF(Roster[[#This Row],[DEGREE]]=0, "", Roster[[#This Row],[DEGREE]])</f>
        <v/>
      </c>
      <c r="F94" s="234" t="str">
        <f>IF(Roster[[#This Row],[PROGRAM]]=0, "", Roster[[#This Row],[PROGRAM]])</f>
        <v/>
      </c>
      <c r="G94" s="234" t="str">
        <f>IF(Roster[[#This Row],[ACADEMIC YEAR]]=0, "", Roster[[#This Row],[ACADEMIC YEAR]])</f>
        <v/>
      </c>
      <c r="H94" s="234" t="str">
        <f>IF(Roster[[#This Row],[ROLE (IF ANY)]]=0, "", Roster[[#This Row],[ROLE (IF ANY)]])</f>
        <v/>
      </c>
      <c r="I94" s="234" t="str">
        <f>IF(Roster[[#This Row],[EMAIL]]=0, "", Roster[[#This Row],[EMAIL]])</f>
        <v/>
      </c>
      <c r="J94" s="234"/>
      <c r="K94" s="100"/>
      <c r="L94" s="100"/>
      <c r="M94" s="100"/>
      <c r="N94" s="100"/>
      <c r="O94" s="100"/>
      <c r="P94" s="100"/>
      <c r="Q94" s="258"/>
      <c r="R94" s="258"/>
      <c r="S94" s="258"/>
      <c r="T94" s="258"/>
      <c r="U94" s="259"/>
      <c r="V94" s="277"/>
    </row>
    <row r="95" spans="1:22" ht="14.5" x14ac:dyDescent="0.35">
      <c r="A95" s="100" t="str">
        <f>IF(Roster[[#This Row],[FIRST NAME]]=0, "", Roster[[#This Row],[FIRST NAME]])</f>
        <v/>
      </c>
      <c r="B95" s="234" t="str">
        <f>IF(Roster[[#This Row],[LAST NAME]]=0, "", Roster[[#This Row],[LAST NAME]])</f>
        <v/>
      </c>
      <c r="C95" s="234" t="str">
        <f>IF(Roster[[#This Row],[STUDENT '#]]=0, "", Roster[[#This Row],[STUDENT '#]])</f>
        <v/>
      </c>
      <c r="D95" s="234" t="str">
        <f>IF(Roster[[#This Row],[FACULTY]]=0, "", Roster[[#This Row],[FACULTY]])</f>
        <v/>
      </c>
      <c r="E95" s="234" t="str">
        <f>IF(Roster[[#This Row],[DEGREE]]=0, "", Roster[[#This Row],[DEGREE]])</f>
        <v/>
      </c>
      <c r="F95" s="234" t="str">
        <f>IF(Roster[[#This Row],[PROGRAM]]=0, "", Roster[[#This Row],[PROGRAM]])</f>
        <v/>
      </c>
      <c r="G95" s="234" t="str">
        <f>IF(Roster[[#This Row],[ACADEMIC YEAR]]=0, "", Roster[[#This Row],[ACADEMIC YEAR]])</f>
        <v/>
      </c>
      <c r="H95" s="234" t="str">
        <f>IF(Roster[[#This Row],[ROLE (IF ANY)]]=0, "", Roster[[#This Row],[ROLE (IF ANY)]])</f>
        <v/>
      </c>
      <c r="I95" s="234" t="str">
        <f>IF(Roster[[#This Row],[EMAIL]]=0, "", Roster[[#This Row],[EMAIL]])</f>
        <v/>
      </c>
      <c r="J95" s="234"/>
      <c r="K95" s="100"/>
      <c r="L95" s="100"/>
      <c r="M95" s="100"/>
      <c r="N95" s="100"/>
      <c r="O95" s="100"/>
      <c r="P95" s="100"/>
      <c r="Q95" s="258"/>
      <c r="R95" s="258"/>
      <c r="S95" s="258"/>
      <c r="T95" s="258"/>
      <c r="U95" s="259"/>
      <c r="V95" s="277"/>
    </row>
    <row r="96" spans="1:22" ht="14.5" x14ac:dyDescent="0.35">
      <c r="A96" s="100" t="str">
        <f>IF(Roster[[#This Row],[FIRST NAME]]=0, "", Roster[[#This Row],[FIRST NAME]])</f>
        <v/>
      </c>
      <c r="B96" s="234" t="str">
        <f>IF(Roster[[#This Row],[LAST NAME]]=0, "", Roster[[#This Row],[LAST NAME]])</f>
        <v/>
      </c>
      <c r="C96" s="234" t="str">
        <f>IF(Roster[[#This Row],[STUDENT '#]]=0, "", Roster[[#This Row],[STUDENT '#]])</f>
        <v/>
      </c>
      <c r="D96" s="234" t="str">
        <f>IF(Roster[[#This Row],[FACULTY]]=0, "", Roster[[#This Row],[FACULTY]])</f>
        <v/>
      </c>
      <c r="E96" s="234" t="str">
        <f>IF(Roster[[#This Row],[DEGREE]]=0, "", Roster[[#This Row],[DEGREE]])</f>
        <v/>
      </c>
      <c r="F96" s="234" t="str">
        <f>IF(Roster[[#This Row],[PROGRAM]]=0, "", Roster[[#This Row],[PROGRAM]])</f>
        <v/>
      </c>
      <c r="G96" s="234" t="str">
        <f>IF(Roster[[#This Row],[ACADEMIC YEAR]]=0, "", Roster[[#This Row],[ACADEMIC YEAR]])</f>
        <v/>
      </c>
      <c r="H96" s="234" t="str">
        <f>IF(Roster[[#This Row],[ROLE (IF ANY)]]=0, "", Roster[[#This Row],[ROLE (IF ANY)]])</f>
        <v/>
      </c>
      <c r="I96" s="234" t="str">
        <f>IF(Roster[[#This Row],[EMAIL]]=0, "", Roster[[#This Row],[EMAIL]])</f>
        <v/>
      </c>
      <c r="J96" s="234"/>
      <c r="K96" s="100"/>
      <c r="L96" s="100"/>
      <c r="M96" s="100"/>
      <c r="N96" s="100"/>
      <c r="O96" s="100"/>
      <c r="P96" s="100"/>
      <c r="Q96" s="258"/>
      <c r="R96" s="258"/>
      <c r="S96" s="258"/>
      <c r="T96" s="258"/>
      <c r="U96" s="259"/>
      <c r="V96" s="277"/>
    </row>
    <row r="97" spans="1:22" ht="14.5" x14ac:dyDescent="0.35">
      <c r="A97" s="100" t="str">
        <f>IF(Roster[[#This Row],[FIRST NAME]]=0, "", Roster[[#This Row],[FIRST NAME]])</f>
        <v/>
      </c>
      <c r="B97" s="234" t="str">
        <f>IF(Roster[[#This Row],[LAST NAME]]=0, "", Roster[[#This Row],[LAST NAME]])</f>
        <v/>
      </c>
      <c r="C97" s="234" t="str">
        <f>IF(Roster[[#This Row],[STUDENT '#]]=0, "", Roster[[#This Row],[STUDENT '#]])</f>
        <v/>
      </c>
      <c r="D97" s="234" t="str">
        <f>IF(Roster[[#This Row],[FACULTY]]=0, "", Roster[[#This Row],[FACULTY]])</f>
        <v/>
      </c>
      <c r="E97" s="234" t="str">
        <f>IF(Roster[[#This Row],[DEGREE]]=0, "", Roster[[#This Row],[DEGREE]])</f>
        <v/>
      </c>
      <c r="F97" s="234" t="str">
        <f>IF(Roster[[#This Row],[PROGRAM]]=0, "", Roster[[#This Row],[PROGRAM]])</f>
        <v/>
      </c>
      <c r="G97" s="234" t="str">
        <f>IF(Roster[[#This Row],[ACADEMIC YEAR]]=0, "", Roster[[#This Row],[ACADEMIC YEAR]])</f>
        <v/>
      </c>
      <c r="H97" s="234" t="str">
        <f>IF(Roster[[#This Row],[ROLE (IF ANY)]]=0, "", Roster[[#This Row],[ROLE (IF ANY)]])</f>
        <v/>
      </c>
      <c r="I97" s="234" t="str">
        <f>IF(Roster[[#This Row],[EMAIL]]=0, "", Roster[[#This Row],[EMAIL]])</f>
        <v/>
      </c>
      <c r="J97" s="234"/>
      <c r="K97" s="100"/>
      <c r="L97" s="100"/>
      <c r="M97" s="100"/>
      <c r="N97" s="100"/>
      <c r="O97" s="100"/>
      <c r="P97" s="100"/>
      <c r="Q97" s="258"/>
      <c r="R97" s="258"/>
      <c r="S97" s="258"/>
      <c r="T97" s="258"/>
      <c r="U97" s="259"/>
      <c r="V97" s="277"/>
    </row>
    <row r="98" spans="1:22" ht="14.5" x14ac:dyDescent="0.35">
      <c r="A98" s="100" t="str">
        <f>IF(Roster[[#This Row],[FIRST NAME]]=0, "", Roster[[#This Row],[FIRST NAME]])</f>
        <v/>
      </c>
      <c r="B98" s="234" t="str">
        <f>IF(Roster[[#This Row],[LAST NAME]]=0, "", Roster[[#This Row],[LAST NAME]])</f>
        <v/>
      </c>
      <c r="C98" s="234" t="str">
        <f>IF(Roster[[#This Row],[STUDENT '#]]=0, "", Roster[[#This Row],[STUDENT '#]])</f>
        <v/>
      </c>
      <c r="D98" s="234" t="str">
        <f>IF(Roster[[#This Row],[FACULTY]]=0, "", Roster[[#This Row],[FACULTY]])</f>
        <v/>
      </c>
      <c r="E98" s="234" t="str">
        <f>IF(Roster[[#This Row],[DEGREE]]=0, "", Roster[[#This Row],[DEGREE]])</f>
        <v/>
      </c>
      <c r="F98" s="234" t="str">
        <f>IF(Roster[[#This Row],[PROGRAM]]=0, "", Roster[[#This Row],[PROGRAM]])</f>
        <v/>
      </c>
      <c r="G98" s="234" t="str">
        <f>IF(Roster[[#This Row],[ACADEMIC YEAR]]=0, "", Roster[[#This Row],[ACADEMIC YEAR]])</f>
        <v/>
      </c>
      <c r="H98" s="234" t="str">
        <f>IF(Roster[[#This Row],[ROLE (IF ANY)]]=0, "", Roster[[#This Row],[ROLE (IF ANY)]])</f>
        <v/>
      </c>
      <c r="I98" s="234" t="str">
        <f>IF(Roster[[#This Row],[EMAIL]]=0, "", Roster[[#This Row],[EMAIL]])</f>
        <v/>
      </c>
      <c r="J98" s="234"/>
      <c r="K98" s="100"/>
      <c r="L98" s="100"/>
      <c r="M98" s="100"/>
      <c r="N98" s="100"/>
      <c r="O98" s="100"/>
      <c r="P98" s="100"/>
      <c r="Q98" s="258"/>
      <c r="R98" s="258"/>
      <c r="S98" s="258"/>
      <c r="T98" s="258"/>
      <c r="U98" s="259"/>
      <c r="V98" s="277"/>
    </row>
    <row r="99" spans="1:22" ht="14.5" x14ac:dyDescent="0.35">
      <c r="A99" s="100" t="str">
        <f>IF(Roster[[#This Row],[FIRST NAME]]=0, "", Roster[[#This Row],[FIRST NAME]])</f>
        <v/>
      </c>
      <c r="B99" s="234" t="str">
        <f>IF(Roster[[#This Row],[LAST NAME]]=0, "", Roster[[#This Row],[LAST NAME]])</f>
        <v/>
      </c>
      <c r="C99" s="234" t="str">
        <f>IF(Roster[[#This Row],[STUDENT '#]]=0, "", Roster[[#This Row],[STUDENT '#]])</f>
        <v/>
      </c>
      <c r="D99" s="234" t="str">
        <f>IF(Roster[[#This Row],[FACULTY]]=0, "", Roster[[#This Row],[FACULTY]])</f>
        <v/>
      </c>
      <c r="E99" s="234" t="str">
        <f>IF(Roster[[#This Row],[DEGREE]]=0, "", Roster[[#This Row],[DEGREE]])</f>
        <v/>
      </c>
      <c r="F99" s="234" t="str">
        <f>IF(Roster[[#This Row],[PROGRAM]]=0, "", Roster[[#This Row],[PROGRAM]])</f>
        <v/>
      </c>
      <c r="G99" s="234" t="str">
        <f>IF(Roster[[#This Row],[ACADEMIC YEAR]]=0, "", Roster[[#This Row],[ACADEMIC YEAR]])</f>
        <v/>
      </c>
      <c r="H99" s="234" t="str">
        <f>IF(Roster[[#This Row],[ROLE (IF ANY)]]=0, "", Roster[[#This Row],[ROLE (IF ANY)]])</f>
        <v/>
      </c>
      <c r="I99" s="234" t="str">
        <f>IF(Roster[[#This Row],[EMAIL]]=0, "", Roster[[#This Row],[EMAIL]])</f>
        <v/>
      </c>
      <c r="J99" s="234"/>
      <c r="K99" s="100"/>
      <c r="L99" s="100"/>
      <c r="M99" s="100"/>
      <c r="N99" s="100"/>
      <c r="O99" s="100"/>
      <c r="P99" s="100"/>
      <c r="Q99" s="258"/>
      <c r="R99" s="258"/>
      <c r="S99" s="258"/>
      <c r="T99" s="258"/>
      <c r="U99" s="259"/>
      <c r="V99" s="277"/>
    </row>
    <row r="100" spans="1:22" ht="14.5" x14ac:dyDescent="0.35">
      <c r="A100" s="100" t="str">
        <f>IF(Roster[[#This Row],[FIRST NAME]]=0, "", Roster[[#This Row],[FIRST NAME]])</f>
        <v/>
      </c>
      <c r="B100" s="234" t="str">
        <f>IF(Roster[[#This Row],[LAST NAME]]=0, "", Roster[[#This Row],[LAST NAME]])</f>
        <v/>
      </c>
      <c r="C100" s="234" t="str">
        <f>IF(Roster[[#This Row],[STUDENT '#]]=0, "", Roster[[#This Row],[STUDENT '#]])</f>
        <v/>
      </c>
      <c r="D100" s="234" t="str">
        <f>IF(Roster[[#This Row],[FACULTY]]=0, "", Roster[[#This Row],[FACULTY]])</f>
        <v/>
      </c>
      <c r="E100" s="234" t="str">
        <f>IF(Roster[[#This Row],[DEGREE]]=0, "", Roster[[#This Row],[DEGREE]])</f>
        <v/>
      </c>
      <c r="F100" s="234" t="str">
        <f>IF(Roster[[#This Row],[PROGRAM]]=0, "", Roster[[#This Row],[PROGRAM]])</f>
        <v/>
      </c>
      <c r="G100" s="234" t="str">
        <f>IF(Roster[[#This Row],[ACADEMIC YEAR]]=0, "", Roster[[#This Row],[ACADEMIC YEAR]])</f>
        <v/>
      </c>
      <c r="H100" s="234" t="str">
        <f>IF(Roster[[#This Row],[ROLE (IF ANY)]]=0, "", Roster[[#This Row],[ROLE (IF ANY)]])</f>
        <v/>
      </c>
      <c r="I100" s="234" t="str">
        <f>IF(Roster[[#This Row],[EMAIL]]=0, "", Roster[[#This Row],[EMAIL]])</f>
        <v/>
      </c>
      <c r="J100" s="234"/>
      <c r="K100" s="100"/>
      <c r="L100" s="100"/>
      <c r="M100" s="100"/>
      <c r="N100" s="100"/>
      <c r="O100" s="100"/>
      <c r="P100" s="100"/>
      <c r="Q100" s="258"/>
      <c r="R100" s="258"/>
      <c r="S100" s="258"/>
      <c r="T100" s="258"/>
      <c r="U100" s="259"/>
      <c r="V100" s="277"/>
    </row>
    <row r="101" spans="1:22" ht="14.5" x14ac:dyDescent="0.35">
      <c r="A101" s="100" t="str">
        <f>IF(Roster[[#This Row],[FIRST NAME]]=0, "", Roster[[#This Row],[FIRST NAME]])</f>
        <v/>
      </c>
      <c r="B101" s="234" t="str">
        <f>IF(Roster[[#This Row],[LAST NAME]]=0, "", Roster[[#This Row],[LAST NAME]])</f>
        <v/>
      </c>
      <c r="C101" s="234" t="str">
        <f>IF(Roster[[#This Row],[STUDENT '#]]=0, "", Roster[[#This Row],[STUDENT '#]])</f>
        <v/>
      </c>
      <c r="D101" s="234" t="str">
        <f>IF(Roster[[#This Row],[FACULTY]]=0, "", Roster[[#This Row],[FACULTY]])</f>
        <v/>
      </c>
      <c r="E101" s="234" t="str">
        <f>IF(Roster[[#This Row],[DEGREE]]=0, "", Roster[[#This Row],[DEGREE]])</f>
        <v/>
      </c>
      <c r="F101" s="234" t="str">
        <f>IF(Roster[[#This Row],[PROGRAM]]=0, "", Roster[[#This Row],[PROGRAM]])</f>
        <v/>
      </c>
      <c r="G101" s="234" t="str">
        <f>IF(Roster[[#This Row],[ACADEMIC YEAR]]=0, "", Roster[[#This Row],[ACADEMIC YEAR]])</f>
        <v/>
      </c>
      <c r="H101" s="234" t="str">
        <f>IF(Roster[[#This Row],[ROLE (IF ANY)]]=0, "", Roster[[#This Row],[ROLE (IF ANY)]])</f>
        <v/>
      </c>
      <c r="I101" s="234" t="str">
        <f>IF(Roster[[#This Row],[EMAIL]]=0, "", Roster[[#This Row],[EMAIL]])</f>
        <v/>
      </c>
      <c r="J101" s="234"/>
      <c r="K101" s="100"/>
      <c r="L101" s="100"/>
      <c r="M101" s="100"/>
      <c r="N101" s="100"/>
      <c r="O101" s="100"/>
      <c r="P101" s="100"/>
      <c r="Q101" s="258"/>
      <c r="R101" s="258"/>
      <c r="S101" s="258"/>
      <c r="T101" s="258"/>
      <c r="U101" s="259"/>
      <c r="V101" s="277"/>
    </row>
    <row r="102" spans="1:22" ht="14.5" x14ac:dyDescent="0.35">
      <c r="A102" s="100" t="str">
        <f>IF(Roster[[#This Row],[FIRST NAME]]=0, "", Roster[[#This Row],[FIRST NAME]])</f>
        <v/>
      </c>
      <c r="B102" s="234" t="str">
        <f>IF(Roster[[#This Row],[LAST NAME]]=0, "", Roster[[#This Row],[LAST NAME]])</f>
        <v/>
      </c>
      <c r="C102" s="234" t="str">
        <f>IF(Roster[[#This Row],[STUDENT '#]]=0, "", Roster[[#This Row],[STUDENT '#]])</f>
        <v/>
      </c>
      <c r="D102" s="234" t="str">
        <f>IF(Roster[[#This Row],[FACULTY]]=0, "", Roster[[#This Row],[FACULTY]])</f>
        <v/>
      </c>
      <c r="E102" s="234" t="str">
        <f>IF(Roster[[#This Row],[DEGREE]]=0, "", Roster[[#This Row],[DEGREE]])</f>
        <v/>
      </c>
      <c r="F102" s="234" t="str">
        <f>IF(Roster[[#This Row],[PROGRAM]]=0, "", Roster[[#This Row],[PROGRAM]])</f>
        <v/>
      </c>
      <c r="G102" s="234" t="str">
        <f>IF(Roster[[#This Row],[ACADEMIC YEAR]]=0, "", Roster[[#This Row],[ACADEMIC YEAR]])</f>
        <v/>
      </c>
      <c r="H102" s="234" t="str">
        <f>IF(Roster[[#This Row],[ROLE (IF ANY)]]=0, "", Roster[[#This Row],[ROLE (IF ANY)]])</f>
        <v/>
      </c>
      <c r="I102" s="234" t="str">
        <f>IF(Roster[[#This Row],[EMAIL]]=0, "", Roster[[#This Row],[EMAIL]])</f>
        <v/>
      </c>
      <c r="J102" s="234"/>
      <c r="K102" s="100"/>
      <c r="L102" s="100"/>
      <c r="M102" s="100"/>
      <c r="N102" s="100"/>
      <c r="O102" s="100"/>
      <c r="P102" s="100"/>
      <c r="Q102" s="258"/>
      <c r="R102" s="258"/>
      <c r="S102" s="258"/>
      <c r="T102" s="258"/>
      <c r="U102" s="259"/>
      <c r="V102" s="277"/>
    </row>
    <row r="103" spans="1:22" ht="14.5" x14ac:dyDescent="0.35">
      <c r="A103" s="100" t="str">
        <f>IF(Roster[[#This Row],[FIRST NAME]]=0, "", Roster[[#This Row],[FIRST NAME]])</f>
        <v/>
      </c>
      <c r="B103" s="234" t="str">
        <f>IF(Roster[[#This Row],[LAST NAME]]=0, "", Roster[[#This Row],[LAST NAME]])</f>
        <v/>
      </c>
      <c r="C103" s="234" t="str">
        <f>IF(Roster[[#This Row],[STUDENT '#]]=0, "", Roster[[#This Row],[STUDENT '#]])</f>
        <v/>
      </c>
      <c r="D103" s="234" t="str">
        <f>IF(Roster[[#This Row],[FACULTY]]=0, "", Roster[[#This Row],[FACULTY]])</f>
        <v/>
      </c>
      <c r="E103" s="234" t="str">
        <f>IF(Roster[[#This Row],[DEGREE]]=0, "", Roster[[#This Row],[DEGREE]])</f>
        <v/>
      </c>
      <c r="F103" s="234" t="str">
        <f>IF(Roster[[#This Row],[PROGRAM]]=0, "", Roster[[#This Row],[PROGRAM]])</f>
        <v/>
      </c>
      <c r="G103" s="234" t="str">
        <f>IF(Roster[[#This Row],[ACADEMIC YEAR]]=0, "", Roster[[#This Row],[ACADEMIC YEAR]])</f>
        <v/>
      </c>
      <c r="H103" s="234" t="str">
        <f>IF(Roster[[#This Row],[ROLE (IF ANY)]]=0, "", Roster[[#This Row],[ROLE (IF ANY)]])</f>
        <v/>
      </c>
      <c r="I103" s="234" t="str">
        <f>IF(Roster[[#This Row],[EMAIL]]=0, "", Roster[[#This Row],[EMAIL]])</f>
        <v/>
      </c>
      <c r="J103" s="234"/>
      <c r="K103" s="100"/>
      <c r="L103" s="100"/>
      <c r="M103" s="100"/>
      <c r="N103" s="100"/>
      <c r="O103" s="100"/>
      <c r="P103" s="100"/>
      <c r="Q103" s="258"/>
      <c r="R103" s="258"/>
      <c r="S103" s="258"/>
      <c r="T103" s="258"/>
      <c r="U103" s="259"/>
      <c r="V103" s="277"/>
    </row>
    <row r="104" spans="1:22" ht="14.5" x14ac:dyDescent="0.35">
      <c r="A104" s="100" t="str">
        <f>IF(Roster[[#This Row],[FIRST NAME]]=0, "", Roster[[#This Row],[FIRST NAME]])</f>
        <v/>
      </c>
      <c r="B104" s="234" t="str">
        <f>IF(Roster[[#This Row],[LAST NAME]]=0, "", Roster[[#This Row],[LAST NAME]])</f>
        <v/>
      </c>
      <c r="C104" s="234" t="str">
        <f>IF(Roster[[#This Row],[STUDENT '#]]=0, "", Roster[[#This Row],[STUDENT '#]])</f>
        <v/>
      </c>
      <c r="D104" s="234" t="str">
        <f>IF(Roster[[#This Row],[FACULTY]]=0, "", Roster[[#This Row],[FACULTY]])</f>
        <v/>
      </c>
      <c r="E104" s="234" t="str">
        <f>IF(Roster[[#This Row],[DEGREE]]=0, "", Roster[[#This Row],[DEGREE]])</f>
        <v/>
      </c>
      <c r="F104" s="234" t="str">
        <f>IF(Roster[[#This Row],[PROGRAM]]=0, "", Roster[[#This Row],[PROGRAM]])</f>
        <v/>
      </c>
      <c r="G104" s="234" t="str">
        <f>IF(Roster[[#This Row],[ACADEMIC YEAR]]=0, "", Roster[[#This Row],[ACADEMIC YEAR]])</f>
        <v/>
      </c>
      <c r="H104" s="234" t="str">
        <f>IF(Roster[[#This Row],[ROLE (IF ANY)]]=0, "", Roster[[#This Row],[ROLE (IF ANY)]])</f>
        <v/>
      </c>
      <c r="I104" s="234" t="str">
        <f>IF(Roster[[#This Row],[EMAIL]]=0, "", Roster[[#This Row],[EMAIL]])</f>
        <v/>
      </c>
      <c r="J104" s="234"/>
      <c r="K104" s="100"/>
      <c r="L104" s="100"/>
      <c r="M104" s="100"/>
      <c r="N104" s="100"/>
      <c r="O104" s="100"/>
      <c r="P104" s="100"/>
      <c r="Q104" s="258"/>
      <c r="R104" s="258"/>
      <c r="S104" s="258"/>
      <c r="T104" s="258"/>
      <c r="U104" s="259"/>
      <c r="V104" s="277"/>
    </row>
    <row r="105" spans="1:22" ht="14.5" x14ac:dyDescent="0.35">
      <c r="A105" s="100" t="str">
        <f>IF(Roster[[#This Row],[FIRST NAME]]=0, "", Roster[[#This Row],[FIRST NAME]])</f>
        <v/>
      </c>
      <c r="B105" s="234" t="str">
        <f>IF(Roster[[#This Row],[LAST NAME]]=0, "", Roster[[#This Row],[LAST NAME]])</f>
        <v/>
      </c>
      <c r="C105" s="234" t="str">
        <f>IF(Roster[[#This Row],[STUDENT '#]]=0, "", Roster[[#This Row],[STUDENT '#]])</f>
        <v/>
      </c>
      <c r="D105" s="234" t="str">
        <f>IF(Roster[[#This Row],[FACULTY]]=0, "", Roster[[#This Row],[FACULTY]])</f>
        <v/>
      </c>
      <c r="E105" s="234" t="str">
        <f>IF(Roster[[#This Row],[DEGREE]]=0, "", Roster[[#This Row],[DEGREE]])</f>
        <v/>
      </c>
      <c r="F105" s="234" t="str">
        <f>IF(Roster[[#This Row],[PROGRAM]]=0, "", Roster[[#This Row],[PROGRAM]])</f>
        <v/>
      </c>
      <c r="G105" s="234" t="str">
        <f>IF(Roster[[#This Row],[ACADEMIC YEAR]]=0, "", Roster[[#This Row],[ACADEMIC YEAR]])</f>
        <v/>
      </c>
      <c r="H105" s="234" t="str">
        <f>IF(Roster[[#This Row],[ROLE (IF ANY)]]=0, "", Roster[[#This Row],[ROLE (IF ANY)]])</f>
        <v/>
      </c>
      <c r="I105" s="234" t="str">
        <f>IF(Roster[[#This Row],[EMAIL]]=0, "", Roster[[#This Row],[EMAIL]])</f>
        <v/>
      </c>
      <c r="J105" s="234"/>
      <c r="K105" s="100"/>
      <c r="L105" s="100"/>
      <c r="M105" s="100"/>
      <c r="N105" s="100"/>
      <c r="O105" s="100"/>
      <c r="P105" s="100"/>
      <c r="Q105" s="258"/>
      <c r="R105" s="258"/>
      <c r="S105" s="258"/>
      <c r="T105" s="258"/>
      <c r="U105" s="259"/>
      <c r="V105" s="277"/>
    </row>
    <row r="106" spans="1:22" ht="14.5" x14ac:dyDescent="0.35">
      <c r="A106" s="100" t="str">
        <f>IF(Roster[[#This Row],[FIRST NAME]]=0, "", Roster[[#This Row],[FIRST NAME]])</f>
        <v/>
      </c>
      <c r="B106" s="234" t="str">
        <f>IF(Roster[[#This Row],[LAST NAME]]=0, "", Roster[[#This Row],[LAST NAME]])</f>
        <v/>
      </c>
      <c r="C106" s="234" t="str">
        <f>IF(Roster[[#This Row],[STUDENT '#]]=0, "", Roster[[#This Row],[STUDENT '#]])</f>
        <v/>
      </c>
      <c r="D106" s="234" t="str">
        <f>IF(Roster[[#This Row],[FACULTY]]=0, "", Roster[[#This Row],[FACULTY]])</f>
        <v/>
      </c>
      <c r="E106" s="234" t="str">
        <f>IF(Roster[[#This Row],[DEGREE]]=0, "", Roster[[#This Row],[DEGREE]])</f>
        <v/>
      </c>
      <c r="F106" s="234" t="str">
        <f>IF(Roster[[#This Row],[PROGRAM]]=0, "", Roster[[#This Row],[PROGRAM]])</f>
        <v/>
      </c>
      <c r="G106" s="234" t="str">
        <f>IF(Roster[[#This Row],[ACADEMIC YEAR]]=0, "", Roster[[#This Row],[ACADEMIC YEAR]])</f>
        <v/>
      </c>
      <c r="H106" s="234" t="str">
        <f>IF(Roster[[#This Row],[ROLE (IF ANY)]]=0, "", Roster[[#This Row],[ROLE (IF ANY)]])</f>
        <v/>
      </c>
      <c r="I106" s="234" t="str">
        <f>IF(Roster[[#This Row],[EMAIL]]=0, "", Roster[[#This Row],[EMAIL]])</f>
        <v/>
      </c>
      <c r="J106" s="234"/>
      <c r="K106" s="100"/>
      <c r="L106" s="100"/>
      <c r="M106" s="100"/>
      <c r="N106" s="100"/>
      <c r="O106" s="100"/>
      <c r="P106" s="100"/>
      <c r="Q106" s="258"/>
      <c r="R106" s="258"/>
      <c r="S106" s="258"/>
      <c r="T106" s="258"/>
      <c r="U106" s="259"/>
      <c r="V106" s="277"/>
    </row>
    <row r="107" spans="1:22" ht="14.5" x14ac:dyDescent="0.35">
      <c r="A107" s="100" t="str">
        <f>IF(Roster[[#This Row],[FIRST NAME]]=0, "", Roster[[#This Row],[FIRST NAME]])</f>
        <v/>
      </c>
      <c r="B107" s="234" t="str">
        <f>IF(Roster[[#This Row],[LAST NAME]]=0, "", Roster[[#This Row],[LAST NAME]])</f>
        <v/>
      </c>
      <c r="C107" s="234" t="str">
        <f>IF(Roster[[#This Row],[STUDENT '#]]=0, "", Roster[[#This Row],[STUDENT '#]])</f>
        <v/>
      </c>
      <c r="D107" s="234" t="str">
        <f>IF(Roster[[#This Row],[FACULTY]]=0, "", Roster[[#This Row],[FACULTY]])</f>
        <v/>
      </c>
      <c r="E107" s="234" t="str">
        <f>IF(Roster[[#This Row],[DEGREE]]=0, "", Roster[[#This Row],[DEGREE]])</f>
        <v/>
      </c>
      <c r="F107" s="234" t="str">
        <f>IF(Roster[[#This Row],[PROGRAM]]=0, "", Roster[[#This Row],[PROGRAM]])</f>
        <v/>
      </c>
      <c r="G107" s="234" t="str">
        <f>IF(Roster[[#This Row],[ACADEMIC YEAR]]=0, "", Roster[[#This Row],[ACADEMIC YEAR]])</f>
        <v/>
      </c>
      <c r="H107" s="234" t="str">
        <f>IF(Roster[[#This Row],[ROLE (IF ANY)]]=0, "", Roster[[#This Row],[ROLE (IF ANY)]])</f>
        <v/>
      </c>
      <c r="I107" s="234" t="str">
        <f>IF(Roster[[#This Row],[EMAIL]]=0, "", Roster[[#This Row],[EMAIL]])</f>
        <v/>
      </c>
      <c r="J107" s="234"/>
      <c r="K107" s="100"/>
      <c r="L107" s="100"/>
      <c r="M107" s="100"/>
      <c r="N107" s="100"/>
      <c r="O107" s="100"/>
      <c r="P107" s="100"/>
      <c r="Q107" s="258"/>
      <c r="R107" s="258"/>
      <c r="S107" s="258"/>
      <c r="T107" s="258"/>
      <c r="U107" s="259"/>
      <c r="V107" s="277"/>
    </row>
    <row r="108" spans="1:22" ht="14.5" x14ac:dyDescent="0.35">
      <c r="A108" s="100" t="str">
        <f>IF(Roster[[#This Row],[FIRST NAME]]=0, "", Roster[[#This Row],[FIRST NAME]])</f>
        <v/>
      </c>
      <c r="B108" s="234" t="str">
        <f>IF(Roster[[#This Row],[LAST NAME]]=0, "", Roster[[#This Row],[LAST NAME]])</f>
        <v/>
      </c>
      <c r="C108" s="234" t="str">
        <f>IF(Roster[[#This Row],[STUDENT '#]]=0, "", Roster[[#This Row],[STUDENT '#]])</f>
        <v/>
      </c>
      <c r="D108" s="234" t="str">
        <f>IF(Roster[[#This Row],[FACULTY]]=0, "", Roster[[#This Row],[FACULTY]])</f>
        <v/>
      </c>
      <c r="E108" s="234" t="str">
        <f>IF(Roster[[#This Row],[DEGREE]]=0, "", Roster[[#This Row],[DEGREE]])</f>
        <v/>
      </c>
      <c r="F108" s="234" t="str">
        <f>IF(Roster[[#This Row],[PROGRAM]]=0, "", Roster[[#This Row],[PROGRAM]])</f>
        <v/>
      </c>
      <c r="G108" s="234" t="str">
        <f>IF(Roster[[#This Row],[ACADEMIC YEAR]]=0, "", Roster[[#This Row],[ACADEMIC YEAR]])</f>
        <v/>
      </c>
      <c r="H108" s="234" t="str">
        <f>IF(Roster[[#This Row],[ROLE (IF ANY)]]=0, "", Roster[[#This Row],[ROLE (IF ANY)]])</f>
        <v/>
      </c>
      <c r="I108" s="234" t="str">
        <f>IF(Roster[[#This Row],[EMAIL]]=0, "", Roster[[#This Row],[EMAIL]])</f>
        <v/>
      </c>
      <c r="J108" s="234"/>
      <c r="K108" s="100"/>
      <c r="L108" s="100"/>
      <c r="M108" s="100"/>
      <c r="N108" s="100"/>
      <c r="O108" s="100"/>
      <c r="P108" s="100"/>
      <c r="Q108" s="258"/>
      <c r="R108" s="258"/>
      <c r="S108" s="258"/>
      <c r="T108" s="258"/>
      <c r="U108" s="259"/>
      <c r="V108" s="277"/>
    </row>
    <row r="109" spans="1:22" ht="14.5" x14ac:dyDescent="0.35">
      <c r="A109" s="100" t="str">
        <f>IF(Roster[[#This Row],[FIRST NAME]]=0, "", Roster[[#This Row],[FIRST NAME]])</f>
        <v/>
      </c>
      <c r="B109" s="234" t="str">
        <f>IF(Roster[[#This Row],[LAST NAME]]=0, "", Roster[[#This Row],[LAST NAME]])</f>
        <v/>
      </c>
      <c r="C109" s="234" t="str">
        <f>IF(Roster[[#This Row],[STUDENT '#]]=0, "", Roster[[#This Row],[STUDENT '#]])</f>
        <v/>
      </c>
      <c r="D109" s="234" t="str">
        <f>IF(Roster[[#This Row],[FACULTY]]=0, "", Roster[[#This Row],[FACULTY]])</f>
        <v/>
      </c>
      <c r="E109" s="234" t="str">
        <f>IF(Roster[[#This Row],[DEGREE]]=0, "", Roster[[#This Row],[DEGREE]])</f>
        <v/>
      </c>
      <c r="F109" s="234" t="str">
        <f>IF(Roster[[#This Row],[PROGRAM]]=0, "", Roster[[#This Row],[PROGRAM]])</f>
        <v/>
      </c>
      <c r="G109" s="234" t="str">
        <f>IF(Roster[[#This Row],[ACADEMIC YEAR]]=0, "", Roster[[#This Row],[ACADEMIC YEAR]])</f>
        <v/>
      </c>
      <c r="H109" s="234" t="str">
        <f>IF(Roster[[#This Row],[ROLE (IF ANY)]]=0, "", Roster[[#This Row],[ROLE (IF ANY)]])</f>
        <v/>
      </c>
      <c r="I109" s="234" t="str">
        <f>IF(Roster[[#This Row],[EMAIL]]=0, "", Roster[[#This Row],[EMAIL]])</f>
        <v/>
      </c>
      <c r="J109" s="234"/>
      <c r="K109" s="100"/>
      <c r="L109" s="100"/>
      <c r="M109" s="100"/>
      <c r="N109" s="100"/>
      <c r="O109" s="100"/>
      <c r="P109" s="100"/>
      <c r="Q109" s="258"/>
      <c r="R109" s="258"/>
      <c r="S109" s="258"/>
      <c r="T109" s="258"/>
      <c r="U109" s="259"/>
      <c r="V109" s="277"/>
    </row>
    <row r="110" spans="1:22" ht="14.5" x14ac:dyDescent="0.35">
      <c r="A110" s="100" t="str">
        <f>IF(Roster[[#This Row],[FIRST NAME]]=0, "", Roster[[#This Row],[FIRST NAME]])</f>
        <v/>
      </c>
      <c r="B110" s="234" t="str">
        <f>IF(Roster[[#This Row],[LAST NAME]]=0, "", Roster[[#This Row],[LAST NAME]])</f>
        <v/>
      </c>
      <c r="C110" s="234" t="str">
        <f>IF(Roster[[#This Row],[STUDENT '#]]=0, "", Roster[[#This Row],[STUDENT '#]])</f>
        <v/>
      </c>
      <c r="D110" s="234" t="str">
        <f>IF(Roster[[#This Row],[FACULTY]]=0, "", Roster[[#This Row],[FACULTY]])</f>
        <v/>
      </c>
      <c r="E110" s="234" t="str">
        <f>IF(Roster[[#This Row],[DEGREE]]=0, "", Roster[[#This Row],[DEGREE]])</f>
        <v/>
      </c>
      <c r="F110" s="234" t="str">
        <f>IF(Roster[[#This Row],[PROGRAM]]=0, "", Roster[[#This Row],[PROGRAM]])</f>
        <v/>
      </c>
      <c r="G110" s="234" t="str">
        <f>IF(Roster[[#This Row],[ACADEMIC YEAR]]=0, "", Roster[[#This Row],[ACADEMIC YEAR]])</f>
        <v/>
      </c>
      <c r="H110" s="234" t="str">
        <f>IF(Roster[[#This Row],[ROLE (IF ANY)]]=0, "", Roster[[#This Row],[ROLE (IF ANY)]])</f>
        <v/>
      </c>
      <c r="I110" s="234" t="str">
        <f>IF(Roster[[#This Row],[EMAIL]]=0, "", Roster[[#This Row],[EMAIL]])</f>
        <v/>
      </c>
      <c r="J110" s="234"/>
      <c r="K110" s="100"/>
      <c r="L110" s="100"/>
      <c r="M110" s="100"/>
      <c r="N110" s="100"/>
      <c r="O110" s="100"/>
      <c r="P110" s="100"/>
      <c r="Q110" s="258"/>
      <c r="R110" s="258"/>
      <c r="S110" s="258"/>
      <c r="T110" s="258"/>
      <c r="U110" s="259"/>
      <c r="V110" s="277"/>
    </row>
    <row r="111" spans="1:22" ht="14.5" x14ac:dyDescent="0.35">
      <c r="A111" s="100" t="str">
        <f>IF(Roster[[#This Row],[FIRST NAME]]=0, "", Roster[[#This Row],[FIRST NAME]])</f>
        <v/>
      </c>
      <c r="B111" s="234" t="str">
        <f>IF(Roster[[#This Row],[LAST NAME]]=0, "", Roster[[#This Row],[LAST NAME]])</f>
        <v/>
      </c>
      <c r="C111" s="234" t="str">
        <f>IF(Roster[[#This Row],[STUDENT '#]]=0, "", Roster[[#This Row],[STUDENT '#]])</f>
        <v/>
      </c>
      <c r="D111" s="234" t="str">
        <f>IF(Roster[[#This Row],[FACULTY]]=0, "", Roster[[#This Row],[FACULTY]])</f>
        <v/>
      </c>
      <c r="E111" s="234" t="str">
        <f>IF(Roster[[#This Row],[DEGREE]]=0, "", Roster[[#This Row],[DEGREE]])</f>
        <v/>
      </c>
      <c r="F111" s="234" t="str">
        <f>IF(Roster[[#This Row],[PROGRAM]]=0, "", Roster[[#This Row],[PROGRAM]])</f>
        <v/>
      </c>
      <c r="G111" s="234" t="str">
        <f>IF(Roster[[#This Row],[ACADEMIC YEAR]]=0, "", Roster[[#This Row],[ACADEMIC YEAR]])</f>
        <v/>
      </c>
      <c r="H111" s="234" t="str">
        <f>IF(Roster[[#This Row],[ROLE (IF ANY)]]=0, "", Roster[[#This Row],[ROLE (IF ANY)]])</f>
        <v/>
      </c>
      <c r="I111" s="234" t="str">
        <f>IF(Roster[[#This Row],[EMAIL]]=0, "", Roster[[#This Row],[EMAIL]])</f>
        <v/>
      </c>
      <c r="J111" s="234"/>
      <c r="K111" s="100"/>
      <c r="L111" s="100"/>
      <c r="M111" s="100"/>
      <c r="N111" s="100"/>
      <c r="O111" s="100"/>
      <c r="P111" s="100"/>
      <c r="Q111" s="258"/>
      <c r="R111" s="258"/>
      <c r="S111" s="258"/>
      <c r="T111" s="258"/>
      <c r="U111" s="259"/>
      <c r="V111" s="277"/>
    </row>
    <row r="112" spans="1:22" ht="14.5" x14ac:dyDescent="0.35">
      <c r="A112" s="100" t="str">
        <f>IF(Roster[[#This Row],[FIRST NAME]]=0, "", Roster[[#This Row],[FIRST NAME]])</f>
        <v/>
      </c>
      <c r="B112" s="234" t="str">
        <f>IF(Roster[[#This Row],[LAST NAME]]=0, "", Roster[[#This Row],[LAST NAME]])</f>
        <v/>
      </c>
      <c r="C112" s="234" t="str">
        <f>IF(Roster[[#This Row],[STUDENT '#]]=0, "", Roster[[#This Row],[STUDENT '#]])</f>
        <v/>
      </c>
      <c r="D112" s="234" t="str">
        <f>IF(Roster[[#This Row],[FACULTY]]=0, "", Roster[[#This Row],[FACULTY]])</f>
        <v/>
      </c>
      <c r="E112" s="234" t="str">
        <f>IF(Roster[[#This Row],[DEGREE]]=0, "", Roster[[#This Row],[DEGREE]])</f>
        <v/>
      </c>
      <c r="F112" s="234" t="str">
        <f>IF(Roster[[#This Row],[PROGRAM]]=0, "", Roster[[#This Row],[PROGRAM]])</f>
        <v/>
      </c>
      <c r="G112" s="234" t="str">
        <f>IF(Roster[[#This Row],[ACADEMIC YEAR]]=0, "", Roster[[#This Row],[ACADEMIC YEAR]])</f>
        <v/>
      </c>
      <c r="H112" s="234" t="str">
        <f>IF(Roster[[#This Row],[ROLE (IF ANY)]]=0, "", Roster[[#This Row],[ROLE (IF ANY)]])</f>
        <v/>
      </c>
      <c r="I112" s="234" t="str">
        <f>IF(Roster[[#This Row],[EMAIL]]=0, "", Roster[[#This Row],[EMAIL]])</f>
        <v/>
      </c>
      <c r="J112" s="234"/>
      <c r="K112" s="100"/>
      <c r="L112" s="100"/>
      <c r="M112" s="100"/>
      <c r="N112" s="100"/>
      <c r="O112" s="100"/>
      <c r="P112" s="100"/>
      <c r="Q112" s="258"/>
      <c r="R112" s="258"/>
      <c r="S112" s="258"/>
      <c r="T112" s="258"/>
      <c r="U112" s="259"/>
      <c r="V112" s="277"/>
    </row>
    <row r="113" spans="1:22" ht="14.5" x14ac:dyDescent="0.35">
      <c r="A113" s="100" t="str">
        <f>IF(Roster[[#This Row],[FIRST NAME]]=0, "", Roster[[#This Row],[FIRST NAME]])</f>
        <v/>
      </c>
      <c r="B113" s="234" t="str">
        <f>IF(Roster[[#This Row],[LAST NAME]]=0, "", Roster[[#This Row],[LAST NAME]])</f>
        <v/>
      </c>
      <c r="C113" s="234" t="str">
        <f>IF(Roster[[#This Row],[STUDENT '#]]=0, "", Roster[[#This Row],[STUDENT '#]])</f>
        <v/>
      </c>
      <c r="D113" s="234" t="str">
        <f>IF(Roster[[#This Row],[FACULTY]]=0, "", Roster[[#This Row],[FACULTY]])</f>
        <v/>
      </c>
      <c r="E113" s="234" t="str">
        <f>IF(Roster[[#This Row],[DEGREE]]=0, "", Roster[[#This Row],[DEGREE]])</f>
        <v/>
      </c>
      <c r="F113" s="234" t="str">
        <f>IF(Roster[[#This Row],[PROGRAM]]=0, "", Roster[[#This Row],[PROGRAM]])</f>
        <v/>
      </c>
      <c r="G113" s="234" t="str">
        <f>IF(Roster[[#This Row],[ACADEMIC YEAR]]=0, "", Roster[[#This Row],[ACADEMIC YEAR]])</f>
        <v/>
      </c>
      <c r="H113" s="234" t="str">
        <f>IF(Roster[[#This Row],[ROLE (IF ANY)]]=0, "", Roster[[#This Row],[ROLE (IF ANY)]])</f>
        <v/>
      </c>
      <c r="I113" s="234" t="str">
        <f>IF(Roster[[#This Row],[EMAIL]]=0, "", Roster[[#This Row],[EMAIL]])</f>
        <v/>
      </c>
      <c r="J113" s="234"/>
      <c r="K113" s="100"/>
      <c r="L113" s="100"/>
      <c r="M113" s="100"/>
      <c r="N113" s="100"/>
      <c r="O113" s="100"/>
      <c r="P113" s="100"/>
      <c r="Q113" s="258"/>
      <c r="R113" s="258"/>
      <c r="S113" s="258"/>
      <c r="T113" s="258"/>
      <c r="U113" s="259"/>
      <c r="V113" s="277"/>
    </row>
    <row r="114" spans="1:22" ht="14.5" x14ac:dyDescent="0.35">
      <c r="A114" s="100" t="str">
        <f>IF(Roster[[#This Row],[FIRST NAME]]=0, "", Roster[[#This Row],[FIRST NAME]])</f>
        <v/>
      </c>
      <c r="B114" s="234" t="str">
        <f>IF(Roster[[#This Row],[LAST NAME]]=0, "", Roster[[#This Row],[LAST NAME]])</f>
        <v/>
      </c>
      <c r="C114" s="234" t="str">
        <f>IF(Roster[[#This Row],[STUDENT '#]]=0, "", Roster[[#This Row],[STUDENT '#]])</f>
        <v/>
      </c>
      <c r="D114" s="234" t="str">
        <f>IF(Roster[[#This Row],[FACULTY]]=0, "", Roster[[#This Row],[FACULTY]])</f>
        <v/>
      </c>
      <c r="E114" s="234" t="str">
        <f>IF(Roster[[#This Row],[DEGREE]]=0, "", Roster[[#This Row],[DEGREE]])</f>
        <v/>
      </c>
      <c r="F114" s="234" t="str">
        <f>IF(Roster[[#This Row],[PROGRAM]]=0, "", Roster[[#This Row],[PROGRAM]])</f>
        <v/>
      </c>
      <c r="G114" s="234" t="str">
        <f>IF(Roster[[#This Row],[ACADEMIC YEAR]]=0, "", Roster[[#This Row],[ACADEMIC YEAR]])</f>
        <v/>
      </c>
      <c r="H114" s="234" t="str">
        <f>IF(Roster[[#This Row],[ROLE (IF ANY)]]=0, "", Roster[[#This Row],[ROLE (IF ANY)]])</f>
        <v/>
      </c>
      <c r="I114" s="234" t="str">
        <f>IF(Roster[[#This Row],[EMAIL]]=0, "", Roster[[#This Row],[EMAIL]])</f>
        <v/>
      </c>
      <c r="J114" s="234"/>
      <c r="K114" s="100"/>
      <c r="L114" s="100"/>
      <c r="M114" s="100"/>
      <c r="N114" s="100"/>
      <c r="O114" s="100"/>
      <c r="P114" s="100"/>
      <c r="Q114" s="258"/>
      <c r="R114" s="258"/>
      <c r="S114" s="258"/>
      <c r="T114" s="258"/>
      <c r="U114" s="259"/>
      <c r="V114" s="277"/>
    </row>
    <row r="115" spans="1:22" ht="14.5" x14ac:dyDescent="0.35">
      <c r="A115" s="100" t="str">
        <f>IF(Roster[[#This Row],[FIRST NAME]]=0, "", Roster[[#This Row],[FIRST NAME]])</f>
        <v/>
      </c>
      <c r="B115" s="234" t="str">
        <f>IF(Roster[[#This Row],[LAST NAME]]=0, "", Roster[[#This Row],[LAST NAME]])</f>
        <v/>
      </c>
      <c r="C115" s="234" t="str">
        <f>IF(Roster[[#This Row],[STUDENT '#]]=0, "", Roster[[#This Row],[STUDENT '#]])</f>
        <v/>
      </c>
      <c r="D115" s="234" t="str">
        <f>IF(Roster[[#This Row],[FACULTY]]=0, "", Roster[[#This Row],[FACULTY]])</f>
        <v/>
      </c>
      <c r="E115" s="234" t="str">
        <f>IF(Roster[[#This Row],[DEGREE]]=0, "", Roster[[#This Row],[DEGREE]])</f>
        <v/>
      </c>
      <c r="F115" s="234" t="str">
        <f>IF(Roster[[#This Row],[PROGRAM]]=0, "", Roster[[#This Row],[PROGRAM]])</f>
        <v/>
      </c>
      <c r="G115" s="234" t="str">
        <f>IF(Roster[[#This Row],[ACADEMIC YEAR]]=0, "", Roster[[#This Row],[ACADEMIC YEAR]])</f>
        <v/>
      </c>
      <c r="H115" s="234" t="str">
        <f>IF(Roster[[#This Row],[ROLE (IF ANY)]]=0, "", Roster[[#This Row],[ROLE (IF ANY)]])</f>
        <v/>
      </c>
      <c r="I115" s="234" t="str">
        <f>IF(Roster[[#This Row],[EMAIL]]=0, "", Roster[[#This Row],[EMAIL]])</f>
        <v/>
      </c>
      <c r="J115" s="234"/>
      <c r="K115" s="100"/>
      <c r="L115" s="100"/>
      <c r="M115" s="100"/>
      <c r="N115" s="100"/>
      <c r="O115" s="100"/>
      <c r="P115" s="100"/>
      <c r="Q115" s="258"/>
      <c r="R115" s="258"/>
      <c r="S115" s="258"/>
      <c r="T115" s="258"/>
      <c r="U115" s="259"/>
      <c r="V115" s="277"/>
    </row>
    <row r="116" spans="1:22" ht="14.5" x14ac:dyDescent="0.35">
      <c r="A116" s="100" t="str">
        <f>IF(Roster[[#This Row],[FIRST NAME]]=0, "", Roster[[#This Row],[FIRST NAME]])</f>
        <v/>
      </c>
      <c r="B116" s="234" t="str">
        <f>IF(Roster[[#This Row],[LAST NAME]]=0, "", Roster[[#This Row],[LAST NAME]])</f>
        <v/>
      </c>
      <c r="C116" s="234" t="str">
        <f>IF(Roster[[#This Row],[STUDENT '#]]=0, "", Roster[[#This Row],[STUDENT '#]])</f>
        <v/>
      </c>
      <c r="D116" s="234" t="str">
        <f>IF(Roster[[#This Row],[FACULTY]]=0, "", Roster[[#This Row],[FACULTY]])</f>
        <v/>
      </c>
      <c r="E116" s="234" t="str">
        <f>IF(Roster[[#This Row],[DEGREE]]=0, "", Roster[[#This Row],[DEGREE]])</f>
        <v/>
      </c>
      <c r="F116" s="234" t="str">
        <f>IF(Roster[[#This Row],[PROGRAM]]=0, "", Roster[[#This Row],[PROGRAM]])</f>
        <v/>
      </c>
      <c r="G116" s="234" t="str">
        <f>IF(Roster[[#This Row],[ACADEMIC YEAR]]=0, "", Roster[[#This Row],[ACADEMIC YEAR]])</f>
        <v/>
      </c>
      <c r="H116" s="234" t="str">
        <f>IF(Roster[[#This Row],[ROLE (IF ANY)]]=0, "", Roster[[#This Row],[ROLE (IF ANY)]])</f>
        <v/>
      </c>
      <c r="I116" s="234" t="str">
        <f>IF(Roster[[#This Row],[EMAIL]]=0, "", Roster[[#This Row],[EMAIL]])</f>
        <v/>
      </c>
      <c r="J116" s="234"/>
      <c r="K116" s="100"/>
      <c r="L116" s="100"/>
      <c r="M116" s="100"/>
      <c r="N116" s="100"/>
      <c r="O116" s="100"/>
      <c r="P116" s="100"/>
      <c r="Q116" s="258"/>
      <c r="R116" s="258"/>
      <c r="S116" s="258"/>
      <c r="T116" s="258"/>
      <c r="U116" s="259"/>
      <c r="V116" s="277"/>
    </row>
    <row r="117" spans="1:22" ht="14.5" x14ac:dyDescent="0.35">
      <c r="A117" s="100" t="str">
        <f>IF(Roster[[#This Row],[FIRST NAME]]=0, "", Roster[[#This Row],[FIRST NAME]])</f>
        <v/>
      </c>
      <c r="B117" s="234" t="str">
        <f>IF(Roster[[#This Row],[LAST NAME]]=0, "", Roster[[#This Row],[LAST NAME]])</f>
        <v/>
      </c>
      <c r="C117" s="234" t="str">
        <f>IF(Roster[[#This Row],[STUDENT '#]]=0, "", Roster[[#This Row],[STUDENT '#]])</f>
        <v/>
      </c>
      <c r="D117" s="234" t="str">
        <f>IF(Roster[[#This Row],[FACULTY]]=0, "", Roster[[#This Row],[FACULTY]])</f>
        <v/>
      </c>
      <c r="E117" s="234" t="str">
        <f>IF(Roster[[#This Row],[DEGREE]]=0, "", Roster[[#This Row],[DEGREE]])</f>
        <v/>
      </c>
      <c r="F117" s="234" t="str">
        <f>IF(Roster[[#This Row],[PROGRAM]]=0, "", Roster[[#This Row],[PROGRAM]])</f>
        <v/>
      </c>
      <c r="G117" s="234" t="str">
        <f>IF(Roster[[#This Row],[ACADEMIC YEAR]]=0, "", Roster[[#This Row],[ACADEMIC YEAR]])</f>
        <v/>
      </c>
      <c r="H117" s="234" t="str">
        <f>IF(Roster[[#This Row],[ROLE (IF ANY)]]=0, "", Roster[[#This Row],[ROLE (IF ANY)]])</f>
        <v/>
      </c>
      <c r="I117" s="234" t="str">
        <f>IF(Roster[[#This Row],[EMAIL]]=0, "", Roster[[#This Row],[EMAIL]])</f>
        <v/>
      </c>
      <c r="J117" s="234"/>
      <c r="K117" s="100"/>
      <c r="L117" s="100"/>
      <c r="M117" s="100"/>
      <c r="N117" s="100"/>
      <c r="O117" s="100"/>
      <c r="P117" s="100"/>
      <c r="Q117" s="258"/>
      <c r="R117" s="258"/>
      <c r="S117" s="258"/>
      <c r="T117" s="258"/>
      <c r="U117" s="259"/>
      <c r="V117" s="277"/>
    </row>
    <row r="118" spans="1:22" ht="14.5" x14ac:dyDescent="0.35">
      <c r="A118" s="100" t="str">
        <f>IF(Roster[[#This Row],[FIRST NAME]]=0, "", Roster[[#This Row],[FIRST NAME]])</f>
        <v/>
      </c>
      <c r="B118" s="234" t="str">
        <f>IF(Roster[[#This Row],[LAST NAME]]=0, "", Roster[[#This Row],[LAST NAME]])</f>
        <v/>
      </c>
      <c r="C118" s="234" t="str">
        <f>IF(Roster[[#This Row],[STUDENT '#]]=0, "", Roster[[#This Row],[STUDENT '#]])</f>
        <v/>
      </c>
      <c r="D118" s="234" t="str">
        <f>IF(Roster[[#This Row],[FACULTY]]=0, "", Roster[[#This Row],[FACULTY]])</f>
        <v/>
      </c>
      <c r="E118" s="234" t="str">
        <f>IF(Roster[[#This Row],[DEGREE]]=0, "", Roster[[#This Row],[DEGREE]])</f>
        <v/>
      </c>
      <c r="F118" s="234" t="str">
        <f>IF(Roster[[#This Row],[PROGRAM]]=0, "", Roster[[#This Row],[PROGRAM]])</f>
        <v/>
      </c>
      <c r="G118" s="234" t="str">
        <f>IF(Roster[[#This Row],[ACADEMIC YEAR]]=0, "", Roster[[#This Row],[ACADEMIC YEAR]])</f>
        <v/>
      </c>
      <c r="H118" s="234" t="str">
        <f>IF(Roster[[#This Row],[ROLE (IF ANY)]]=0, "", Roster[[#This Row],[ROLE (IF ANY)]])</f>
        <v/>
      </c>
      <c r="I118" s="234" t="str">
        <f>IF(Roster[[#This Row],[EMAIL]]=0, "", Roster[[#This Row],[EMAIL]])</f>
        <v/>
      </c>
      <c r="J118" s="234"/>
      <c r="K118" s="100"/>
      <c r="L118" s="100"/>
      <c r="M118" s="100"/>
      <c r="N118" s="100"/>
      <c r="O118" s="100"/>
      <c r="P118" s="100"/>
      <c r="Q118" s="258"/>
      <c r="R118" s="258"/>
      <c r="S118" s="258"/>
      <c r="T118" s="258"/>
      <c r="U118" s="259"/>
      <c r="V118" s="277"/>
    </row>
    <row r="119" spans="1:22" ht="14.5" x14ac:dyDescent="0.35">
      <c r="A119" s="100" t="str">
        <f>IF(Roster[[#This Row],[FIRST NAME]]=0, "", Roster[[#This Row],[FIRST NAME]])</f>
        <v/>
      </c>
      <c r="B119" s="234" t="str">
        <f>IF(Roster[[#This Row],[LAST NAME]]=0, "", Roster[[#This Row],[LAST NAME]])</f>
        <v/>
      </c>
      <c r="C119" s="234" t="str">
        <f>IF(Roster[[#This Row],[STUDENT '#]]=0, "", Roster[[#This Row],[STUDENT '#]])</f>
        <v/>
      </c>
      <c r="D119" s="234" t="str">
        <f>IF(Roster[[#This Row],[FACULTY]]=0, "", Roster[[#This Row],[FACULTY]])</f>
        <v/>
      </c>
      <c r="E119" s="234" t="str">
        <f>IF(Roster[[#This Row],[DEGREE]]=0, "", Roster[[#This Row],[DEGREE]])</f>
        <v/>
      </c>
      <c r="F119" s="234" t="str">
        <f>IF(Roster[[#This Row],[PROGRAM]]=0, "", Roster[[#This Row],[PROGRAM]])</f>
        <v/>
      </c>
      <c r="G119" s="234" t="str">
        <f>IF(Roster[[#This Row],[ACADEMIC YEAR]]=0, "", Roster[[#This Row],[ACADEMIC YEAR]])</f>
        <v/>
      </c>
      <c r="H119" s="234" t="str">
        <f>IF(Roster[[#This Row],[ROLE (IF ANY)]]=0, "", Roster[[#This Row],[ROLE (IF ANY)]])</f>
        <v/>
      </c>
      <c r="I119" s="234" t="str">
        <f>IF(Roster[[#This Row],[EMAIL]]=0, "", Roster[[#This Row],[EMAIL]])</f>
        <v/>
      </c>
      <c r="J119" s="234"/>
      <c r="K119" s="100"/>
      <c r="L119" s="100"/>
      <c r="M119" s="100"/>
      <c r="N119" s="100"/>
      <c r="O119" s="100"/>
      <c r="P119" s="100"/>
      <c r="Q119" s="258"/>
      <c r="R119" s="258"/>
      <c r="S119" s="258"/>
      <c r="T119" s="258"/>
      <c r="U119" s="259"/>
      <c r="V119" s="277"/>
    </row>
    <row r="120" spans="1:22" ht="14.5" x14ac:dyDescent="0.35">
      <c r="A120" s="100" t="str">
        <f>IF(Roster[[#This Row],[FIRST NAME]]=0, "", Roster[[#This Row],[FIRST NAME]])</f>
        <v/>
      </c>
      <c r="B120" s="234" t="str">
        <f>IF(Roster[[#This Row],[LAST NAME]]=0, "", Roster[[#This Row],[LAST NAME]])</f>
        <v/>
      </c>
      <c r="C120" s="234" t="str">
        <f>IF(Roster[[#This Row],[STUDENT '#]]=0, "", Roster[[#This Row],[STUDENT '#]])</f>
        <v/>
      </c>
      <c r="D120" s="234" t="str">
        <f>IF(Roster[[#This Row],[FACULTY]]=0, "", Roster[[#This Row],[FACULTY]])</f>
        <v/>
      </c>
      <c r="E120" s="234" t="str">
        <f>IF(Roster[[#This Row],[DEGREE]]=0, "", Roster[[#This Row],[DEGREE]])</f>
        <v/>
      </c>
      <c r="F120" s="234" t="str">
        <f>IF(Roster[[#This Row],[PROGRAM]]=0, "", Roster[[#This Row],[PROGRAM]])</f>
        <v/>
      </c>
      <c r="G120" s="234" t="str">
        <f>IF(Roster[[#This Row],[ACADEMIC YEAR]]=0, "", Roster[[#This Row],[ACADEMIC YEAR]])</f>
        <v/>
      </c>
      <c r="H120" s="234" t="str">
        <f>IF(Roster[[#This Row],[ROLE (IF ANY)]]=0, "", Roster[[#This Row],[ROLE (IF ANY)]])</f>
        <v/>
      </c>
      <c r="I120" s="234" t="str">
        <f>IF(Roster[[#This Row],[EMAIL]]=0, "", Roster[[#This Row],[EMAIL]])</f>
        <v/>
      </c>
      <c r="J120" s="234"/>
      <c r="K120" s="100"/>
      <c r="L120" s="100"/>
      <c r="M120" s="100"/>
      <c r="N120" s="100"/>
      <c r="O120" s="100"/>
      <c r="P120" s="100"/>
      <c r="Q120" s="258"/>
      <c r="R120" s="258"/>
      <c r="S120" s="258"/>
      <c r="T120" s="258"/>
      <c r="U120" s="259"/>
      <c r="V120" s="277"/>
    </row>
    <row r="121" spans="1:22" ht="14.5" x14ac:dyDescent="0.35">
      <c r="A121" s="100" t="str">
        <f>IF(Roster[[#This Row],[FIRST NAME]]=0, "", Roster[[#This Row],[FIRST NAME]])</f>
        <v/>
      </c>
      <c r="B121" s="234" t="str">
        <f>IF(Roster[[#This Row],[LAST NAME]]=0, "", Roster[[#This Row],[LAST NAME]])</f>
        <v/>
      </c>
      <c r="C121" s="234" t="str">
        <f>IF(Roster[[#This Row],[STUDENT '#]]=0, "", Roster[[#This Row],[STUDENT '#]])</f>
        <v/>
      </c>
      <c r="D121" s="234" t="str">
        <f>IF(Roster[[#This Row],[FACULTY]]=0, "", Roster[[#This Row],[FACULTY]])</f>
        <v/>
      </c>
      <c r="E121" s="234" t="str">
        <f>IF(Roster[[#This Row],[DEGREE]]=0, "", Roster[[#This Row],[DEGREE]])</f>
        <v/>
      </c>
      <c r="F121" s="234" t="str">
        <f>IF(Roster[[#This Row],[PROGRAM]]=0, "", Roster[[#This Row],[PROGRAM]])</f>
        <v/>
      </c>
      <c r="G121" s="234" t="str">
        <f>IF(Roster[[#This Row],[ACADEMIC YEAR]]=0, "", Roster[[#This Row],[ACADEMIC YEAR]])</f>
        <v/>
      </c>
      <c r="H121" s="234" t="str">
        <f>IF(Roster[[#This Row],[ROLE (IF ANY)]]=0, "", Roster[[#This Row],[ROLE (IF ANY)]])</f>
        <v/>
      </c>
      <c r="I121" s="234" t="str">
        <f>IF(Roster[[#This Row],[EMAIL]]=0, "", Roster[[#This Row],[EMAIL]])</f>
        <v/>
      </c>
      <c r="J121" s="234"/>
      <c r="K121" s="100"/>
      <c r="L121" s="100"/>
      <c r="M121" s="100"/>
      <c r="N121" s="100"/>
      <c r="O121" s="100"/>
      <c r="P121" s="100"/>
      <c r="Q121" s="258"/>
      <c r="R121" s="258"/>
      <c r="S121" s="258"/>
      <c r="T121" s="258"/>
      <c r="U121" s="259"/>
      <c r="V121" s="277"/>
    </row>
    <row r="122" spans="1:22" ht="14.5" x14ac:dyDescent="0.35">
      <c r="A122" s="100" t="str">
        <f>IF(Roster[[#This Row],[FIRST NAME]]=0, "", Roster[[#This Row],[FIRST NAME]])</f>
        <v/>
      </c>
      <c r="B122" s="234" t="str">
        <f>IF(Roster[[#This Row],[LAST NAME]]=0, "", Roster[[#This Row],[LAST NAME]])</f>
        <v/>
      </c>
      <c r="C122" s="234" t="str">
        <f>IF(Roster[[#This Row],[STUDENT '#]]=0, "", Roster[[#This Row],[STUDENT '#]])</f>
        <v/>
      </c>
      <c r="D122" s="234" t="str">
        <f>IF(Roster[[#This Row],[FACULTY]]=0, "", Roster[[#This Row],[FACULTY]])</f>
        <v/>
      </c>
      <c r="E122" s="234" t="str">
        <f>IF(Roster[[#This Row],[DEGREE]]=0, "", Roster[[#This Row],[DEGREE]])</f>
        <v/>
      </c>
      <c r="F122" s="234" t="str">
        <f>IF(Roster[[#This Row],[PROGRAM]]=0, "", Roster[[#This Row],[PROGRAM]])</f>
        <v/>
      </c>
      <c r="G122" s="234" t="str">
        <f>IF(Roster[[#This Row],[ACADEMIC YEAR]]=0, "", Roster[[#This Row],[ACADEMIC YEAR]])</f>
        <v/>
      </c>
      <c r="H122" s="234" t="str">
        <f>IF(Roster[[#This Row],[ROLE (IF ANY)]]=0, "", Roster[[#This Row],[ROLE (IF ANY)]])</f>
        <v/>
      </c>
      <c r="I122" s="234" t="str">
        <f>IF(Roster[[#This Row],[EMAIL]]=0, "", Roster[[#This Row],[EMAIL]])</f>
        <v/>
      </c>
      <c r="J122" s="234"/>
      <c r="K122" s="100"/>
      <c r="L122" s="100"/>
      <c r="M122" s="100"/>
      <c r="N122" s="100"/>
      <c r="O122" s="100"/>
      <c r="P122" s="100"/>
      <c r="Q122" s="258"/>
      <c r="R122" s="258"/>
      <c r="S122" s="258"/>
      <c r="T122" s="258"/>
      <c r="U122" s="259"/>
      <c r="V122" s="277"/>
    </row>
    <row r="123" spans="1:22" ht="14.5" x14ac:dyDescent="0.35">
      <c r="A123" s="100" t="str">
        <f>IF(Roster[[#This Row],[FIRST NAME]]=0, "", Roster[[#This Row],[FIRST NAME]])</f>
        <v/>
      </c>
      <c r="B123" s="234" t="str">
        <f>IF(Roster[[#This Row],[LAST NAME]]=0, "", Roster[[#This Row],[LAST NAME]])</f>
        <v/>
      </c>
      <c r="C123" s="234" t="str">
        <f>IF(Roster[[#This Row],[STUDENT '#]]=0, "", Roster[[#This Row],[STUDENT '#]])</f>
        <v/>
      </c>
      <c r="D123" s="234" t="str">
        <f>IF(Roster[[#This Row],[FACULTY]]=0, "", Roster[[#This Row],[FACULTY]])</f>
        <v/>
      </c>
      <c r="E123" s="234" t="str">
        <f>IF(Roster[[#This Row],[DEGREE]]=0, "", Roster[[#This Row],[DEGREE]])</f>
        <v/>
      </c>
      <c r="F123" s="234" t="str">
        <f>IF(Roster[[#This Row],[PROGRAM]]=0, "", Roster[[#This Row],[PROGRAM]])</f>
        <v/>
      </c>
      <c r="G123" s="234" t="str">
        <f>IF(Roster[[#This Row],[ACADEMIC YEAR]]=0, "", Roster[[#This Row],[ACADEMIC YEAR]])</f>
        <v/>
      </c>
      <c r="H123" s="234" t="str">
        <f>IF(Roster[[#This Row],[ROLE (IF ANY)]]=0, "", Roster[[#This Row],[ROLE (IF ANY)]])</f>
        <v/>
      </c>
      <c r="I123" s="234" t="str">
        <f>IF(Roster[[#This Row],[EMAIL]]=0, "", Roster[[#This Row],[EMAIL]])</f>
        <v/>
      </c>
      <c r="J123" s="234"/>
      <c r="K123" s="100"/>
      <c r="L123" s="100"/>
      <c r="M123" s="100"/>
      <c r="N123" s="100"/>
      <c r="O123" s="100"/>
      <c r="P123" s="100"/>
      <c r="Q123" s="258"/>
      <c r="R123" s="258"/>
      <c r="S123" s="258"/>
      <c r="T123" s="258"/>
      <c r="U123" s="259"/>
      <c r="V123" s="277"/>
    </row>
    <row r="124" spans="1:22" ht="14.5" x14ac:dyDescent="0.35">
      <c r="A124" s="100" t="str">
        <f>IF(Roster[[#This Row],[FIRST NAME]]=0, "", Roster[[#This Row],[FIRST NAME]])</f>
        <v/>
      </c>
      <c r="B124" s="234" t="str">
        <f>IF(Roster[[#This Row],[LAST NAME]]=0, "", Roster[[#This Row],[LAST NAME]])</f>
        <v/>
      </c>
      <c r="C124" s="234" t="str">
        <f>IF(Roster[[#This Row],[STUDENT '#]]=0, "", Roster[[#This Row],[STUDENT '#]])</f>
        <v/>
      </c>
      <c r="D124" s="234" t="str">
        <f>IF(Roster[[#This Row],[FACULTY]]=0, "", Roster[[#This Row],[FACULTY]])</f>
        <v/>
      </c>
      <c r="E124" s="234" t="str">
        <f>IF(Roster[[#This Row],[DEGREE]]=0, "", Roster[[#This Row],[DEGREE]])</f>
        <v/>
      </c>
      <c r="F124" s="234" t="str">
        <f>IF(Roster[[#This Row],[PROGRAM]]=0, "", Roster[[#This Row],[PROGRAM]])</f>
        <v/>
      </c>
      <c r="G124" s="234" t="str">
        <f>IF(Roster[[#This Row],[ACADEMIC YEAR]]=0, "", Roster[[#This Row],[ACADEMIC YEAR]])</f>
        <v/>
      </c>
      <c r="H124" s="234" t="str">
        <f>IF(Roster[[#This Row],[ROLE (IF ANY)]]=0, "", Roster[[#This Row],[ROLE (IF ANY)]])</f>
        <v/>
      </c>
      <c r="I124" s="234" t="str">
        <f>IF(Roster[[#This Row],[EMAIL]]=0, "", Roster[[#This Row],[EMAIL]])</f>
        <v/>
      </c>
      <c r="J124" s="234"/>
      <c r="K124" s="100"/>
      <c r="L124" s="100"/>
      <c r="M124" s="100"/>
      <c r="N124" s="100"/>
      <c r="O124" s="100"/>
      <c r="P124" s="100"/>
      <c r="Q124" s="258"/>
      <c r="R124" s="258"/>
      <c r="S124" s="258"/>
      <c r="T124" s="258"/>
      <c r="U124" s="259"/>
      <c r="V124" s="277"/>
    </row>
    <row r="125" spans="1:22" ht="14.5" x14ac:dyDescent="0.35">
      <c r="A125" s="100" t="str">
        <f>IF(Roster[[#This Row],[FIRST NAME]]=0, "", Roster[[#This Row],[FIRST NAME]])</f>
        <v/>
      </c>
      <c r="B125" s="234" t="str">
        <f>IF(Roster[[#This Row],[LAST NAME]]=0, "", Roster[[#This Row],[LAST NAME]])</f>
        <v/>
      </c>
      <c r="C125" s="234" t="str">
        <f>IF(Roster[[#This Row],[STUDENT '#]]=0, "", Roster[[#This Row],[STUDENT '#]])</f>
        <v/>
      </c>
      <c r="D125" s="234" t="str">
        <f>IF(Roster[[#This Row],[FACULTY]]=0, "", Roster[[#This Row],[FACULTY]])</f>
        <v/>
      </c>
      <c r="E125" s="234" t="str">
        <f>IF(Roster[[#This Row],[DEGREE]]=0, "", Roster[[#This Row],[DEGREE]])</f>
        <v/>
      </c>
      <c r="F125" s="234" t="str">
        <f>IF(Roster[[#This Row],[PROGRAM]]=0, "", Roster[[#This Row],[PROGRAM]])</f>
        <v/>
      </c>
      <c r="G125" s="234" t="str">
        <f>IF(Roster[[#This Row],[ACADEMIC YEAR]]=0, "", Roster[[#This Row],[ACADEMIC YEAR]])</f>
        <v/>
      </c>
      <c r="H125" s="234" t="str">
        <f>IF(Roster[[#This Row],[ROLE (IF ANY)]]=0, "", Roster[[#This Row],[ROLE (IF ANY)]])</f>
        <v/>
      </c>
      <c r="I125" s="234" t="str">
        <f>IF(Roster[[#This Row],[EMAIL]]=0, "", Roster[[#This Row],[EMAIL]])</f>
        <v/>
      </c>
      <c r="J125" s="234"/>
      <c r="K125" s="100"/>
      <c r="L125" s="100"/>
      <c r="M125" s="100"/>
      <c r="N125" s="100"/>
      <c r="O125" s="100"/>
      <c r="P125" s="100"/>
      <c r="Q125" s="258"/>
      <c r="R125" s="258"/>
      <c r="S125" s="258"/>
      <c r="T125" s="258"/>
      <c r="U125" s="259"/>
      <c r="V125" s="277"/>
    </row>
    <row r="126" spans="1:22" ht="14.5" x14ac:dyDescent="0.35">
      <c r="A126" s="100" t="str">
        <f>IF(Roster[[#This Row],[FIRST NAME]]=0, "", Roster[[#This Row],[FIRST NAME]])</f>
        <v/>
      </c>
      <c r="B126" s="234" t="str">
        <f>IF(Roster[[#This Row],[LAST NAME]]=0, "", Roster[[#This Row],[LAST NAME]])</f>
        <v/>
      </c>
      <c r="C126" s="234" t="str">
        <f>IF(Roster[[#This Row],[STUDENT '#]]=0, "", Roster[[#This Row],[STUDENT '#]])</f>
        <v/>
      </c>
      <c r="D126" s="234" t="str">
        <f>IF(Roster[[#This Row],[FACULTY]]=0, "", Roster[[#This Row],[FACULTY]])</f>
        <v/>
      </c>
      <c r="E126" s="234" t="str">
        <f>IF(Roster[[#This Row],[DEGREE]]=0, "", Roster[[#This Row],[DEGREE]])</f>
        <v/>
      </c>
      <c r="F126" s="234" t="str">
        <f>IF(Roster[[#This Row],[PROGRAM]]=0, "", Roster[[#This Row],[PROGRAM]])</f>
        <v/>
      </c>
      <c r="G126" s="234" t="str">
        <f>IF(Roster[[#This Row],[ACADEMIC YEAR]]=0, "", Roster[[#This Row],[ACADEMIC YEAR]])</f>
        <v/>
      </c>
      <c r="H126" s="234" t="str">
        <f>IF(Roster[[#This Row],[ROLE (IF ANY)]]=0, "", Roster[[#This Row],[ROLE (IF ANY)]])</f>
        <v/>
      </c>
      <c r="I126" s="234" t="str">
        <f>IF(Roster[[#This Row],[EMAIL]]=0, "", Roster[[#This Row],[EMAIL]])</f>
        <v/>
      </c>
      <c r="J126" s="234"/>
      <c r="K126" s="100"/>
      <c r="L126" s="100"/>
      <c r="M126" s="100"/>
      <c r="N126" s="100"/>
      <c r="O126" s="100"/>
      <c r="P126" s="100"/>
      <c r="Q126" s="258"/>
      <c r="R126" s="258"/>
      <c r="S126" s="258"/>
      <c r="T126" s="258"/>
      <c r="U126" s="259"/>
      <c r="V126" s="277"/>
    </row>
    <row r="127" spans="1:22" ht="14.5" x14ac:dyDescent="0.35">
      <c r="A127" s="100" t="str">
        <f>IF(Roster[[#This Row],[FIRST NAME]]=0, "", Roster[[#This Row],[FIRST NAME]])</f>
        <v/>
      </c>
      <c r="B127" s="234" t="str">
        <f>IF(Roster[[#This Row],[LAST NAME]]=0, "", Roster[[#This Row],[LAST NAME]])</f>
        <v/>
      </c>
      <c r="C127" s="234" t="str">
        <f>IF(Roster[[#This Row],[STUDENT '#]]=0, "", Roster[[#This Row],[STUDENT '#]])</f>
        <v/>
      </c>
      <c r="D127" s="234" t="str">
        <f>IF(Roster[[#This Row],[FACULTY]]=0, "", Roster[[#This Row],[FACULTY]])</f>
        <v/>
      </c>
      <c r="E127" s="234" t="str">
        <f>IF(Roster[[#This Row],[DEGREE]]=0, "", Roster[[#This Row],[DEGREE]])</f>
        <v/>
      </c>
      <c r="F127" s="234" t="str">
        <f>IF(Roster[[#This Row],[PROGRAM]]=0, "", Roster[[#This Row],[PROGRAM]])</f>
        <v/>
      </c>
      <c r="G127" s="234" t="str">
        <f>IF(Roster[[#This Row],[ACADEMIC YEAR]]=0, "", Roster[[#This Row],[ACADEMIC YEAR]])</f>
        <v/>
      </c>
      <c r="H127" s="234" t="str">
        <f>IF(Roster[[#This Row],[ROLE (IF ANY)]]=0, "", Roster[[#This Row],[ROLE (IF ANY)]])</f>
        <v/>
      </c>
      <c r="I127" s="234" t="str">
        <f>IF(Roster[[#This Row],[EMAIL]]=0, "", Roster[[#This Row],[EMAIL]])</f>
        <v/>
      </c>
      <c r="J127" s="234"/>
      <c r="K127" s="100"/>
      <c r="L127" s="100"/>
      <c r="M127" s="100"/>
      <c r="N127" s="100"/>
      <c r="O127" s="100"/>
      <c r="P127" s="100"/>
      <c r="Q127" s="258"/>
      <c r="R127" s="258"/>
      <c r="S127" s="258"/>
      <c r="T127" s="258"/>
      <c r="U127" s="259"/>
      <c r="V127" s="277"/>
    </row>
    <row r="128" spans="1:22" ht="14.5" x14ac:dyDescent="0.35">
      <c r="A128" s="100" t="str">
        <f>IF(Roster[[#This Row],[FIRST NAME]]=0, "", Roster[[#This Row],[FIRST NAME]])</f>
        <v/>
      </c>
      <c r="B128" s="234" t="str">
        <f>IF(Roster[[#This Row],[LAST NAME]]=0, "", Roster[[#This Row],[LAST NAME]])</f>
        <v/>
      </c>
      <c r="C128" s="234" t="str">
        <f>IF(Roster[[#This Row],[STUDENT '#]]=0, "", Roster[[#This Row],[STUDENT '#]])</f>
        <v/>
      </c>
      <c r="D128" s="234" t="str">
        <f>IF(Roster[[#This Row],[FACULTY]]=0, "", Roster[[#This Row],[FACULTY]])</f>
        <v/>
      </c>
      <c r="E128" s="234" t="str">
        <f>IF(Roster[[#This Row],[DEGREE]]=0, "", Roster[[#This Row],[DEGREE]])</f>
        <v/>
      </c>
      <c r="F128" s="234" t="str">
        <f>IF(Roster[[#This Row],[PROGRAM]]=0, "", Roster[[#This Row],[PROGRAM]])</f>
        <v/>
      </c>
      <c r="G128" s="234" t="str">
        <f>IF(Roster[[#This Row],[ACADEMIC YEAR]]=0, "", Roster[[#This Row],[ACADEMIC YEAR]])</f>
        <v/>
      </c>
      <c r="H128" s="234" t="str">
        <f>IF(Roster[[#This Row],[ROLE (IF ANY)]]=0, "", Roster[[#This Row],[ROLE (IF ANY)]])</f>
        <v/>
      </c>
      <c r="I128" s="234" t="str">
        <f>IF(Roster[[#This Row],[EMAIL]]=0, "", Roster[[#This Row],[EMAIL]])</f>
        <v/>
      </c>
      <c r="J128" s="234"/>
      <c r="K128" s="100"/>
      <c r="L128" s="100"/>
      <c r="M128" s="100"/>
      <c r="N128" s="100"/>
      <c r="O128" s="100"/>
      <c r="P128" s="100"/>
      <c r="Q128" s="258"/>
      <c r="R128" s="258"/>
      <c r="S128" s="258"/>
      <c r="T128" s="258"/>
      <c r="U128" s="259"/>
      <c r="V128" s="277"/>
    </row>
    <row r="129" spans="1:22" ht="14.5" x14ac:dyDescent="0.35">
      <c r="A129" s="100" t="str">
        <f>IF(Roster[[#This Row],[FIRST NAME]]=0, "", Roster[[#This Row],[FIRST NAME]])</f>
        <v/>
      </c>
      <c r="B129" s="234" t="str">
        <f>IF(Roster[[#This Row],[LAST NAME]]=0, "", Roster[[#This Row],[LAST NAME]])</f>
        <v/>
      </c>
      <c r="C129" s="234" t="str">
        <f>IF(Roster[[#This Row],[STUDENT '#]]=0, "", Roster[[#This Row],[STUDENT '#]])</f>
        <v/>
      </c>
      <c r="D129" s="234" t="str">
        <f>IF(Roster[[#This Row],[FACULTY]]=0, "", Roster[[#This Row],[FACULTY]])</f>
        <v/>
      </c>
      <c r="E129" s="234" t="str">
        <f>IF(Roster[[#This Row],[DEGREE]]=0, "", Roster[[#This Row],[DEGREE]])</f>
        <v/>
      </c>
      <c r="F129" s="234" t="str">
        <f>IF(Roster[[#This Row],[PROGRAM]]=0, "", Roster[[#This Row],[PROGRAM]])</f>
        <v/>
      </c>
      <c r="G129" s="234" t="str">
        <f>IF(Roster[[#This Row],[ACADEMIC YEAR]]=0, "", Roster[[#This Row],[ACADEMIC YEAR]])</f>
        <v/>
      </c>
      <c r="H129" s="234" t="str">
        <f>IF(Roster[[#This Row],[ROLE (IF ANY)]]=0, "", Roster[[#This Row],[ROLE (IF ANY)]])</f>
        <v/>
      </c>
      <c r="I129" s="234" t="str">
        <f>IF(Roster[[#This Row],[EMAIL]]=0, "", Roster[[#This Row],[EMAIL]])</f>
        <v/>
      </c>
      <c r="J129" s="234"/>
      <c r="K129" s="100"/>
      <c r="L129" s="100"/>
      <c r="M129" s="100"/>
      <c r="N129" s="100"/>
      <c r="O129" s="100"/>
      <c r="P129" s="100"/>
      <c r="Q129" s="258"/>
      <c r="R129" s="258"/>
      <c r="S129" s="258"/>
      <c r="T129" s="258"/>
      <c r="U129" s="259"/>
      <c r="V129" s="277"/>
    </row>
    <row r="130" spans="1:22" ht="14.5" x14ac:dyDescent="0.35">
      <c r="A130" s="100" t="str">
        <f>IF(Roster[[#This Row],[FIRST NAME]]=0, "", Roster[[#This Row],[FIRST NAME]])</f>
        <v/>
      </c>
      <c r="B130" s="234" t="str">
        <f>IF(Roster[[#This Row],[LAST NAME]]=0, "", Roster[[#This Row],[LAST NAME]])</f>
        <v/>
      </c>
      <c r="C130" s="234" t="str">
        <f>IF(Roster[[#This Row],[STUDENT '#]]=0, "", Roster[[#This Row],[STUDENT '#]])</f>
        <v/>
      </c>
      <c r="D130" s="234" t="str">
        <f>IF(Roster[[#This Row],[FACULTY]]=0, "", Roster[[#This Row],[FACULTY]])</f>
        <v/>
      </c>
      <c r="E130" s="234" t="str">
        <f>IF(Roster[[#This Row],[DEGREE]]=0, "", Roster[[#This Row],[DEGREE]])</f>
        <v/>
      </c>
      <c r="F130" s="234" t="str">
        <f>IF(Roster[[#This Row],[PROGRAM]]=0, "", Roster[[#This Row],[PROGRAM]])</f>
        <v/>
      </c>
      <c r="G130" s="234" t="str">
        <f>IF(Roster[[#This Row],[ACADEMIC YEAR]]=0, "", Roster[[#This Row],[ACADEMIC YEAR]])</f>
        <v/>
      </c>
      <c r="H130" s="234" t="str">
        <f>IF(Roster[[#This Row],[ROLE (IF ANY)]]=0, "", Roster[[#This Row],[ROLE (IF ANY)]])</f>
        <v/>
      </c>
      <c r="I130" s="234" t="str">
        <f>IF(Roster[[#This Row],[EMAIL]]=0, "", Roster[[#This Row],[EMAIL]])</f>
        <v/>
      </c>
      <c r="J130" s="234"/>
      <c r="K130" s="100"/>
      <c r="L130" s="100"/>
      <c r="M130" s="100"/>
      <c r="N130" s="100"/>
      <c r="O130" s="100"/>
      <c r="P130" s="100"/>
      <c r="Q130" s="258"/>
      <c r="R130" s="258"/>
      <c r="S130" s="258"/>
      <c r="T130" s="258"/>
      <c r="U130" s="259"/>
      <c r="V130" s="277"/>
    </row>
    <row r="131" spans="1:22" ht="14.5" x14ac:dyDescent="0.35">
      <c r="A131" s="100" t="str">
        <f>IF(Roster[[#This Row],[FIRST NAME]]=0, "", Roster[[#This Row],[FIRST NAME]])</f>
        <v/>
      </c>
      <c r="B131" s="234" t="str">
        <f>IF(Roster[[#This Row],[LAST NAME]]=0, "", Roster[[#This Row],[LAST NAME]])</f>
        <v/>
      </c>
      <c r="C131" s="234" t="str">
        <f>IF(Roster[[#This Row],[STUDENT '#]]=0, "", Roster[[#This Row],[STUDENT '#]])</f>
        <v/>
      </c>
      <c r="D131" s="234" t="str">
        <f>IF(Roster[[#This Row],[FACULTY]]=0, "", Roster[[#This Row],[FACULTY]])</f>
        <v/>
      </c>
      <c r="E131" s="234" t="str">
        <f>IF(Roster[[#This Row],[DEGREE]]=0, "", Roster[[#This Row],[DEGREE]])</f>
        <v/>
      </c>
      <c r="F131" s="234" t="str">
        <f>IF(Roster[[#This Row],[PROGRAM]]=0, "", Roster[[#This Row],[PROGRAM]])</f>
        <v/>
      </c>
      <c r="G131" s="234" t="str">
        <f>IF(Roster[[#This Row],[ACADEMIC YEAR]]=0, "", Roster[[#This Row],[ACADEMIC YEAR]])</f>
        <v/>
      </c>
      <c r="H131" s="234" t="str">
        <f>IF(Roster[[#This Row],[ROLE (IF ANY)]]=0, "", Roster[[#This Row],[ROLE (IF ANY)]])</f>
        <v/>
      </c>
      <c r="I131" s="234" t="str">
        <f>IF(Roster[[#This Row],[EMAIL]]=0, "", Roster[[#This Row],[EMAIL]])</f>
        <v/>
      </c>
      <c r="J131" s="234"/>
      <c r="K131" s="100"/>
      <c r="L131" s="100"/>
      <c r="M131" s="100"/>
      <c r="N131" s="100"/>
      <c r="O131" s="100"/>
      <c r="P131" s="100"/>
      <c r="Q131" s="258"/>
      <c r="R131" s="258"/>
      <c r="S131" s="258"/>
      <c r="T131" s="258"/>
      <c r="U131" s="259"/>
      <c r="V131" s="277"/>
    </row>
    <row r="132" spans="1:22" ht="14.5" x14ac:dyDescent="0.35">
      <c r="A132" s="100" t="str">
        <f>IF(Roster[[#This Row],[FIRST NAME]]=0, "", Roster[[#This Row],[FIRST NAME]])</f>
        <v/>
      </c>
      <c r="B132" s="234" t="str">
        <f>IF(Roster[[#This Row],[LAST NAME]]=0, "", Roster[[#This Row],[LAST NAME]])</f>
        <v/>
      </c>
      <c r="C132" s="234" t="str">
        <f>IF(Roster[[#This Row],[STUDENT '#]]=0, "", Roster[[#This Row],[STUDENT '#]])</f>
        <v/>
      </c>
      <c r="D132" s="234" t="str">
        <f>IF(Roster[[#This Row],[FACULTY]]=0, "", Roster[[#This Row],[FACULTY]])</f>
        <v/>
      </c>
      <c r="E132" s="234" t="str">
        <f>IF(Roster[[#This Row],[DEGREE]]=0, "", Roster[[#This Row],[DEGREE]])</f>
        <v/>
      </c>
      <c r="F132" s="234" t="str">
        <f>IF(Roster[[#This Row],[PROGRAM]]=0, "", Roster[[#This Row],[PROGRAM]])</f>
        <v/>
      </c>
      <c r="G132" s="234" t="str">
        <f>IF(Roster[[#This Row],[ACADEMIC YEAR]]=0, "", Roster[[#This Row],[ACADEMIC YEAR]])</f>
        <v/>
      </c>
      <c r="H132" s="234" t="str">
        <f>IF(Roster[[#This Row],[ROLE (IF ANY)]]=0, "", Roster[[#This Row],[ROLE (IF ANY)]])</f>
        <v/>
      </c>
      <c r="I132" s="234" t="str">
        <f>IF(Roster[[#This Row],[EMAIL]]=0, "", Roster[[#This Row],[EMAIL]])</f>
        <v/>
      </c>
      <c r="J132" s="234"/>
      <c r="K132" s="100"/>
      <c r="L132" s="100"/>
      <c r="M132" s="100"/>
      <c r="N132" s="100"/>
      <c r="O132" s="100"/>
      <c r="P132" s="100"/>
      <c r="Q132" s="258"/>
      <c r="R132" s="258"/>
      <c r="S132" s="258"/>
      <c r="T132" s="258"/>
      <c r="U132" s="259"/>
      <c r="V132" s="277"/>
    </row>
    <row r="133" spans="1:22" ht="14.5" x14ac:dyDescent="0.35">
      <c r="A133" s="100" t="str">
        <f>IF(Roster[[#This Row],[FIRST NAME]]=0, "", Roster[[#This Row],[FIRST NAME]])</f>
        <v/>
      </c>
      <c r="B133" s="234" t="str">
        <f>IF(Roster[[#This Row],[LAST NAME]]=0, "", Roster[[#This Row],[LAST NAME]])</f>
        <v/>
      </c>
      <c r="C133" s="234" t="str">
        <f>IF(Roster[[#This Row],[STUDENT '#]]=0, "", Roster[[#This Row],[STUDENT '#]])</f>
        <v/>
      </c>
      <c r="D133" s="234" t="str">
        <f>IF(Roster[[#This Row],[FACULTY]]=0, "", Roster[[#This Row],[FACULTY]])</f>
        <v/>
      </c>
      <c r="E133" s="234" t="str">
        <f>IF(Roster[[#This Row],[DEGREE]]=0, "", Roster[[#This Row],[DEGREE]])</f>
        <v/>
      </c>
      <c r="F133" s="234" t="str">
        <f>IF(Roster[[#This Row],[PROGRAM]]=0, "", Roster[[#This Row],[PROGRAM]])</f>
        <v/>
      </c>
      <c r="G133" s="234" t="str">
        <f>IF(Roster[[#This Row],[ACADEMIC YEAR]]=0, "", Roster[[#This Row],[ACADEMIC YEAR]])</f>
        <v/>
      </c>
      <c r="H133" s="234" t="str">
        <f>IF(Roster[[#This Row],[ROLE (IF ANY)]]=0, "", Roster[[#This Row],[ROLE (IF ANY)]])</f>
        <v/>
      </c>
      <c r="I133" s="234" t="str">
        <f>IF(Roster[[#This Row],[EMAIL]]=0, "", Roster[[#This Row],[EMAIL]])</f>
        <v/>
      </c>
      <c r="J133" s="234"/>
      <c r="K133" s="100"/>
      <c r="L133" s="100"/>
      <c r="M133" s="100"/>
      <c r="N133" s="100"/>
      <c r="O133" s="100"/>
      <c r="P133" s="100"/>
      <c r="Q133" s="258"/>
      <c r="R133" s="258"/>
      <c r="S133" s="258"/>
      <c r="T133" s="258"/>
      <c r="U133" s="259"/>
      <c r="V133" s="277"/>
    </row>
    <row r="134" spans="1:22" ht="14.5" x14ac:dyDescent="0.35">
      <c r="A134" s="100" t="str">
        <f>IF(Roster[[#This Row],[FIRST NAME]]=0, "", Roster[[#This Row],[FIRST NAME]])</f>
        <v/>
      </c>
      <c r="B134" s="234" t="str">
        <f>IF(Roster[[#This Row],[LAST NAME]]=0, "", Roster[[#This Row],[LAST NAME]])</f>
        <v/>
      </c>
      <c r="C134" s="234" t="str">
        <f>IF(Roster[[#This Row],[STUDENT '#]]=0, "", Roster[[#This Row],[STUDENT '#]])</f>
        <v/>
      </c>
      <c r="D134" s="234" t="str">
        <f>IF(Roster[[#This Row],[FACULTY]]=0, "", Roster[[#This Row],[FACULTY]])</f>
        <v/>
      </c>
      <c r="E134" s="234" t="str">
        <f>IF(Roster[[#This Row],[DEGREE]]=0, "", Roster[[#This Row],[DEGREE]])</f>
        <v/>
      </c>
      <c r="F134" s="234" t="str">
        <f>IF(Roster[[#This Row],[PROGRAM]]=0, "", Roster[[#This Row],[PROGRAM]])</f>
        <v/>
      </c>
      <c r="G134" s="234" t="str">
        <f>IF(Roster[[#This Row],[ACADEMIC YEAR]]=0, "", Roster[[#This Row],[ACADEMIC YEAR]])</f>
        <v/>
      </c>
      <c r="H134" s="234" t="str">
        <f>IF(Roster[[#This Row],[ROLE (IF ANY)]]=0, "", Roster[[#This Row],[ROLE (IF ANY)]])</f>
        <v/>
      </c>
      <c r="I134" s="234" t="str">
        <f>IF(Roster[[#This Row],[EMAIL]]=0, "", Roster[[#This Row],[EMAIL]])</f>
        <v/>
      </c>
      <c r="J134" s="234"/>
      <c r="K134" s="100"/>
      <c r="L134" s="100"/>
      <c r="M134" s="100"/>
      <c r="N134" s="100"/>
      <c r="O134" s="100"/>
      <c r="P134" s="100"/>
      <c r="Q134" s="258"/>
      <c r="R134" s="258"/>
      <c r="S134" s="258"/>
      <c r="T134" s="258"/>
      <c r="U134" s="259"/>
      <c r="V134" s="277"/>
    </row>
    <row r="135" spans="1:22" ht="14.5" x14ac:dyDescent="0.35">
      <c r="A135" s="100" t="str">
        <f>IF(Roster[[#This Row],[FIRST NAME]]=0, "", Roster[[#This Row],[FIRST NAME]])</f>
        <v/>
      </c>
      <c r="B135" s="234" t="str">
        <f>IF(Roster[[#This Row],[LAST NAME]]=0, "", Roster[[#This Row],[LAST NAME]])</f>
        <v/>
      </c>
      <c r="C135" s="234" t="str">
        <f>IF(Roster[[#This Row],[STUDENT '#]]=0, "", Roster[[#This Row],[STUDENT '#]])</f>
        <v/>
      </c>
      <c r="D135" s="234" t="str">
        <f>IF(Roster[[#This Row],[FACULTY]]=0, "", Roster[[#This Row],[FACULTY]])</f>
        <v/>
      </c>
      <c r="E135" s="234" t="str">
        <f>IF(Roster[[#This Row],[DEGREE]]=0, "", Roster[[#This Row],[DEGREE]])</f>
        <v/>
      </c>
      <c r="F135" s="234" t="str">
        <f>IF(Roster[[#This Row],[PROGRAM]]=0, "", Roster[[#This Row],[PROGRAM]])</f>
        <v/>
      </c>
      <c r="G135" s="234" t="str">
        <f>IF(Roster[[#This Row],[ACADEMIC YEAR]]=0, "", Roster[[#This Row],[ACADEMIC YEAR]])</f>
        <v/>
      </c>
      <c r="H135" s="234" t="str">
        <f>IF(Roster[[#This Row],[ROLE (IF ANY)]]=0, "", Roster[[#This Row],[ROLE (IF ANY)]])</f>
        <v/>
      </c>
      <c r="I135" s="234" t="str">
        <f>IF(Roster[[#This Row],[EMAIL]]=0, "", Roster[[#This Row],[EMAIL]])</f>
        <v/>
      </c>
      <c r="J135" s="234"/>
      <c r="K135" s="100"/>
      <c r="L135" s="100"/>
      <c r="M135" s="100"/>
      <c r="N135" s="100"/>
      <c r="O135" s="100"/>
      <c r="P135" s="100"/>
      <c r="Q135" s="258"/>
      <c r="R135" s="258"/>
      <c r="S135" s="258"/>
      <c r="T135" s="258"/>
      <c r="U135" s="259"/>
      <c r="V135" s="277"/>
    </row>
    <row r="136" spans="1:22" ht="14.5" x14ac:dyDescent="0.35">
      <c r="A136" s="100" t="str">
        <f>IF(Roster[[#This Row],[FIRST NAME]]=0, "", Roster[[#This Row],[FIRST NAME]])</f>
        <v/>
      </c>
      <c r="B136" s="234" t="str">
        <f>IF(Roster[[#This Row],[LAST NAME]]=0, "", Roster[[#This Row],[LAST NAME]])</f>
        <v/>
      </c>
      <c r="C136" s="234" t="str">
        <f>IF(Roster[[#This Row],[STUDENT '#]]=0, "", Roster[[#This Row],[STUDENT '#]])</f>
        <v/>
      </c>
      <c r="D136" s="234" t="str">
        <f>IF(Roster[[#This Row],[FACULTY]]=0, "", Roster[[#This Row],[FACULTY]])</f>
        <v/>
      </c>
      <c r="E136" s="234" t="str">
        <f>IF(Roster[[#This Row],[DEGREE]]=0, "", Roster[[#This Row],[DEGREE]])</f>
        <v/>
      </c>
      <c r="F136" s="234" t="str">
        <f>IF(Roster[[#This Row],[PROGRAM]]=0, "", Roster[[#This Row],[PROGRAM]])</f>
        <v/>
      </c>
      <c r="G136" s="234" t="str">
        <f>IF(Roster[[#This Row],[ACADEMIC YEAR]]=0, "", Roster[[#This Row],[ACADEMIC YEAR]])</f>
        <v/>
      </c>
      <c r="H136" s="234" t="str">
        <f>IF(Roster[[#This Row],[ROLE (IF ANY)]]=0, "", Roster[[#This Row],[ROLE (IF ANY)]])</f>
        <v/>
      </c>
      <c r="I136" s="234" t="str">
        <f>IF(Roster[[#This Row],[EMAIL]]=0, "", Roster[[#This Row],[EMAIL]])</f>
        <v/>
      </c>
      <c r="J136" s="234"/>
      <c r="K136" s="100"/>
      <c r="L136" s="100"/>
      <c r="M136" s="100"/>
      <c r="N136" s="100"/>
      <c r="O136" s="100"/>
      <c r="P136" s="100"/>
      <c r="Q136" s="258"/>
      <c r="R136" s="258"/>
      <c r="S136" s="258"/>
      <c r="T136" s="258"/>
      <c r="U136" s="259"/>
      <c r="V136" s="277"/>
    </row>
    <row r="137" spans="1:22" ht="14.5" x14ac:dyDescent="0.35">
      <c r="A137" s="100" t="str">
        <f>IF(Roster[[#This Row],[FIRST NAME]]=0, "", Roster[[#This Row],[FIRST NAME]])</f>
        <v/>
      </c>
      <c r="B137" s="234" t="str">
        <f>IF(Roster[[#This Row],[LAST NAME]]=0, "", Roster[[#This Row],[LAST NAME]])</f>
        <v/>
      </c>
      <c r="C137" s="234" t="str">
        <f>IF(Roster[[#This Row],[STUDENT '#]]=0, "", Roster[[#This Row],[STUDENT '#]])</f>
        <v/>
      </c>
      <c r="D137" s="234" t="str">
        <f>IF(Roster[[#This Row],[FACULTY]]=0, "", Roster[[#This Row],[FACULTY]])</f>
        <v/>
      </c>
      <c r="E137" s="234" t="str">
        <f>IF(Roster[[#This Row],[DEGREE]]=0, "", Roster[[#This Row],[DEGREE]])</f>
        <v/>
      </c>
      <c r="F137" s="234" t="str">
        <f>IF(Roster[[#This Row],[PROGRAM]]=0, "", Roster[[#This Row],[PROGRAM]])</f>
        <v/>
      </c>
      <c r="G137" s="234" t="str">
        <f>IF(Roster[[#This Row],[ACADEMIC YEAR]]=0, "", Roster[[#This Row],[ACADEMIC YEAR]])</f>
        <v/>
      </c>
      <c r="H137" s="234" t="str">
        <f>IF(Roster[[#This Row],[ROLE (IF ANY)]]=0, "", Roster[[#This Row],[ROLE (IF ANY)]])</f>
        <v/>
      </c>
      <c r="I137" s="234" t="str">
        <f>IF(Roster[[#This Row],[EMAIL]]=0, "", Roster[[#This Row],[EMAIL]])</f>
        <v/>
      </c>
      <c r="J137" s="234"/>
      <c r="K137" s="100"/>
      <c r="L137" s="100"/>
      <c r="M137" s="100"/>
      <c r="N137" s="100"/>
      <c r="O137" s="100"/>
      <c r="P137" s="100"/>
      <c r="Q137" s="258"/>
      <c r="R137" s="258"/>
      <c r="S137" s="258"/>
      <c r="T137" s="258"/>
      <c r="U137" s="259"/>
      <c r="V137" s="277"/>
    </row>
    <row r="138" spans="1:22" ht="14.5" x14ac:dyDescent="0.35">
      <c r="A138" s="100" t="str">
        <f>IF(Roster[[#This Row],[FIRST NAME]]=0, "", Roster[[#This Row],[FIRST NAME]])</f>
        <v/>
      </c>
      <c r="B138" s="234" t="str">
        <f>IF(Roster[[#This Row],[LAST NAME]]=0, "", Roster[[#This Row],[LAST NAME]])</f>
        <v/>
      </c>
      <c r="C138" s="234" t="str">
        <f>IF(Roster[[#This Row],[STUDENT '#]]=0, "", Roster[[#This Row],[STUDENT '#]])</f>
        <v/>
      </c>
      <c r="D138" s="234" t="str">
        <f>IF(Roster[[#This Row],[FACULTY]]=0, "", Roster[[#This Row],[FACULTY]])</f>
        <v/>
      </c>
      <c r="E138" s="234" t="str">
        <f>IF(Roster[[#This Row],[DEGREE]]=0, "", Roster[[#This Row],[DEGREE]])</f>
        <v/>
      </c>
      <c r="F138" s="234" t="str">
        <f>IF(Roster[[#This Row],[PROGRAM]]=0, "", Roster[[#This Row],[PROGRAM]])</f>
        <v/>
      </c>
      <c r="G138" s="234" t="str">
        <f>IF(Roster[[#This Row],[ACADEMIC YEAR]]=0, "", Roster[[#This Row],[ACADEMIC YEAR]])</f>
        <v/>
      </c>
      <c r="H138" s="234" t="str">
        <f>IF(Roster[[#This Row],[ROLE (IF ANY)]]=0, "", Roster[[#This Row],[ROLE (IF ANY)]])</f>
        <v/>
      </c>
      <c r="I138" s="234" t="str">
        <f>IF(Roster[[#This Row],[EMAIL]]=0, "", Roster[[#This Row],[EMAIL]])</f>
        <v/>
      </c>
      <c r="J138" s="234"/>
      <c r="K138" s="100"/>
      <c r="L138" s="100"/>
      <c r="M138" s="100"/>
      <c r="N138" s="100"/>
      <c r="O138" s="100"/>
      <c r="P138" s="100"/>
      <c r="Q138" s="258"/>
      <c r="R138" s="258"/>
      <c r="S138" s="258"/>
      <c r="T138" s="258"/>
      <c r="U138" s="259"/>
      <c r="V138" s="277"/>
    </row>
    <row r="139" spans="1:22" ht="14.5" x14ac:dyDescent="0.35">
      <c r="A139" s="100" t="str">
        <f>IF(Roster[[#This Row],[FIRST NAME]]=0, "", Roster[[#This Row],[FIRST NAME]])</f>
        <v/>
      </c>
      <c r="B139" s="234" t="str">
        <f>IF(Roster[[#This Row],[LAST NAME]]=0, "", Roster[[#This Row],[LAST NAME]])</f>
        <v/>
      </c>
      <c r="C139" s="234" t="str">
        <f>IF(Roster[[#This Row],[STUDENT '#]]=0, "", Roster[[#This Row],[STUDENT '#]])</f>
        <v/>
      </c>
      <c r="D139" s="234" t="str">
        <f>IF(Roster[[#This Row],[FACULTY]]=0, "", Roster[[#This Row],[FACULTY]])</f>
        <v/>
      </c>
      <c r="E139" s="234" t="str">
        <f>IF(Roster[[#This Row],[DEGREE]]=0, "", Roster[[#This Row],[DEGREE]])</f>
        <v/>
      </c>
      <c r="F139" s="234" t="str">
        <f>IF(Roster[[#This Row],[PROGRAM]]=0, "", Roster[[#This Row],[PROGRAM]])</f>
        <v/>
      </c>
      <c r="G139" s="234" t="str">
        <f>IF(Roster[[#This Row],[ACADEMIC YEAR]]=0, "", Roster[[#This Row],[ACADEMIC YEAR]])</f>
        <v/>
      </c>
      <c r="H139" s="234" t="str">
        <f>IF(Roster[[#This Row],[ROLE (IF ANY)]]=0, "", Roster[[#This Row],[ROLE (IF ANY)]])</f>
        <v/>
      </c>
      <c r="I139" s="234" t="str">
        <f>IF(Roster[[#This Row],[EMAIL]]=0, "", Roster[[#This Row],[EMAIL]])</f>
        <v/>
      </c>
      <c r="J139" s="234"/>
      <c r="K139" s="100"/>
      <c r="L139" s="100"/>
      <c r="M139" s="100"/>
      <c r="N139" s="100"/>
      <c r="O139" s="100"/>
      <c r="P139" s="100"/>
      <c r="Q139" s="258"/>
      <c r="R139" s="258"/>
      <c r="S139" s="258"/>
      <c r="T139" s="258"/>
      <c r="U139" s="259"/>
      <c r="V139" s="277"/>
    </row>
    <row r="140" spans="1:22" ht="14.5" x14ac:dyDescent="0.35">
      <c r="A140" s="100" t="str">
        <f>IF(Roster[[#This Row],[FIRST NAME]]=0, "", Roster[[#This Row],[FIRST NAME]])</f>
        <v/>
      </c>
      <c r="B140" s="234" t="str">
        <f>IF(Roster[[#This Row],[LAST NAME]]=0, "", Roster[[#This Row],[LAST NAME]])</f>
        <v/>
      </c>
      <c r="C140" s="234" t="str">
        <f>IF(Roster[[#This Row],[STUDENT '#]]=0, "", Roster[[#This Row],[STUDENT '#]])</f>
        <v/>
      </c>
      <c r="D140" s="234" t="str">
        <f>IF(Roster[[#This Row],[FACULTY]]=0, "", Roster[[#This Row],[FACULTY]])</f>
        <v/>
      </c>
      <c r="E140" s="234" t="str">
        <f>IF(Roster[[#This Row],[DEGREE]]=0, "", Roster[[#This Row],[DEGREE]])</f>
        <v/>
      </c>
      <c r="F140" s="234" t="str">
        <f>IF(Roster[[#This Row],[PROGRAM]]=0, "", Roster[[#This Row],[PROGRAM]])</f>
        <v/>
      </c>
      <c r="G140" s="234" t="str">
        <f>IF(Roster[[#This Row],[ACADEMIC YEAR]]=0, "", Roster[[#This Row],[ACADEMIC YEAR]])</f>
        <v/>
      </c>
      <c r="H140" s="234" t="str">
        <f>IF(Roster[[#This Row],[ROLE (IF ANY)]]=0, "", Roster[[#This Row],[ROLE (IF ANY)]])</f>
        <v/>
      </c>
      <c r="I140" s="234" t="str">
        <f>IF(Roster[[#This Row],[EMAIL]]=0, "", Roster[[#This Row],[EMAIL]])</f>
        <v/>
      </c>
      <c r="J140" s="234"/>
      <c r="K140" s="100"/>
      <c r="L140" s="100"/>
      <c r="M140" s="100"/>
      <c r="N140" s="100"/>
      <c r="O140" s="100"/>
      <c r="P140" s="100"/>
      <c r="Q140" s="258"/>
      <c r="R140" s="258"/>
      <c r="S140" s="258"/>
      <c r="T140" s="258"/>
      <c r="U140" s="259"/>
      <c r="V140" s="277"/>
    </row>
    <row r="141" spans="1:22" ht="14.5" x14ac:dyDescent="0.35">
      <c r="A141" s="100" t="str">
        <f>IF(Roster[[#This Row],[FIRST NAME]]=0, "", Roster[[#This Row],[FIRST NAME]])</f>
        <v/>
      </c>
      <c r="B141" s="234" t="str">
        <f>IF(Roster[[#This Row],[LAST NAME]]=0, "", Roster[[#This Row],[LAST NAME]])</f>
        <v/>
      </c>
      <c r="C141" s="234" t="str">
        <f>IF(Roster[[#This Row],[STUDENT '#]]=0, "", Roster[[#This Row],[STUDENT '#]])</f>
        <v/>
      </c>
      <c r="D141" s="234" t="str">
        <f>IF(Roster[[#This Row],[FACULTY]]=0, "", Roster[[#This Row],[FACULTY]])</f>
        <v/>
      </c>
      <c r="E141" s="234" t="str">
        <f>IF(Roster[[#This Row],[DEGREE]]=0, "", Roster[[#This Row],[DEGREE]])</f>
        <v/>
      </c>
      <c r="F141" s="234" t="str">
        <f>IF(Roster[[#This Row],[PROGRAM]]=0, "", Roster[[#This Row],[PROGRAM]])</f>
        <v/>
      </c>
      <c r="G141" s="234" t="str">
        <f>IF(Roster[[#This Row],[ACADEMIC YEAR]]=0, "", Roster[[#This Row],[ACADEMIC YEAR]])</f>
        <v/>
      </c>
      <c r="H141" s="234" t="str">
        <f>IF(Roster[[#This Row],[ROLE (IF ANY)]]=0, "", Roster[[#This Row],[ROLE (IF ANY)]])</f>
        <v/>
      </c>
      <c r="I141" s="234" t="str">
        <f>IF(Roster[[#This Row],[EMAIL]]=0, "", Roster[[#This Row],[EMAIL]])</f>
        <v/>
      </c>
      <c r="J141" s="234"/>
      <c r="K141" s="100"/>
      <c r="L141" s="100"/>
      <c r="M141" s="100"/>
      <c r="N141" s="100"/>
      <c r="O141" s="100"/>
      <c r="P141" s="100"/>
      <c r="Q141" s="258"/>
      <c r="R141" s="258"/>
      <c r="S141" s="258"/>
      <c r="T141" s="258"/>
      <c r="U141" s="259"/>
      <c r="V141" s="277"/>
    </row>
    <row r="142" spans="1:22" ht="14.5" x14ac:dyDescent="0.35">
      <c r="A142" s="100" t="str">
        <f>IF(Roster[[#This Row],[FIRST NAME]]=0, "", Roster[[#This Row],[FIRST NAME]])</f>
        <v/>
      </c>
      <c r="B142" s="234" t="str">
        <f>IF(Roster[[#This Row],[LAST NAME]]=0, "", Roster[[#This Row],[LAST NAME]])</f>
        <v/>
      </c>
      <c r="C142" s="234" t="str">
        <f>IF(Roster[[#This Row],[STUDENT '#]]=0, "", Roster[[#This Row],[STUDENT '#]])</f>
        <v/>
      </c>
      <c r="D142" s="234" t="str">
        <f>IF(Roster[[#This Row],[FACULTY]]=0, "", Roster[[#This Row],[FACULTY]])</f>
        <v/>
      </c>
      <c r="E142" s="234" t="str">
        <f>IF(Roster[[#This Row],[DEGREE]]=0, "", Roster[[#This Row],[DEGREE]])</f>
        <v/>
      </c>
      <c r="F142" s="234" t="str">
        <f>IF(Roster[[#This Row],[PROGRAM]]=0, "", Roster[[#This Row],[PROGRAM]])</f>
        <v/>
      </c>
      <c r="G142" s="234" t="str">
        <f>IF(Roster[[#This Row],[ACADEMIC YEAR]]=0, "", Roster[[#This Row],[ACADEMIC YEAR]])</f>
        <v/>
      </c>
      <c r="H142" s="234" t="str">
        <f>IF(Roster[[#This Row],[ROLE (IF ANY)]]=0, "", Roster[[#This Row],[ROLE (IF ANY)]])</f>
        <v/>
      </c>
      <c r="I142" s="234" t="str">
        <f>IF(Roster[[#This Row],[EMAIL]]=0, "", Roster[[#This Row],[EMAIL]])</f>
        <v/>
      </c>
      <c r="J142" s="234"/>
      <c r="K142" s="100"/>
      <c r="L142" s="100"/>
      <c r="M142" s="100"/>
      <c r="N142" s="100"/>
      <c r="O142" s="100"/>
      <c r="P142" s="100"/>
      <c r="Q142" s="258"/>
      <c r="R142" s="258"/>
      <c r="S142" s="258"/>
      <c r="T142" s="258"/>
      <c r="U142" s="259"/>
      <c r="V142" s="277"/>
    </row>
    <row r="143" spans="1:22" ht="14.5" x14ac:dyDescent="0.35">
      <c r="A143" s="100" t="str">
        <f>IF(Roster[[#This Row],[FIRST NAME]]=0, "", Roster[[#This Row],[FIRST NAME]])</f>
        <v/>
      </c>
      <c r="B143" s="234" t="str">
        <f>IF(Roster[[#This Row],[LAST NAME]]=0, "", Roster[[#This Row],[LAST NAME]])</f>
        <v/>
      </c>
      <c r="C143" s="234" t="str">
        <f>IF(Roster[[#This Row],[STUDENT '#]]=0, "", Roster[[#This Row],[STUDENT '#]])</f>
        <v/>
      </c>
      <c r="D143" s="234" t="str">
        <f>IF(Roster[[#This Row],[FACULTY]]=0, "", Roster[[#This Row],[FACULTY]])</f>
        <v/>
      </c>
      <c r="E143" s="234" t="str">
        <f>IF(Roster[[#This Row],[DEGREE]]=0, "", Roster[[#This Row],[DEGREE]])</f>
        <v/>
      </c>
      <c r="F143" s="234" t="str">
        <f>IF(Roster[[#This Row],[PROGRAM]]=0, "", Roster[[#This Row],[PROGRAM]])</f>
        <v/>
      </c>
      <c r="G143" s="234" t="str">
        <f>IF(Roster[[#This Row],[ACADEMIC YEAR]]=0, "", Roster[[#This Row],[ACADEMIC YEAR]])</f>
        <v/>
      </c>
      <c r="H143" s="234" t="str">
        <f>IF(Roster[[#This Row],[ROLE (IF ANY)]]=0, "", Roster[[#This Row],[ROLE (IF ANY)]])</f>
        <v/>
      </c>
      <c r="I143" s="234" t="str">
        <f>IF(Roster[[#This Row],[EMAIL]]=0, "", Roster[[#This Row],[EMAIL]])</f>
        <v/>
      </c>
      <c r="J143" s="234"/>
      <c r="K143" s="100"/>
      <c r="L143" s="100"/>
      <c r="M143" s="100"/>
      <c r="N143" s="100"/>
      <c r="O143" s="100"/>
      <c r="P143" s="100"/>
      <c r="Q143" s="258"/>
      <c r="R143" s="258"/>
      <c r="S143" s="258"/>
      <c r="T143" s="258"/>
      <c r="U143" s="259"/>
      <c r="V143" s="277"/>
    </row>
    <row r="144" spans="1:22" ht="14.5" x14ac:dyDescent="0.35">
      <c r="A144" s="100" t="str">
        <f>IF(Roster[[#This Row],[FIRST NAME]]=0, "", Roster[[#This Row],[FIRST NAME]])</f>
        <v/>
      </c>
      <c r="B144" s="234" t="str">
        <f>IF(Roster[[#This Row],[LAST NAME]]=0, "", Roster[[#This Row],[LAST NAME]])</f>
        <v/>
      </c>
      <c r="C144" s="234" t="str">
        <f>IF(Roster[[#This Row],[STUDENT '#]]=0, "", Roster[[#This Row],[STUDENT '#]])</f>
        <v/>
      </c>
      <c r="D144" s="234" t="str">
        <f>IF(Roster[[#This Row],[FACULTY]]=0, "", Roster[[#This Row],[FACULTY]])</f>
        <v/>
      </c>
      <c r="E144" s="234" t="str">
        <f>IF(Roster[[#This Row],[DEGREE]]=0, "", Roster[[#This Row],[DEGREE]])</f>
        <v/>
      </c>
      <c r="F144" s="234" t="str">
        <f>IF(Roster[[#This Row],[PROGRAM]]=0, "", Roster[[#This Row],[PROGRAM]])</f>
        <v/>
      </c>
      <c r="G144" s="234" t="str">
        <f>IF(Roster[[#This Row],[ACADEMIC YEAR]]=0, "", Roster[[#This Row],[ACADEMIC YEAR]])</f>
        <v/>
      </c>
      <c r="H144" s="234" t="str">
        <f>IF(Roster[[#This Row],[ROLE (IF ANY)]]=0, "", Roster[[#This Row],[ROLE (IF ANY)]])</f>
        <v/>
      </c>
      <c r="I144" s="234" t="str">
        <f>IF(Roster[[#This Row],[EMAIL]]=0, "", Roster[[#This Row],[EMAIL]])</f>
        <v/>
      </c>
      <c r="J144" s="234"/>
      <c r="K144" s="100"/>
      <c r="L144" s="100"/>
      <c r="M144" s="100"/>
      <c r="N144" s="100"/>
      <c r="O144" s="100"/>
      <c r="P144" s="100"/>
      <c r="Q144" s="258"/>
      <c r="R144" s="258"/>
      <c r="S144" s="258"/>
      <c r="T144" s="258"/>
      <c r="U144" s="259"/>
      <c r="V144" s="277"/>
    </row>
    <row r="145" spans="1:22" ht="14.5" x14ac:dyDescent="0.35">
      <c r="A145" s="100" t="str">
        <f>IF(Roster[[#This Row],[FIRST NAME]]=0, "", Roster[[#This Row],[FIRST NAME]])</f>
        <v/>
      </c>
      <c r="B145" s="234" t="str">
        <f>IF(Roster[[#This Row],[LAST NAME]]=0, "", Roster[[#This Row],[LAST NAME]])</f>
        <v/>
      </c>
      <c r="C145" s="234" t="str">
        <f>IF(Roster[[#This Row],[STUDENT '#]]=0, "", Roster[[#This Row],[STUDENT '#]])</f>
        <v/>
      </c>
      <c r="D145" s="234" t="str">
        <f>IF(Roster[[#This Row],[FACULTY]]=0, "", Roster[[#This Row],[FACULTY]])</f>
        <v/>
      </c>
      <c r="E145" s="234" t="str">
        <f>IF(Roster[[#This Row],[DEGREE]]=0, "", Roster[[#This Row],[DEGREE]])</f>
        <v/>
      </c>
      <c r="F145" s="234" t="str">
        <f>IF(Roster[[#This Row],[PROGRAM]]=0, "", Roster[[#This Row],[PROGRAM]])</f>
        <v/>
      </c>
      <c r="G145" s="234" t="str">
        <f>IF(Roster[[#This Row],[ACADEMIC YEAR]]=0, "", Roster[[#This Row],[ACADEMIC YEAR]])</f>
        <v/>
      </c>
      <c r="H145" s="234" t="str">
        <f>IF(Roster[[#This Row],[ROLE (IF ANY)]]=0, "", Roster[[#This Row],[ROLE (IF ANY)]])</f>
        <v/>
      </c>
      <c r="I145" s="234" t="str">
        <f>IF(Roster[[#This Row],[EMAIL]]=0, "", Roster[[#This Row],[EMAIL]])</f>
        <v/>
      </c>
      <c r="J145" s="234"/>
      <c r="K145" s="100"/>
      <c r="L145" s="100"/>
      <c r="M145" s="100"/>
      <c r="N145" s="100"/>
      <c r="O145" s="100"/>
      <c r="P145" s="100"/>
      <c r="Q145" s="258"/>
      <c r="R145" s="258"/>
      <c r="S145" s="258"/>
      <c r="T145" s="258"/>
      <c r="U145" s="259"/>
      <c r="V145" s="277"/>
    </row>
    <row r="146" spans="1:22" ht="14.5" x14ac:dyDescent="0.35">
      <c r="A146" s="100" t="str">
        <f>IF(Roster[[#This Row],[FIRST NAME]]=0, "", Roster[[#This Row],[FIRST NAME]])</f>
        <v/>
      </c>
      <c r="B146" s="234" t="str">
        <f>IF(Roster[[#This Row],[LAST NAME]]=0, "", Roster[[#This Row],[LAST NAME]])</f>
        <v/>
      </c>
      <c r="C146" s="234" t="str">
        <f>IF(Roster[[#This Row],[STUDENT '#]]=0, "", Roster[[#This Row],[STUDENT '#]])</f>
        <v/>
      </c>
      <c r="D146" s="234" t="str">
        <f>IF(Roster[[#This Row],[FACULTY]]=0, "", Roster[[#This Row],[FACULTY]])</f>
        <v/>
      </c>
      <c r="E146" s="234" t="str">
        <f>IF(Roster[[#This Row],[DEGREE]]=0, "", Roster[[#This Row],[DEGREE]])</f>
        <v/>
      </c>
      <c r="F146" s="234" t="str">
        <f>IF(Roster[[#This Row],[PROGRAM]]=0, "", Roster[[#This Row],[PROGRAM]])</f>
        <v/>
      </c>
      <c r="G146" s="234" t="str">
        <f>IF(Roster[[#This Row],[ACADEMIC YEAR]]=0, "", Roster[[#This Row],[ACADEMIC YEAR]])</f>
        <v/>
      </c>
      <c r="H146" s="234" t="str">
        <f>IF(Roster[[#This Row],[ROLE (IF ANY)]]=0, "", Roster[[#This Row],[ROLE (IF ANY)]])</f>
        <v/>
      </c>
      <c r="I146" s="234" t="str">
        <f>IF(Roster[[#This Row],[EMAIL]]=0, "", Roster[[#This Row],[EMAIL]])</f>
        <v/>
      </c>
      <c r="J146" s="234"/>
      <c r="K146" s="100"/>
      <c r="L146" s="100"/>
      <c r="M146" s="100"/>
      <c r="N146" s="100"/>
      <c r="O146" s="100"/>
      <c r="P146" s="100"/>
      <c r="Q146" s="258"/>
      <c r="R146" s="258"/>
      <c r="S146" s="258"/>
      <c r="T146" s="258"/>
      <c r="U146" s="259"/>
      <c r="V146" s="277"/>
    </row>
    <row r="147" spans="1:22" ht="14.5" x14ac:dyDescent="0.35">
      <c r="A147" s="100" t="str">
        <f>IF(Roster[[#This Row],[FIRST NAME]]=0, "", Roster[[#This Row],[FIRST NAME]])</f>
        <v/>
      </c>
      <c r="B147" s="234" t="str">
        <f>IF(Roster[[#This Row],[LAST NAME]]=0, "", Roster[[#This Row],[LAST NAME]])</f>
        <v/>
      </c>
      <c r="C147" s="234" t="str">
        <f>IF(Roster[[#This Row],[STUDENT '#]]=0, "", Roster[[#This Row],[STUDENT '#]])</f>
        <v/>
      </c>
      <c r="D147" s="234" t="str">
        <f>IF(Roster[[#This Row],[FACULTY]]=0, "", Roster[[#This Row],[FACULTY]])</f>
        <v/>
      </c>
      <c r="E147" s="234" t="str">
        <f>IF(Roster[[#This Row],[DEGREE]]=0, "", Roster[[#This Row],[DEGREE]])</f>
        <v/>
      </c>
      <c r="F147" s="234" t="str">
        <f>IF(Roster[[#This Row],[PROGRAM]]=0, "", Roster[[#This Row],[PROGRAM]])</f>
        <v/>
      </c>
      <c r="G147" s="234" t="str">
        <f>IF(Roster[[#This Row],[ACADEMIC YEAR]]=0, "", Roster[[#This Row],[ACADEMIC YEAR]])</f>
        <v/>
      </c>
      <c r="H147" s="234" t="str">
        <f>IF(Roster[[#This Row],[ROLE (IF ANY)]]=0, "", Roster[[#This Row],[ROLE (IF ANY)]])</f>
        <v/>
      </c>
      <c r="I147" s="234" t="str">
        <f>IF(Roster[[#This Row],[EMAIL]]=0, "", Roster[[#This Row],[EMAIL]])</f>
        <v/>
      </c>
      <c r="J147" s="234"/>
      <c r="K147" s="100"/>
      <c r="L147" s="100"/>
      <c r="M147" s="100"/>
      <c r="N147" s="100"/>
      <c r="O147" s="100"/>
      <c r="P147" s="100"/>
      <c r="Q147" s="258"/>
      <c r="R147" s="258"/>
      <c r="S147" s="258"/>
      <c r="T147" s="258"/>
      <c r="U147" s="259"/>
      <c r="V147" s="277"/>
    </row>
    <row r="148" spans="1:22" ht="14.5" x14ac:dyDescent="0.35">
      <c r="A148" s="100" t="str">
        <f>IF(Roster[[#This Row],[FIRST NAME]]=0, "", Roster[[#This Row],[FIRST NAME]])</f>
        <v/>
      </c>
      <c r="B148" s="234" t="str">
        <f>IF(Roster[[#This Row],[LAST NAME]]=0, "", Roster[[#This Row],[LAST NAME]])</f>
        <v/>
      </c>
      <c r="C148" s="234" t="str">
        <f>IF(Roster[[#This Row],[STUDENT '#]]=0, "", Roster[[#This Row],[STUDENT '#]])</f>
        <v/>
      </c>
      <c r="D148" s="234" t="str">
        <f>IF(Roster[[#This Row],[FACULTY]]=0, "", Roster[[#This Row],[FACULTY]])</f>
        <v/>
      </c>
      <c r="E148" s="234" t="str">
        <f>IF(Roster[[#This Row],[DEGREE]]=0, "", Roster[[#This Row],[DEGREE]])</f>
        <v/>
      </c>
      <c r="F148" s="234" t="str">
        <f>IF(Roster[[#This Row],[PROGRAM]]=0, "", Roster[[#This Row],[PROGRAM]])</f>
        <v/>
      </c>
      <c r="G148" s="234" t="str">
        <f>IF(Roster[[#This Row],[ACADEMIC YEAR]]=0, "", Roster[[#This Row],[ACADEMIC YEAR]])</f>
        <v/>
      </c>
      <c r="H148" s="234" t="str">
        <f>IF(Roster[[#This Row],[ROLE (IF ANY)]]=0, "", Roster[[#This Row],[ROLE (IF ANY)]])</f>
        <v/>
      </c>
      <c r="I148" s="234" t="str">
        <f>IF(Roster[[#This Row],[EMAIL]]=0, "", Roster[[#This Row],[EMAIL]])</f>
        <v/>
      </c>
      <c r="J148" s="234"/>
      <c r="K148" s="100"/>
      <c r="L148" s="100"/>
      <c r="M148" s="100"/>
      <c r="N148" s="100"/>
      <c r="O148" s="100"/>
      <c r="P148" s="100"/>
      <c r="Q148" s="258"/>
      <c r="R148" s="258"/>
      <c r="S148" s="258"/>
      <c r="T148" s="258"/>
      <c r="U148" s="259"/>
      <c r="V148" s="277"/>
    </row>
    <row r="149" spans="1:22" ht="14.5" x14ac:dyDescent="0.35">
      <c r="A149" s="100" t="str">
        <f>IF(Roster[[#This Row],[FIRST NAME]]=0, "", Roster[[#This Row],[FIRST NAME]])</f>
        <v/>
      </c>
      <c r="B149" s="234" t="str">
        <f>IF(Roster[[#This Row],[LAST NAME]]=0, "", Roster[[#This Row],[LAST NAME]])</f>
        <v/>
      </c>
      <c r="C149" s="234" t="str">
        <f>IF(Roster[[#This Row],[STUDENT '#]]=0, "", Roster[[#This Row],[STUDENT '#]])</f>
        <v/>
      </c>
      <c r="D149" s="234" t="str">
        <f>IF(Roster[[#This Row],[FACULTY]]=0, "", Roster[[#This Row],[FACULTY]])</f>
        <v/>
      </c>
      <c r="E149" s="234" t="str">
        <f>IF(Roster[[#This Row],[DEGREE]]=0, "", Roster[[#This Row],[DEGREE]])</f>
        <v/>
      </c>
      <c r="F149" s="234" t="str">
        <f>IF(Roster[[#This Row],[PROGRAM]]=0, "", Roster[[#This Row],[PROGRAM]])</f>
        <v/>
      </c>
      <c r="G149" s="234" t="str">
        <f>IF(Roster[[#This Row],[ACADEMIC YEAR]]=0, "", Roster[[#This Row],[ACADEMIC YEAR]])</f>
        <v/>
      </c>
      <c r="H149" s="234" t="str">
        <f>IF(Roster[[#This Row],[ROLE (IF ANY)]]=0, "", Roster[[#This Row],[ROLE (IF ANY)]])</f>
        <v/>
      </c>
      <c r="I149" s="234" t="str">
        <f>IF(Roster[[#This Row],[EMAIL]]=0, "", Roster[[#This Row],[EMAIL]])</f>
        <v/>
      </c>
      <c r="J149" s="234"/>
      <c r="K149" s="100"/>
      <c r="L149" s="100"/>
      <c r="M149" s="100"/>
      <c r="N149" s="100"/>
      <c r="O149" s="100"/>
      <c r="P149" s="100"/>
      <c r="Q149" s="258"/>
      <c r="R149" s="258"/>
      <c r="S149" s="258"/>
      <c r="T149" s="258"/>
      <c r="U149" s="259"/>
      <c r="V149" s="277"/>
    </row>
    <row r="150" spans="1:22" ht="14.5" x14ac:dyDescent="0.35">
      <c r="A150" s="100" t="str">
        <f>IF(Roster[[#This Row],[FIRST NAME]]=0, "", Roster[[#This Row],[FIRST NAME]])</f>
        <v/>
      </c>
      <c r="B150" s="234" t="str">
        <f>IF(Roster[[#This Row],[LAST NAME]]=0, "", Roster[[#This Row],[LAST NAME]])</f>
        <v/>
      </c>
      <c r="C150" s="234" t="str">
        <f>IF(Roster[[#This Row],[STUDENT '#]]=0, "", Roster[[#This Row],[STUDENT '#]])</f>
        <v/>
      </c>
      <c r="D150" s="234" t="str">
        <f>IF(Roster[[#This Row],[FACULTY]]=0, "", Roster[[#This Row],[FACULTY]])</f>
        <v/>
      </c>
      <c r="E150" s="234" t="str">
        <f>IF(Roster[[#This Row],[DEGREE]]=0, "", Roster[[#This Row],[DEGREE]])</f>
        <v/>
      </c>
      <c r="F150" s="234" t="str">
        <f>IF(Roster[[#This Row],[PROGRAM]]=0, "", Roster[[#This Row],[PROGRAM]])</f>
        <v/>
      </c>
      <c r="G150" s="234" t="str">
        <f>IF(Roster[[#This Row],[ACADEMIC YEAR]]=0, "", Roster[[#This Row],[ACADEMIC YEAR]])</f>
        <v/>
      </c>
      <c r="H150" s="234" t="str">
        <f>IF(Roster[[#This Row],[ROLE (IF ANY)]]=0, "", Roster[[#This Row],[ROLE (IF ANY)]])</f>
        <v/>
      </c>
      <c r="I150" s="234" t="str">
        <f>IF(Roster[[#This Row],[EMAIL]]=0, "", Roster[[#This Row],[EMAIL]])</f>
        <v/>
      </c>
      <c r="J150" s="234"/>
      <c r="K150" s="100"/>
      <c r="L150" s="100"/>
      <c r="M150" s="100"/>
      <c r="N150" s="100"/>
      <c r="O150" s="100"/>
      <c r="P150" s="100"/>
      <c r="Q150" s="258"/>
      <c r="R150" s="258"/>
      <c r="S150" s="258"/>
      <c r="T150" s="258"/>
      <c r="U150" s="259"/>
      <c r="V150" s="277"/>
    </row>
    <row r="151" spans="1:22" ht="14.5" x14ac:dyDescent="0.35">
      <c r="A151" s="100" t="str">
        <f>IF(Roster[[#This Row],[FIRST NAME]]=0, "", Roster[[#This Row],[FIRST NAME]])</f>
        <v/>
      </c>
      <c r="B151" s="234" t="str">
        <f>IF(Roster[[#This Row],[LAST NAME]]=0, "", Roster[[#This Row],[LAST NAME]])</f>
        <v/>
      </c>
      <c r="C151" s="234" t="str">
        <f>IF(Roster[[#This Row],[STUDENT '#]]=0, "", Roster[[#This Row],[STUDENT '#]])</f>
        <v/>
      </c>
      <c r="D151" s="234" t="str">
        <f>IF(Roster[[#This Row],[FACULTY]]=0, "", Roster[[#This Row],[FACULTY]])</f>
        <v/>
      </c>
      <c r="E151" s="234" t="str">
        <f>IF(Roster[[#This Row],[DEGREE]]=0, "", Roster[[#This Row],[DEGREE]])</f>
        <v/>
      </c>
      <c r="F151" s="234" t="str">
        <f>IF(Roster[[#This Row],[PROGRAM]]=0, "", Roster[[#This Row],[PROGRAM]])</f>
        <v/>
      </c>
      <c r="G151" s="234" t="str">
        <f>IF(Roster[[#This Row],[ACADEMIC YEAR]]=0, "", Roster[[#This Row],[ACADEMIC YEAR]])</f>
        <v/>
      </c>
      <c r="H151" s="234" t="str">
        <f>IF(Roster[[#This Row],[ROLE (IF ANY)]]=0, "", Roster[[#This Row],[ROLE (IF ANY)]])</f>
        <v/>
      </c>
      <c r="I151" s="234" t="str">
        <f>IF(Roster[[#This Row],[EMAIL]]=0, "", Roster[[#This Row],[EMAIL]])</f>
        <v/>
      </c>
      <c r="J151" s="234"/>
      <c r="K151" s="100"/>
      <c r="L151" s="100"/>
      <c r="M151" s="100"/>
      <c r="N151" s="100"/>
      <c r="O151" s="100"/>
      <c r="P151" s="100"/>
      <c r="Q151" s="258"/>
      <c r="R151" s="258"/>
      <c r="S151" s="258"/>
      <c r="T151" s="258"/>
      <c r="U151" s="259"/>
      <c r="V151" s="277"/>
    </row>
    <row r="152" spans="1:22" ht="14.5" x14ac:dyDescent="0.35">
      <c r="A152" s="100" t="str">
        <f>IF(Roster[[#This Row],[FIRST NAME]]=0, "", Roster[[#This Row],[FIRST NAME]])</f>
        <v/>
      </c>
      <c r="B152" s="234" t="str">
        <f>IF(Roster[[#This Row],[LAST NAME]]=0, "", Roster[[#This Row],[LAST NAME]])</f>
        <v/>
      </c>
      <c r="C152" s="234" t="str">
        <f>IF(Roster[[#This Row],[STUDENT '#]]=0, "", Roster[[#This Row],[STUDENT '#]])</f>
        <v/>
      </c>
      <c r="D152" s="234" t="str">
        <f>IF(Roster[[#This Row],[FACULTY]]=0, "", Roster[[#This Row],[FACULTY]])</f>
        <v/>
      </c>
      <c r="E152" s="234" t="str">
        <f>IF(Roster[[#This Row],[DEGREE]]=0, "", Roster[[#This Row],[DEGREE]])</f>
        <v/>
      </c>
      <c r="F152" s="234" t="str">
        <f>IF(Roster[[#This Row],[PROGRAM]]=0, "", Roster[[#This Row],[PROGRAM]])</f>
        <v/>
      </c>
      <c r="G152" s="234" t="str">
        <f>IF(Roster[[#This Row],[ACADEMIC YEAR]]=0, "", Roster[[#This Row],[ACADEMIC YEAR]])</f>
        <v/>
      </c>
      <c r="H152" s="234" t="str">
        <f>IF(Roster[[#This Row],[ROLE (IF ANY)]]=0, "", Roster[[#This Row],[ROLE (IF ANY)]])</f>
        <v/>
      </c>
      <c r="I152" s="234" t="str">
        <f>IF(Roster[[#This Row],[EMAIL]]=0, "", Roster[[#This Row],[EMAIL]])</f>
        <v/>
      </c>
      <c r="J152" s="234"/>
      <c r="K152" s="100"/>
      <c r="L152" s="100"/>
      <c r="M152" s="100"/>
      <c r="N152" s="100"/>
      <c r="O152" s="100"/>
      <c r="P152" s="100"/>
      <c r="Q152" s="258"/>
      <c r="R152" s="258"/>
      <c r="S152" s="258"/>
      <c r="T152" s="258"/>
      <c r="U152" s="259"/>
      <c r="V152" s="277"/>
    </row>
    <row r="153" spans="1:22" ht="14.5" x14ac:dyDescent="0.35">
      <c r="A153" s="100" t="str">
        <f>IF(Roster[[#This Row],[FIRST NAME]]=0, "", Roster[[#This Row],[FIRST NAME]])</f>
        <v/>
      </c>
      <c r="B153" s="234" t="str">
        <f>IF(Roster[[#This Row],[LAST NAME]]=0, "", Roster[[#This Row],[LAST NAME]])</f>
        <v/>
      </c>
      <c r="C153" s="234" t="str">
        <f>IF(Roster[[#This Row],[STUDENT '#]]=0, "", Roster[[#This Row],[STUDENT '#]])</f>
        <v/>
      </c>
      <c r="D153" s="234" t="str">
        <f>IF(Roster[[#This Row],[FACULTY]]=0, "", Roster[[#This Row],[FACULTY]])</f>
        <v/>
      </c>
      <c r="E153" s="234" t="str">
        <f>IF(Roster[[#This Row],[DEGREE]]=0, "", Roster[[#This Row],[DEGREE]])</f>
        <v/>
      </c>
      <c r="F153" s="234" t="str">
        <f>IF(Roster[[#This Row],[PROGRAM]]=0, "", Roster[[#This Row],[PROGRAM]])</f>
        <v/>
      </c>
      <c r="G153" s="234" t="str">
        <f>IF(Roster[[#This Row],[ACADEMIC YEAR]]=0, "", Roster[[#This Row],[ACADEMIC YEAR]])</f>
        <v/>
      </c>
      <c r="H153" s="234" t="str">
        <f>IF(Roster[[#This Row],[ROLE (IF ANY)]]=0, "", Roster[[#This Row],[ROLE (IF ANY)]])</f>
        <v/>
      </c>
      <c r="I153" s="234" t="str">
        <f>IF(Roster[[#This Row],[EMAIL]]=0, "", Roster[[#This Row],[EMAIL]])</f>
        <v/>
      </c>
      <c r="J153" s="234"/>
      <c r="K153" s="100"/>
      <c r="L153" s="100"/>
      <c r="M153" s="100"/>
      <c r="N153" s="100"/>
      <c r="O153" s="100"/>
      <c r="P153" s="100"/>
      <c r="Q153" s="258"/>
      <c r="R153" s="258"/>
      <c r="S153" s="258"/>
      <c r="T153" s="258"/>
      <c r="U153" s="259"/>
      <c r="V153" s="277"/>
    </row>
    <row r="154" spans="1:22" ht="14.5" x14ac:dyDescent="0.35">
      <c r="A154" s="100" t="str">
        <f>IF(Roster[[#This Row],[FIRST NAME]]=0, "", Roster[[#This Row],[FIRST NAME]])</f>
        <v/>
      </c>
      <c r="B154" s="234" t="str">
        <f>IF(Roster[[#This Row],[LAST NAME]]=0, "", Roster[[#This Row],[LAST NAME]])</f>
        <v/>
      </c>
      <c r="C154" s="234" t="str">
        <f>IF(Roster[[#This Row],[STUDENT '#]]=0, "", Roster[[#This Row],[STUDENT '#]])</f>
        <v/>
      </c>
      <c r="D154" s="234" t="str">
        <f>IF(Roster[[#This Row],[FACULTY]]=0, "", Roster[[#This Row],[FACULTY]])</f>
        <v/>
      </c>
      <c r="E154" s="234" t="str">
        <f>IF(Roster[[#This Row],[DEGREE]]=0, "", Roster[[#This Row],[DEGREE]])</f>
        <v/>
      </c>
      <c r="F154" s="234" t="str">
        <f>IF(Roster[[#This Row],[PROGRAM]]=0, "", Roster[[#This Row],[PROGRAM]])</f>
        <v/>
      </c>
      <c r="G154" s="234" t="str">
        <f>IF(Roster[[#This Row],[ACADEMIC YEAR]]=0, "", Roster[[#This Row],[ACADEMIC YEAR]])</f>
        <v/>
      </c>
      <c r="H154" s="234" t="str">
        <f>IF(Roster[[#This Row],[ROLE (IF ANY)]]=0, "", Roster[[#This Row],[ROLE (IF ANY)]])</f>
        <v/>
      </c>
      <c r="I154" s="234" t="str">
        <f>IF(Roster[[#This Row],[EMAIL]]=0, "", Roster[[#This Row],[EMAIL]])</f>
        <v/>
      </c>
      <c r="J154" s="234"/>
      <c r="K154" s="100"/>
      <c r="L154" s="100"/>
      <c r="M154" s="100"/>
      <c r="N154" s="100"/>
      <c r="O154" s="100"/>
      <c r="P154" s="100"/>
      <c r="Q154" s="258"/>
      <c r="R154" s="258"/>
      <c r="S154" s="258"/>
      <c r="T154" s="258"/>
      <c r="U154" s="259"/>
      <c r="V154" s="277"/>
    </row>
    <row r="155" spans="1:22" ht="14.5" x14ac:dyDescent="0.35">
      <c r="A155" s="100" t="str">
        <f>IF(Roster[[#This Row],[FIRST NAME]]=0, "", Roster[[#This Row],[FIRST NAME]])</f>
        <v/>
      </c>
      <c r="B155" s="234" t="str">
        <f>IF(Roster[[#This Row],[LAST NAME]]=0, "", Roster[[#This Row],[LAST NAME]])</f>
        <v/>
      </c>
      <c r="C155" s="234" t="str">
        <f>IF(Roster[[#This Row],[STUDENT '#]]=0, "", Roster[[#This Row],[STUDENT '#]])</f>
        <v/>
      </c>
      <c r="D155" s="234" t="str">
        <f>IF(Roster[[#This Row],[FACULTY]]=0, "", Roster[[#This Row],[FACULTY]])</f>
        <v/>
      </c>
      <c r="E155" s="234" t="str">
        <f>IF(Roster[[#This Row],[DEGREE]]=0, "", Roster[[#This Row],[DEGREE]])</f>
        <v/>
      </c>
      <c r="F155" s="234" t="str">
        <f>IF(Roster[[#This Row],[PROGRAM]]=0, "", Roster[[#This Row],[PROGRAM]])</f>
        <v/>
      </c>
      <c r="G155" s="234" t="str">
        <f>IF(Roster[[#This Row],[ACADEMIC YEAR]]=0, "", Roster[[#This Row],[ACADEMIC YEAR]])</f>
        <v/>
      </c>
      <c r="H155" s="234" t="str">
        <f>IF(Roster[[#This Row],[ROLE (IF ANY)]]=0, "", Roster[[#This Row],[ROLE (IF ANY)]])</f>
        <v/>
      </c>
      <c r="I155" s="234" t="str">
        <f>IF(Roster[[#This Row],[EMAIL]]=0, "", Roster[[#This Row],[EMAIL]])</f>
        <v/>
      </c>
      <c r="J155" s="234"/>
      <c r="K155" s="100"/>
      <c r="L155" s="100"/>
      <c r="M155" s="100"/>
      <c r="N155" s="100"/>
      <c r="O155" s="100"/>
      <c r="P155" s="100"/>
      <c r="Q155" s="258"/>
      <c r="R155" s="258"/>
      <c r="S155" s="258"/>
      <c r="T155" s="258"/>
      <c r="U155" s="259"/>
      <c r="V155" s="277"/>
    </row>
    <row r="156" spans="1:22" ht="14.5" x14ac:dyDescent="0.35">
      <c r="A156" s="100" t="str">
        <f>IF(Roster[[#This Row],[FIRST NAME]]=0, "", Roster[[#This Row],[FIRST NAME]])</f>
        <v/>
      </c>
      <c r="B156" s="234" t="str">
        <f>IF(Roster[[#This Row],[LAST NAME]]=0, "", Roster[[#This Row],[LAST NAME]])</f>
        <v/>
      </c>
      <c r="C156" s="234" t="str">
        <f>IF(Roster[[#This Row],[STUDENT '#]]=0, "", Roster[[#This Row],[STUDENT '#]])</f>
        <v/>
      </c>
      <c r="D156" s="234" t="str">
        <f>IF(Roster[[#This Row],[FACULTY]]=0, "", Roster[[#This Row],[FACULTY]])</f>
        <v/>
      </c>
      <c r="E156" s="234" t="str">
        <f>IF(Roster[[#This Row],[DEGREE]]=0, "", Roster[[#This Row],[DEGREE]])</f>
        <v/>
      </c>
      <c r="F156" s="234" t="str">
        <f>IF(Roster[[#This Row],[PROGRAM]]=0, "", Roster[[#This Row],[PROGRAM]])</f>
        <v/>
      </c>
      <c r="G156" s="234" t="str">
        <f>IF(Roster[[#This Row],[ACADEMIC YEAR]]=0, "", Roster[[#This Row],[ACADEMIC YEAR]])</f>
        <v/>
      </c>
      <c r="H156" s="234" t="str">
        <f>IF(Roster[[#This Row],[ROLE (IF ANY)]]=0, "", Roster[[#This Row],[ROLE (IF ANY)]])</f>
        <v/>
      </c>
      <c r="I156" s="234" t="str">
        <f>IF(Roster[[#This Row],[EMAIL]]=0, "", Roster[[#This Row],[EMAIL]])</f>
        <v/>
      </c>
      <c r="J156" s="234"/>
      <c r="K156" s="100"/>
      <c r="L156" s="100"/>
      <c r="M156" s="100"/>
      <c r="N156" s="100"/>
      <c r="O156" s="100"/>
      <c r="P156" s="100"/>
      <c r="Q156" s="258"/>
      <c r="R156" s="258"/>
      <c r="S156" s="258"/>
      <c r="T156" s="258"/>
      <c r="U156" s="259"/>
      <c r="V156" s="277"/>
    </row>
    <row r="157" spans="1:22" ht="14.5" x14ac:dyDescent="0.35">
      <c r="A157" s="100" t="str">
        <f>IF(Roster[[#This Row],[FIRST NAME]]=0, "", Roster[[#This Row],[FIRST NAME]])</f>
        <v/>
      </c>
      <c r="B157" s="234" t="str">
        <f>IF(Roster[[#This Row],[LAST NAME]]=0, "", Roster[[#This Row],[LAST NAME]])</f>
        <v/>
      </c>
      <c r="C157" s="234" t="str">
        <f>IF(Roster[[#This Row],[STUDENT '#]]=0, "", Roster[[#This Row],[STUDENT '#]])</f>
        <v/>
      </c>
      <c r="D157" s="234" t="str">
        <f>IF(Roster[[#This Row],[FACULTY]]=0, "", Roster[[#This Row],[FACULTY]])</f>
        <v/>
      </c>
      <c r="E157" s="234" t="str">
        <f>IF(Roster[[#This Row],[DEGREE]]=0, "", Roster[[#This Row],[DEGREE]])</f>
        <v/>
      </c>
      <c r="F157" s="234" t="str">
        <f>IF(Roster[[#This Row],[PROGRAM]]=0, "", Roster[[#This Row],[PROGRAM]])</f>
        <v/>
      </c>
      <c r="G157" s="234" t="str">
        <f>IF(Roster[[#This Row],[ACADEMIC YEAR]]=0, "", Roster[[#This Row],[ACADEMIC YEAR]])</f>
        <v/>
      </c>
      <c r="H157" s="234" t="str">
        <f>IF(Roster[[#This Row],[ROLE (IF ANY)]]=0, "", Roster[[#This Row],[ROLE (IF ANY)]])</f>
        <v/>
      </c>
      <c r="I157" s="234" t="str">
        <f>IF(Roster[[#This Row],[EMAIL]]=0, "", Roster[[#This Row],[EMAIL]])</f>
        <v/>
      </c>
      <c r="J157" s="234"/>
      <c r="K157" s="100"/>
      <c r="L157" s="100"/>
      <c r="M157" s="100"/>
      <c r="N157" s="100"/>
      <c r="O157" s="100"/>
      <c r="P157" s="100"/>
      <c r="Q157" s="258"/>
      <c r="R157" s="258"/>
      <c r="S157" s="258"/>
      <c r="T157" s="258"/>
      <c r="U157" s="259"/>
      <c r="V157" s="277"/>
    </row>
    <row r="158" spans="1:22" ht="14.5" x14ac:dyDescent="0.35">
      <c r="A158" s="100" t="str">
        <f>IF(Roster[[#This Row],[FIRST NAME]]=0, "", Roster[[#This Row],[FIRST NAME]])</f>
        <v/>
      </c>
      <c r="B158" s="234" t="str">
        <f>IF(Roster[[#This Row],[LAST NAME]]=0, "", Roster[[#This Row],[LAST NAME]])</f>
        <v/>
      </c>
      <c r="C158" s="234" t="str">
        <f>IF(Roster[[#This Row],[STUDENT '#]]=0, "", Roster[[#This Row],[STUDENT '#]])</f>
        <v/>
      </c>
      <c r="D158" s="234" t="str">
        <f>IF(Roster[[#This Row],[FACULTY]]=0, "", Roster[[#This Row],[FACULTY]])</f>
        <v/>
      </c>
      <c r="E158" s="234" t="str">
        <f>IF(Roster[[#This Row],[DEGREE]]=0, "", Roster[[#This Row],[DEGREE]])</f>
        <v/>
      </c>
      <c r="F158" s="234" t="str">
        <f>IF(Roster[[#This Row],[PROGRAM]]=0, "", Roster[[#This Row],[PROGRAM]])</f>
        <v/>
      </c>
      <c r="G158" s="234" t="str">
        <f>IF(Roster[[#This Row],[ACADEMIC YEAR]]=0, "", Roster[[#This Row],[ACADEMIC YEAR]])</f>
        <v/>
      </c>
      <c r="H158" s="234" t="str">
        <f>IF(Roster[[#This Row],[ROLE (IF ANY)]]=0, "", Roster[[#This Row],[ROLE (IF ANY)]])</f>
        <v/>
      </c>
      <c r="I158" s="234" t="str">
        <f>IF(Roster[[#This Row],[EMAIL]]=0, "", Roster[[#This Row],[EMAIL]])</f>
        <v/>
      </c>
      <c r="J158" s="234"/>
      <c r="K158" s="100"/>
      <c r="L158" s="100"/>
      <c r="M158" s="100"/>
      <c r="N158" s="100"/>
      <c r="O158" s="100"/>
      <c r="P158" s="100"/>
      <c r="Q158" s="258"/>
      <c r="R158" s="258"/>
      <c r="S158" s="258"/>
      <c r="T158" s="258"/>
      <c r="U158" s="259"/>
      <c r="V158" s="277"/>
    </row>
    <row r="159" spans="1:22" ht="14.5" x14ac:dyDescent="0.35">
      <c r="A159" s="100" t="str">
        <f>IF(Roster[[#This Row],[FIRST NAME]]=0, "", Roster[[#This Row],[FIRST NAME]])</f>
        <v/>
      </c>
      <c r="B159" s="234" t="str">
        <f>IF(Roster[[#This Row],[LAST NAME]]=0, "", Roster[[#This Row],[LAST NAME]])</f>
        <v/>
      </c>
      <c r="C159" s="234" t="str">
        <f>IF(Roster[[#This Row],[STUDENT '#]]=0, "", Roster[[#This Row],[STUDENT '#]])</f>
        <v/>
      </c>
      <c r="D159" s="234" t="str">
        <f>IF(Roster[[#This Row],[FACULTY]]=0, "", Roster[[#This Row],[FACULTY]])</f>
        <v/>
      </c>
      <c r="E159" s="234" t="str">
        <f>IF(Roster[[#This Row],[DEGREE]]=0, "", Roster[[#This Row],[DEGREE]])</f>
        <v/>
      </c>
      <c r="F159" s="234" t="str">
        <f>IF(Roster[[#This Row],[PROGRAM]]=0, "", Roster[[#This Row],[PROGRAM]])</f>
        <v/>
      </c>
      <c r="G159" s="234" t="str">
        <f>IF(Roster[[#This Row],[ACADEMIC YEAR]]=0, "", Roster[[#This Row],[ACADEMIC YEAR]])</f>
        <v/>
      </c>
      <c r="H159" s="234" t="str">
        <f>IF(Roster[[#This Row],[ROLE (IF ANY)]]=0, "", Roster[[#This Row],[ROLE (IF ANY)]])</f>
        <v/>
      </c>
      <c r="I159" s="234" t="str">
        <f>IF(Roster[[#This Row],[EMAIL]]=0, "", Roster[[#This Row],[EMAIL]])</f>
        <v/>
      </c>
      <c r="J159" s="234"/>
      <c r="K159" s="100"/>
      <c r="L159" s="100"/>
      <c r="M159" s="100"/>
      <c r="N159" s="100"/>
      <c r="O159" s="100"/>
      <c r="P159" s="100"/>
      <c r="Q159" s="258"/>
      <c r="R159" s="258"/>
      <c r="S159" s="258"/>
      <c r="T159" s="258"/>
      <c r="U159" s="259"/>
      <c r="V159" s="277"/>
    </row>
    <row r="160" spans="1:22" ht="14.5" x14ac:dyDescent="0.35">
      <c r="A160" s="100" t="str">
        <f>IF(Roster[[#This Row],[FIRST NAME]]=0, "", Roster[[#This Row],[FIRST NAME]])</f>
        <v/>
      </c>
      <c r="B160" s="234" t="str">
        <f>IF(Roster[[#This Row],[LAST NAME]]=0, "", Roster[[#This Row],[LAST NAME]])</f>
        <v/>
      </c>
      <c r="C160" s="234" t="str">
        <f>IF(Roster[[#This Row],[STUDENT '#]]=0, "", Roster[[#This Row],[STUDENT '#]])</f>
        <v/>
      </c>
      <c r="D160" s="234" t="str">
        <f>IF(Roster[[#This Row],[FACULTY]]=0, "", Roster[[#This Row],[FACULTY]])</f>
        <v/>
      </c>
      <c r="E160" s="234" t="str">
        <f>IF(Roster[[#This Row],[DEGREE]]=0, "", Roster[[#This Row],[DEGREE]])</f>
        <v/>
      </c>
      <c r="F160" s="234" t="str">
        <f>IF(Roster[[#This Row],[PROGRAM]]=0, "", Roster[[#This Row],[PROGRAM]])</f>
        <v/>
      </c>
      <c r="G160" s="234" t="str">
        <f>IF(Roster[[#This Row],[ACADEMIC YEAR]]=0, "", Roster[[#This Row],[ACADEMIC YEAR]])</f>
        <v/>
      </c>
      <c r="H160" s="234" t="str">
        <f>IF(Roster[[#This Row],[ROLE (IF ANY)]]=0, "", Roster[[#This Row],[ROLE (IF ANY)]])</f>
        <v/>
      </c>
      <c r="I160" s="234" t="str">
        <f>IF(Roster[[#This Row],[EMAIL]]=0, "", Roster[[#This Row],[EMAIL]])</f>
        <v/>
      </c>
      <c r="J160" s="234"/>
      <c r="K160" s="100"/>
      <c r="L160" s="100"/>
      <c r="M160" s="100"/>
      <c r="N160" s="100"/>
      <c r="O160" s="100"/>
      <c r="P160" s="100"/>
      <c r="Q160" s="258"/>
      <c r="R160" s="258"/>
      <c r="S160" s="258"/>
      <c r="T160" s="258"/>
      <c r="U160" s="259"/>
      <c r="V160" s="277"/>
    </row>
    <row r="161" spans="1:22" ht="14.5" x14ac:dyDescent="0.35">
      <c r="A161" s="100" t="str">
        <f>IF(Roster[[#This Row],[FIRST NAME]]=0, "", Roster[[#This Row],[FIRST NAME]])</f>
        <v/>
      </c>
      <c r="B161" s="234" t="str">
        <f>IF(Roster[[#This Row],[LAST NAME]]=0, "", Roster[[#This Row],[LAST NAME]])</f>
        <v/>
      </c>
      <c r="C161" s="234" t="str">
        <f>IF(Roster[[#This Row],[STUDENT '#]]=0, "", Roster[[#This Row],[STUDENT '#]])</f>
        <v/>
      </c>
      <c r="D161" s="234" t="str">
        <f>IF(Roster[[#This Row],[FACULTY]]=0, "", Roster[[#This Row],[FACULTY]])</f>
        <v/>
      </c>
      <c r="E161" s="234" t="str">
        <f>IF(Roster[[#This Row],[DEGREE]]=0, "", Roster[[#This Row],[DEGREE]])</f>
        <v/>
      </c>
      <c r="F161" s="234" t="str">
        <f>IF(Roster[[#This Row],[PROGRAM]]=0, "", Roster[[#This Row],[PROGRAM]])</f>
        <v/>
      </c>
      <c r="G161" s="234" t="str">
        <f>IF(Roster[[#This Row],[ACADEMIC YEAR]]=0, "", Roster[[#This Row],[ACADEMIC YEAR]])</f>
        <v/>
      </c>
      <c r="H161" s="234" t="str">
        <f>IF(Roster[[#This Row],[ROLE (IF ANY)]]=0, "", Roster[[#This Row],[ROLE (IF ANY)]])</f>
        <v/>
      </c>
      <c r="I161" s="234" t="str">
        <f>IF(Roster[[#This Row],[EMAIL]]=0, "", Roster[[#This Row],[EMAIL]])</f>
        <v/>
      </c>
      <c r="J161" s="234"/>
      <c r="K161" s="100"/>
      <c r="L161" s="100"/>
      <c r="M161" s="100"/>
      <c r="N161" s="100"/>
      <c r="O161" s="100"/>
      <c r="P161" s="100"/>
      <c r="Q161" s="258"/>
      <c r="R161" s="258"/>
      <c r="S161" s="258"/>
      <c r="T161" s="258"/>
      <c r="U161" s="259"/>
      <c r="V161" s="277"/>
    </row>
    <row r="162" spans="1:22" ht="14.5" x14ac:dyDescent="0.35">
      <c r="A162" s="100" t="str">
        <f>IF(Roster[[#This Row],[FIRST NAME]]=0, "", Roster[[#This Row],[FIRST NAME]])</f>
        <v/>
      </c>
      <c r="B162" s="234" t="str">
        <f>IF(Roster[[#This Row],[LAST NAME]]=0, "", Roster[[#This Row],[LAST NAME]])</f>
        <v/>
      </c>
      <c r="C162" s="234" t="str">
        <f>IF(Roster[[#This Row],[STUDENT '#]]=0, "", Roster[[#This Row],[STUDENT '#]])</f>
        <v/>
      </c>
      <c r="D162" s="234" t="str">
        <f>IF(Roster[[#This Row],[FACULTY]]=0, "", Roster[[#This Row],[FACULTY]])</f>
        <v/>
      </c>
      <c r="E162" s="234" t="str">
        <f>IF(Roster[[#This Row],[DEGREE]]=0, "", Roster[[#This Row],[DEGREE]])</f>
        <v/>
      </c>
      <c r="F162" s="234" t="str">
        <f>IF(Roster[[#This Row],[PROGRAM]]=0, "", Roster[[#This Row],[PROGRAM]])</f>
        <v/>
      </c>
      <c r="G162" s="234" t="str">
        <f>IF(Roster[[#This Row],[ACADEMIC YEAR]]=0, "", Roster[[#This Row],[ACADEMIC YEAR]])</f>
        <v/>
      </c>
      <c r="H162" s="234" t="str">
        <f>IF(Roster[[#This Row],[ROLE (IF ANY)]]=0, "", Roster[[#This Row],[ROLE (IF ANY)]])</f>
        <v/>
      </c>
      <c r="I162" s="234" t="str">
        <f>IF(Roster[[#This Row],[EMAIL]]=0, "", Roster[[#This Row],[EMAIL]])</f>
        <v/>
      </c>
      <c r="J162" s="234"/>
      <c r="K162" s="100"/>
      <c r="L162" s="100"/>
      <c r="M162" s="100"/>
      <c r="N162" s="100"/>
      <c r="O162" s="100"/>
      <c r="P162" s="100"/>
      <c r="Q162" s="258"/>
      <c r="R162" s="258"/>
      <c r="S162" s="258"/>
      <c r="T162" s="258"/>
      <c r="U162" s="259"/>
      <c r="V162" s="277"/>
    </row>
    <row r="163" spans="1:22" ht="14.5" x14ac:dyDescent="0.35">
      <c r="A163" s="100" t="str">
        <f>IF(Roster[[#This Row],[FIRST NAME]]=0, "", Roster[[#This Row],[FIRST NAME]])</f>
        <v/>
      </c>
      <c r="B163" s="234" t="str">
        <f>IF(Roster[[#This Row],[LAST NAME]]=0, "", Roster[[#This Row],[LAST NAME]])</f>
        <v/>
      </c>
      <c r="C163" s="234" t="str">
        <f>IF(Roster[[#This Row],[STUDENT '#]]=0, "", Roster[[#This Row],[STUDENT '#]])</f>
        <v/>
      </c>
      <c r="D163" s="234" t="str">
        <f>IF(Roster[[#This Row],[FACULTY]]=0, "", Roster[[#This Row],[FACULTY]])</f>
        <v/>
      </c>
      <c r="E163" s="234" t="str">
        <f>IF(Roster[[#This Row],[DEGREE]]=0, "", Roster[[#This Row],[DEGREE]])</f>
        <v/>
      </c>
      <c r="F163" s="234" t="str">
        <f>IF(Roster[[#This Row],[PROGRAM]]=0, "", Roster[[#This Row],[PROGRAM]])</f>
        <v/>
      </c>
      <c r="G163" s="234" t="str">
        <f>IF(Roster[[#This Row],[ACADEMIC YEAR]]=0, "", Roster[[#This Row],[ACADEMIC YEAR]])</f>
        <v/>
      </c>
      <c r="H163" s="234" t="str">
        <f>IF(Roster[[#This Row],[ROLE (IF ANY)]]=0, "", Roster[[#This Row],[ROLE (IF ANY)]])</f>
        <v/>
      </c>
      <c r="I163" s="234" t="str">
        <f>IF(Roster[[#This Row],[EMAIL]]=0, "", Roster[[#This Row],[EMAIL]])</f>
        <v/>
      </c>
      <c r="J163" s="234"/>
      <c r="K163" s="100"/>
      <c r="L163" s="100"/>
      <c r="M163" s="100"/>
      <c r="N163" s="100"/>
      <c r="O163" s="100"/>
      <c r="P163" s="100"/>
      <c r="Q163" s="258"/>
      <c r="R163" s="258"/>
      <c r="S163" s="258"/>
      <c r="T163" s="258"/>
      <c r="U163" s="259"/>
      <c r="V163" s="277"/>
    </row>
    <row r="164" spans="1:22" ht="14.5" x14ac:dyDescent="0.35">
      <c r="A164" s="100" t="str">
        <f>IF(Roster[[#This Row],[FIRST NAME]]=0, "", Roster[[#This Row],[FIRST NAME]])</f>
        <v/>
      </c>
      <c r="B164" s="234" t="str">
        <f>IF(Roster[[#This Row],[LAST NAME]]=0, "", Roster[[#This Row],[LAST NAME]])</f>
        <v/>
      </c>
      <c r="C164" s="234" t="str">
        <f>IF(Roster[[#This Row],[STUDENT '#]]=0, "", Roster[[#This Row],[STUDENT '#]])</f>
        <v/>
      </c>
      <c r="D164" s="234" t="str">
        <f>IF(Roster[[#This Row],[FACULTY]]=0, "", Roster[[#This Row],[FACULTY]])</f>
        <v/>
      </c>
      <c r="E164" s="234" t="str">
        <f>IF(Roster[[#This Row],[DEGREE]]=0, "", Roster[[#This Row],[DEGREE]])</f>
        <v/>
      </c>
      <c r="F164" s="234" t="str">
        <f>IF(Roster[[#This Row],[PROGRAM]]=0, "", Roster[[#This Row],[PROGRAM]])</f>
        <v/>
      </c>
      <c r="G164" s="234" t="str">
        <f>IF(Roster[[#This Row],[ACADEMIC YEAR]]=0, "", Roster[[#This Row],[ACADEMIC YEAR]])</f>
        <v/>
      </c>
      <c r="H164" s="234" t="str">
        <f>IF(Roster[[#This Row],[ROLE (IF ANY)]]=0, "", Roster[[#This Row],[ROLE (IF ANY)]])</f>
        <v/>
      </c>
      <c r="I164" s="234" t="str">
        <f>IF(Roster[[#This Row],[EMAIL]]=0, "", Roster[[#This Row],[EMAIL]])</f>
        <v/>
      </c>
      <c r="J164" s="234"/>
      <c r="K164" s="100"/>
      <c r="L164" s="100"/>
      <c r="M164" s="100"/>
      <c r="N164" s="100"/>
      <c r="O164" s="100"/>
      <c r="P164" s="100"/>
      <c r="Q164" s="258"/>
      <c r="R164" s="258"/>
      <c r="S164" s="258"/>
      <c r="T164" s="258"/>
      <c r="U164" s="259"/>
      <c r="V164" s="277"/>
    </row>
    <row r="165" spans="1:22" ht="14.5" x14ac:dyDescent="0.35">
      <c r="A165" s="100" t="str">
        <f>IF(Roster[[#This Row],[FIRST NAME]]=0, "", Roster[[#This Row],[FIRST NAME]])</f>
        <v/>
      </c>
      <c r="B165" s="234" t="str">
        <f>IF(Roster[[#This Row],[LAST NAME]]=0, "", Roster[[#This Row],[LAST NAME]])</f>
        <v/>
      </c>
      <c r="C165" s="234" t="str">
        <f>IF(Roster[[#This Row],[STUDENT '#]]=0, "", Roster[[#This Row],[STUDENT '#]])</f>
        <v/>
      </c>
      <c r="D165" s="234" t="str">
        <f>IF(Roster[[#This Row],[FACULTY]]=0, "", Roster[[#This Row],[FACULTY]])</f>
        <v/>
      </c>
      <c r="E165" s="234" t="str">
        <f>IF(Roster[[#This Row],[DEGREE]]=0, "", Roster[[#This Row],[DEGREE]])</f>
        <v/>
      </c>
      <c r="F165" s="234" t="str">
        <f>IF(Roster[[#This Row],[PROGRAM]]=0, "", Roster[[#This Row],[PROGRAM]])</f>
        <v/>
      </c>
      <c r="G165" s="234" t="str">
        <f>IF(Roster[[#This Row],[ACADEMIC YEAR]]=0, "", Roster[[#This Row],[ACADEMIC YEAR]])</f>
        <v/>
      </c>
      <c r="H165" s="234" t="str">
        <f>IF(Roster[[#This Row],[ROLE (IF ANY)]]=0, "", Roster[[#This Row],[ROLE (IF ANY)]])</f>
        <v/>
      </c>
      <c r="I165" s="234" t="str">
        <f>IF(Roster[[#This Row],[EMAIL]]=0, "", Roster[[#This Row],[EMAIL]])</f>
        <v/>
      </c>
      <c r="J165" s="234"/>
      <c r="K165" s="100"/>
      <c r="L165" s="100"/>
      <c r="M165" s="100"/>
      <c r="N165" s="100"/>
      <c r="O165" s="100"/>
      <c r="P165" s="100"/>
      <c r="Q165" s="258"/>
      <c r="R165" s="258"/>
      <c r="S165" s="258"/>
      <c r="T165" s="258"/>
      <c r="U165" s="259"/>
      <c r="V165" s="277"/>
    </row>
    <row r="166" spans="1:22" ht="14.5" x14ac:dyDescent="0.35">
      <c r="A166" s="100" t="str">
        <f>IF(Roster[[#This Row],[FIRST NAME]]=0, "", Roster[[#This Row],[FIRST NAME]])</f>
        <v/>
      </c>
      <c r="B166" s="234" t="str">
        <f>IF(Roster[[#This Row],[LAST NAME]]=0, "", Roster[[#This Row],[LAST NAME]])</f>
        <v/>
      </c>
      <c r="C166" s="234" t="str">
        <f>IF(Roster[[#This Row],[STUDENT '#]]=0, "", Roster[[#This Row],[STUDENT '#]])</f>
        <v/>
      </c>
      <c r="D166" s="234" t="str">
        <f>IF(Roster[[#This Row],[FACULTY]]=0, "", Roster[[#This Row],[FACULTY]])</f>
        <v/>
      </c>
      <c r="E166" s="234" t="str">
        <f>IF(Roster[[#This Row],[DEGREE]]=0, "", Roster[[#This Row],[DEGREE]])</f>
        <v/>
      </c>
      <c r="F166" s="234" t="str">
        <f>IF(Roster[[#This Row],[PROGRAM]]=0, "", Roster[[#This Row],[PROGRAM]])</f>
        <v/>
      </c>
      <c r="G166" s="234" t="str">
        <f>IF(Roster[[#This Row],[ACADEMIC YEAR]]=0, "", Roster[[#This Row],[ACADEMIC YEAR]])</f>
        <v/>
      </c>
      <c r="H166" s="234" t="str">
        <f>IF(Roster[[#This Row],[ROLE (IF ANY)]]=0, "", Roster[[#This Row],[ROLE (IF ANY)]])</f>
        <v/>
      </c>
      <c r="I166" s="234" t="str">
        <f>IF(Roster[[#This Row],[EMAIL]]=0, "", Roster[[#This Row],[EMAIL]])</f>
        <v/>
      </c>
      <c r="J166" s="234"/>
      <c r="K166" s="100"/>
      <c r="L166" s="100"/>
      <c r="M166" s="100"/>
      <c r="N166" s="100"/>
      <c r="O166" s="100"/>
      <c r="P166" s="100"/>
      <c r="Q166" s="258"/>
      <c r="R166" s="258"/>
      <c r="S166" s="258"/>
      <c r="T166" s="258"/>
      <c r="U166" s="259"/>
      <c r="V166" s="277"/>
    </row>
    <row r="167" spans="1:22" ht="14.5" x14ac:dyDescent="0.35">
      <c r="A167" s="100" t="str">
        <f>IF(Roster[[#This Row],[FIRST NAME]]=0, "", Roster[[#This Row],[FIRST NAME]])</f>
        <v/>
      </c>
      <c r="B167" s="234" t="str">
        <f>IF(Roster[[#This Row],[LAST NAME]]=0, "", Roster[[#This Row],[LAST NAME]])</f>
        <v/>
      </c>
      <c r="C167" s="234" t="str">
        <f>IF(Roster[[#This Row],[STUDENT '#]]=0, "", Roster[[#This Row],[STUDENT '#]])</f>
        <v/>
      </c>
      <c r="D167" s="234" t="str">
        <f>IF(Roster[[#This Row],[FACULTY]]=0, "", Roster[[#This Row],[FACULTY]])</f>
        <v/>
      </c>
      <c r="E167" s="234" t="str">
        <f>IF(Roster[[#This Row],[DEGREE]]=0, "", Roster[[#This Row],[DEGREE]])</f>
        <v/>
      </c>
      <c r="F167" s="234" t="str">
        <f>IF(Roster[[#This Row],[PROGRAM]]=0, "", Roster[[#This Row],[PROGRAM]])</f>
        <v/>
      </c>
      <c r="G167" s="234" t="str">
        <f>IF(Roster[[#This Row],[ACADEMIC YEAR]]=0, "", Roster[[#This Row],[ACADEMIC YEAR]])</f>
        <v/>
      </c>
      <c r="H167" s="234" t="str">
        <f>IF(Roster[[#This Row],[ROLE (IF ANY)]]=0, "", Roster[[#This Row],[ROLE (IF ANY)]])</f>
        <v/>
      </c>
      <c r="I167" s="234" t="str">
        <f>IF(Roster[[#This Row],[EMAIL]]=0, "", Roster[[#This Row],[EMAIL]])</f>
        <v/>
      </c>
      <c r="J167" s="234"/>
      <c r="K167" s="100"/>
      <c r="L167" s="100"/>
      <c r="M167" s="100"/>
      <c r="N167" s="100"/>
      <c r="O167" s="100"/>
      <c r="P167" s="100"/>
      <c r="Q167" s="258"/>
      <c r="R167" s="258"/>
      <c r="S167" s="258"/>
      <c r="T167" s="258"/>
      <c r="U167" s="259"/>
      <c r="V167" s="277"/>
    </row>
    <row r="168" spans="1:22" ht="14.5" x14ac:dyDescent="0.35">
      <c r="A168" s="100" t="str">
        <f>IF(Roster[[#This Row],[FIRST NAME]]=0, "", Roster[[#This Row],[FIRST NAME]])</f>
        <v/>
      </c>
      <c r="B168" s="234" t="str">
        <f>IF(Roster[[#This Row],[LAST NAME]]=0, "", Roster[[#This Row],[LAST NAME]])</f>
        <v/>
      </c>
      <c r="C168" s="234" t="str">
        <f>IF(Roster[[#This Row],[STUDENT '#]]=0, "", Roster[[#This Row],[STUDENT '#]])</f>
        <v/>
      </c>
      <c r="D168" s="234" t="str">
        <f>IF(Roster[[#This Row],[FACULTY]]=0, "", Roster[[#This Row],[FACULTY]])</f>
        <v/>
      </c>
      <c r="E168" s="234" t="str">
        <f>IF(Roster[[#This Row],[DEGREE]]=0, "", Roster[[#This Row],[DEGREE]])</f>
        <v/>
      </c>
      <c r="F168" s="234" t="str">
        <f>IF(Roster[[#This Row],[PROGRAM]]=0, "", Roster[[#This Row],[PROGRAM]])</f>
        <v/>
      </c>
      <c r="G168" s="234" t="str">
        <f>IF(Roster[[#This Row],[ACADEMIC YEAR]]=0, "", Roster[[#This Row],[ACADEMIC YEAR]])</f>
        <v/>
      </c>
      <c r="H168" s="234" t="str">
        <f>IF(Roster[[#This Row],[ROLE (IF ANY)]]=0, "", Roster[[#This Row],[ROLE (IF ANY)]])</f>
        <v/>
      </c>
      <c r="I168" s="234" t="str">
        <f>IF(Roster[[#This Row],[EMAIL]]=0, "", Roster[[#This Row],[EMAIL]])</f>
        <v/>
      </c>
      <c r="J168" s="234"/>
      <c r="K168" s="100"/>
      <c r="L168" s="100"/>
      <c r="M168" s="100"/>
      <c r="N168" s="100"/>
      <c r="O168" s="100"/>
      <c r="P168" s="100"/>
      <c r="Q168" s="258"/>
      <c r="R168" s="258"/>
      <c r="S168" s="258"/>
      <c r="T168" s="258"/>
      <c r="U168" s="259"/>
      <c r="V168" s="277"/>
    </row>
    <row r="169" spans="1:22" ht="14.5" x14ac:dyDescent="0.35">
      <c r="A169" s="100" t="str">
        <f>IF(Roster[[#This Row],[FIRST NAME]]=0, "", Roster[[#This Row],[FIRST NAME]])</f>
        <v/>
      </c>
      <c r="B169" s="234" t="str">
        <f>IF(Roster[[#This Row],[LAST NAME]]=0, "", Roster[[#This Row],[LAST NAME]])</f>
        <v/>
      </c>
      <c r="C169" s="234" t="str">
        <f>IF(Roster[[#This Row],[STUDENT '#]]=0, "", Roster[[#This Row],[STUDENT '#]])</f>
        <v/>
      </c>
      <c r="D169" s="234" t="str">
        <f>IF(Roster[[#This Row],[FACULTY]]=0, "", Roster[[#This Row],[FACULTY]])</f>
        <v/>
      </c>
      <c r="E169" s="234" t="str">
        <f>IF(Roster[[#This Row],[DEGREE]]=0, "", Roster[[#This Row],[DEGREE]])</f>
        <v/>
      </c>
      <c r="F169" s="234" t="str">
        <f>IF(Roster[[#This Row],[PROGRAM]]=0, "", Roster[[#This Row],[PROGRAM]])</f>
        <v/>
      </c>
      <c r="G169" s="234" t="str">
        <f>IF(Roster[[#This Row],[ACADEMIC YEAR]]=0, "", Roster[[#This Row],[ACADEMIC YEAR]])</f>
        <v/>
      </c>
      <c r="H169" s="234" t="str">
        <f>IF(Roster[[#This Row],[ROLE (IF ANY)]]=0, "", Roster[[#This Row],[ROLE (IF ANY)]])</f>
        <v/>
      </c>
      <c r="I169" s="234" t="str">
        <f>IF(Roster[[#This Row],[EMAIL]]=0, "", Roster[[#This Row],[EMAIL]])</f>
        <v/>
      </c>
      <c r="J169" s="234"/>
      <c r="K169" s="100"/>
      <c r="L169" s="100"/>
      <c r="M169" s="100"/>
      <c r="N169" s="100"/>
      <c r="O169" s="100"/>
      <c r="P169" s="100"/>
      <c r="Q169" s="258"/>
      <c r="R169" s="258"/>
      <c r="S169" s="258"/>
      <c r="T169" s="258"/>
      <c r="U169" s="259"/>
      <c r="V169" s="277"/>
    </row>
    <row r="170" spans="1:22" ht="14.5" x14ac:dyDescent="0.35">
      <c r="A170" s="100" t="str">
        <f>IF(Roster[[#This Row],[FIRST NAME]]=0, "", Roster[[#This Row],[FIRST NAME]])</f>
        <v/>
      </c>
      <c r="B170" s="234" t="str">
        <f>IF(Roster[[#This Row],[LAST NAME]]=0, "", Roster[[#This Row],[LAST NAME]])</f>
        <v/>
      </c>
      <c r="C170" s="234" t="str">
        <f>IF(Roster[[#This Row],[STUDENT '#]]=0, "", Roster[[#This Row],[STUDENT '#]])</f>
        <v/>
      </c>
      <c r="D170" s="234" t="str">
        <f>IF(Roster[[#This Row],[FACULTY]]=0, "", Roster[[#This Row],[FACULTY]])</f>
        <v/>
      </c>
      <c r="E170" s="234" t="str">
        <f>IF(Roster[[#This Row],[DEGREE]]=0, "", Roster[[#This Row],[DEGREE]])</f>
        <v/>
      </c>
      <c r="F170" s="234" t="str">
        <f>IF(Roster[[#This Row],[PROGRAM]]=0, "", Roster[[#This Row],[PROGRAM]])</f>
        <v/>
      </c>
      <c r="G170" s="234" t="str">
        <f>IF(Roster[[#This Row],[ACADEMIC YEAR]]=0, "", Roster[[#This Row],[ACADEMIC YEAR]])</f>
        <v/>
      </c>
      <c r="H170" s="234" t="str">
        <f>IF(Roster[[#This Row],[ROLE (IF ANY)]]=0, "", Roster[[#This Row],[ROLE (IF ANY)]])</f>
        <v/>
      </c>
      <c r="I170" s="234" t="str">
        <f>IF(Roster[[#This Row],[EMAIL]]=0, "", Roster[[#This Row],[EMAIL]])</f>
        <v/>
      </c>
      <c r="J170" s="234"/>
      <c r="K170" s="100"/>
      <c r="L170" s="100"/>
      <c r="M170" s="100"/>
      <c r="N170" s="100"/>
      <c r="O170" s="100"/>
      <c r="P170" s="100"/>
      <c r="Q170" s="258"/>
      <c r="R170" s="258"/>
      <c r="S170" s="258"/>
      <c r="T170" s="258"/>
      <c r="U170" s="259"/>
      <c r="V170" s="277"/>
    </row>
    <row r="171" spans="1:22" ht="14.5" x14ac:dyDescent="0.35">
      <c r="A171" s="100" t="str">
        <f>IF(Roster[[#This Row],[FIRST NAME]]=0, "", Roster[[#This Row],[FIRST NAME]])</f>
        <v/>
      </c>
      <c r="B171" s="234" t="str">
        <f>IF(Roster[[#This Row],[LAST NAME]]=0, "", Roster[[#This Row],[LAST NAME]])</f>
        <v/>
      </c>
      <c r="C171" s="234" t="str">
        <f>IF(Roster[[#This Row],[STUDENT '#]]=0, "", Roster[[#This Row],[STUDENT '#]])</f>
        <v/>
      </c>
      <c r="D171" s="234" t="str">
        <f>IF(Roster[[#This Row],[FACULTY]]=0, "", Roster[[#This Row],[FACULTY]])</f>
        <v/>
      </c>
      <c r="E171" s="234" t="str">
        <f>IF(Roster[[#This Row],[DEGREE]]=0, "", Roster[[#This Row],[DEGREE]])</f>
        <v/>
      </c>
      <c r="F171" s="234" t="str">
        <f>IF(Roster[[#This Row],[PROGRAM]]=0, "", Roster[[#This Row],[PROGRAM]])</f>
        <v/>
      </c>
      <c r="G171" s="234" t="str">
        <f>IF(Roster[[#This Row],[ACADEMIC YEAR]]=0, "", Roster[[#This Row],[ACADEMIC YEAR]])</f>
        <v/>
      </c>
      <c r="H171" s="234" t="str">
        <f>IF(Roster[[#This Row],[ROLE (IF ANY)]]=0, "", Roster[[#This Row],[ROLE (IF ANY)]])</f>
        <v/>
      </c>
      <c r="I171" s="234" t="str">
        <f>IF(Roster[[#This Row],[EMAIL]]=0, "", Roster[[#This Row],[EMAIL]])</f>
        <v/>
      </c>
      <c r="J171" s="234"/>
      <c r="K171" s="100"/>
      <c r="L171" s="100"/>
      <c r="M171" s="100"/>
      <c r="N171" s="100"/>
      <c r="O171" s="100"/>
      <c r="P171" s="100"/>
      <c r="Q171" s="258"/>
      <c r="R171" s="258"/>
      <c r="S171" s="258"/>
      <c r="T171" s="258"/>
      <c r="U171" s="259"/>
      <c r="V171" s="277"/>
    </row>
    <row r="172" spans="1:22" ht="14.5" x14ac:dyDescent="0.35">
      <c r="A172" s="100" t="str">
        <f>IF(Roster[[#This Row],[FIRST NAME]]=0, "", Roster[[#This Row],[FIRST NAME]])</f>
        <v/>
      </c>
      <c r="B172" s="234" t="str">
        <f>IF(Roster[[#This Row],[LAST NAME]]=0, "", Roster[[#This Row],[LAST NAME]])</f>
        <v/>
      </c>
      <c r="C172" s="234" t="str">
        <f>IF(Roster[[#This Row],[STUDENT '#]]=0, "", Roster[[#This Row],[STUDENT '#]])</f>
        <v/>
      </c>
      <c r="D172" s="234" t="str">
        <f>IF(Roster[[#This Row],[FACULTY]]=0, "", Roster[[#This Row],[FACULTY]])</f>
        <v/>
      </c>
      <c r="E172" s="234" t="str">
        <f>IF(Roster[[#This Row],[DEGREE]]=0, "", Roster[[#This Row],[DEGREE]])</f>
        <v/>
      </c>
      <c r="F172" s="234" t="str">
        <f>IF(Roster[[#This Row],[PROGRAM]]=0, "", Roster[[#This Row],[PROGRAM]])</f>
        <v/>
      </c>
      <c r="G172" s="234" t="str">
        <f>IF(Roster[[#This Row],[ACADEMIC YEAR]]=0, "", Roster[[#This Row],[ACADEMIC YEAR]])</f>
        <v/>
      </c>
      <c r="H172" s="234" t="str">
        <f>IF(Roster[[#This Row],[ROLE (IF ANY)]]=0, "", Roster[[#This Row],[ROLE (IF ANY)]])</f>
        <v/>
      </c>
      <c r="I172" s="234" t="str">
        <f>IF(Roster[[#This Row],[EMAIL]]=0, "", Roster[[#This Row],[EMAIL]])</f>
        <v/>
      </c>
      <c r="J172" s="234"/>
      <c r="K172" s="100"/>
      <c r="L172" s="100"/>
      <c r="M172" s="100"/>
      <c r="N172" s="100"/>
      <c r="O172" s="100"/>
      <c r="P172" s="100"/>
      <c r="Q172" s="258"/>
      <c r="R172" s="258"/>
      <c r="S172" s="258"/>
      <c r="T172" s="258"/>
      <c r="U172" s="259"/>
      <c r="V172" s="277"/>
    </row>
    <row r="173" spans="1:22" ht="14.5" x14ac:dyDescent="0.35">
      <c r="A173" s="100" t="str">
        <f>IF(Roster[[#This Row],[FIRST NAME]]=0, "", Roster[[#This Row],[FIRST NAME]])</f>
        <v/>
      </c>
      <c r="B173" s="234" t="str">
        <f>IF(Roster[[#This Row],[LAST NAME]]=0, "", Roster[[#This Row],[LAST NAME]])</f>
        <v/>
      </c>
      <c r="C173" s="234" t="str">
        <f>IF(Roster[[#This Row],[STUDENT '#]]=0, "", Roster[[#This Row],[STUDENT '#]])</f>
        <v/>
      </c>
      <c r="D173" s="234" t="str">
        <f>IF(Roster[[#This Row],[FACULTY]]=0, "", Roster[[#This Row],[FACULTY]])</f>
        <v/>
      </c>
      <c r="E173" s="234" t="str">
        <f>IF(Roster[[#This Row],[DEGREE]]=0, "", Roster[[#This Row],[DEGREE]])</f>
        <v/>
      </c>
      <c r="F173" s="234" t="str">
        <f>IF(Roster[[#This Row],[PROGRAM]]=0, "", Roster[[#This Row],[PROGRAM]])</f>
        <v/>
      </c>
      <c r="G173" s="234" t="str">
        <f>IF(Roster[[#This Row],[ACADEMIC YEAR]]=0, "", Roster[[#This Row],[ACADEMIC YEAR]])</f>
        <v/>
      </c>
      <c r="H173" s="234" t="str">
        <f>IF(Roster[[#This Row],[ROLE (IF ANY)]]=0, "", Roster[[#This Row],[ROLE (IF ANY)]])</f>
        <v/>
      </c>
      <c r="I173" s="234" t="str">
        <f>IF(Roster[[#This Row],[EMAIL]]=0, "", Roster[[#This Row],[EMAIL]])</f>
        <v/>
      </c>
      <c r="J173" s="234"/>
      <c r="K173" s="100"/>
      <c r="L173" s="100"/>
      <c r="M173" s="100"/>
      <c r="N173" s="100"/>
      <c r="O173" s="100"/>
      <c r="P173" s="100"/>
      <c r="Q173" s="258"/>
      <c r="R173" s="258"/>
      <c r="S173" s="258"/>
      <c r="T173" s="258"/>
      <c r="U173" s="259"/>
      <c r="V173" s="277"/>
    </row>
    <row r="174" spans="1:22" ht="14.5" x14ac:dyDescent="0.35">
      <c r="A174" s="100" t="str">
        <f>IF(Roster[[#This Row],[FIRST NAME]]=0, "", Roster[[#This Row],[FIRST NAME]])</f>
        <v/>
      </c>
      <c r="B174" s="234" t="str">
        <f>IF(Roster[[#This Row],[LAST NAME]]=0, "", Roster[[#This Row],[LAST NAME]])</f>
        <v/>
      </c>
      <c r="C174" s="234" t="str">
        <f>IF(Roster[[#This Row],[STUDENT '#]]=0, "", Roster[[#This Row],[STUDENT '#]])</f>
        <v/>
      </c>
      <c r="D174" s="234" t="str">
        <f>IF(Roster[[#This Row],[FACULTY]]=0, "", Roster[[#This Row],[FACULTY]])</f>
        <v/>
      </c>
      <c r="E174" s="234" t="str">
        <f>IF(Roster[[#This Row],[DEGREE]]=0, "", Roster[[#This Row],[DEGREE]])</f>
        <v/>
      </c>
      <c r="F174" s="234" t="str">
        <f>IF(Roster[[#This Row],[PROGRAM]]=0, "", Roster[[#This Row],[PROGRAM]])</f>
        <v/>
      </c>
      <c r="G174" s="234" t="str">
        <f>IF(Roster[[#This Row],[ACADEMIC YEAR]]=0, "", Roster[[#This Row],[ACADEMIC YEAR]])</f>
        <v/>
      </c>
      <c r="H174" s="234" t="str">
        <f>IF(Roster[[#This Row],[ROLE (IF ANY)]]=0, "", Roster[[#This Row],[ROLE (IF ANY)]])</f>
        <v/>
      </c>
      <c r="I174" s="234" t="str">
        <f>IF(Roster[[#This Row],[EMAIL]]=0, "", Roster[[#This Row],[EMAIL]])</f>
        <v/>
      </c>
      <c r="J174" s="234"/>
      <c r="K174" s="100"/>
      <c r="L174" s="100"/>
      <c r="M174" s="100"/>
      <c r="N174" s="100"/>
      <c r="O174" s="100"/>
      <c r="P174" s="100"/>
      <c r="Q174" s="258"/>
      <c r="R174" s="258"/>
      <c r="S174" s="258"/>
      <c r="T174" s="258"/>
      <c r="U174" s="259"/>
      <c r="V174" s="277"/>
    </row>
    <row r="175" spans="1:22" ht="14.5" x14ac:dyDescent="0.35">
      <c r="A175" s="100" t="str">
        <f>IF(Roster[[#This Row],[FIRST NAME]]=0, "", Roster[[#This Row],[FIRST NAME]])</f>
        <v/>
      </c>
      <c r="B175" s="234" t="str">
        <f>IF(Roster[[#This Row],[LAST NAME]]=0, "", Roster[[#This Row],[LAST NAME]])</f>
        <v/>
      </c>
      <c r="C175" s="234" t="str">
        <f>IF(Roster[[#This Row],[STUDENT '#]]=0, "", Roster[[#This Row],[STUDENT '#]])</f>
        <v/>
      </c>
      <c r="D175" s="234" t="str">
        <f>IF(Roster[[#This Row],[FACULTY]]=0, "", Roster[[#This Row],[FACULTY]])</f>
        <v/>
      </c>
      <c r="E175" s="234" t="str">
        <f>IF(Roster[[#This Row],[DEGREE]]=0, "", Roster[[#This Row],[DEGREE]])</f>
        <v/>
      </c>
      <c r="F175" s="234" t="str">
        <f>IF(Roster[[#This Row],[PROGRAM]]=0, "", Roster[[#This Row],[PROGRAM]])</f>
        <v/>
      </c>
      <c r="G175" s="234" t="str">
        <f>IF(Roster[[#This Row],[ACADEMIC YEAR]]=0, "", Roster[[#This Row],[ACADEMIC YEAR]])</f>
        <v/>
      </c>
      <c r="H175" s="234" t="str">
        <f>IF(Roster[[#This Row],[ROLE (IF ANY)]]=0, "", Roster[[#This Row],[ROLE (IF ANY)]])</f>
        <v/>
      </c>
      <c r="I175" s="234" t="str">
        <f>IF(Roster[[#This Row],[EMAIL]]=0, "", Roster[[#This Row],[EMAIL]])</f>
        <v/>
      </c>
      <c r="J175" s="234"/>
      <c r="K175" s="100"/>
      <c r="L175" s="100"/>
      <c r="M175" s="100"/>
      <c r="N175" s="100"/>
      <c r="O175" s="100"/>
      <c r="P175" s="100"/>
      <c r="Q175" s="258"/>
      <c r="R175" s="258"/>
      <c r="S175" s="258"/>
      <c r="T175" s="258"/>
      <c r="U175" s="259"/>
      <c r="V175" s="277"/>
    </row>
    <row r="176" spans="1:22" ht="14.5" x14ac:dyDescent="0.35">
      <c r="A176" s="100" t="str">
        <f>IF(Roster[[#This Row],[FIRST NAME]]=0, "", Roster[[#This Row],[FIRST NAME]])</f>
        <v/>
      </c>
      <c r="B176" s="234" t="str">
        <f>IF(Roster[[#This Row],[LAST NAME]]=0, "", Roster[[#This Row],[LAST NAME]])</f>
        <v/>
      </c>
      <c r="C176" s="234" t="str">
        <f>IF(Roster[[#This Row],[STUDENT '#]]=0, "", Roster[[#This Row],[STUDENT '#]])</f>
        <v/>
      </c>
      <c r="D176" s="234" t="str">
        <f>IF(Roster[[#This Row],[FACULTY]]=0, "", Roster[[#This Row],[FACULTY]])</f>
        <v/>
      </c>
      <c r="E176" s="234" t="str">
        <f>IF(Roster[[#This Row],[DEGREE]]=0, "", Roster[[#This Row],[DEGREE]])</f>
        <v/>
      </c>
      <c r="F176" s="234" t="str">
        <f>IF(Roster[[#This Row],[PROGRAM]]=0, "", Roster[[#This Row],[PROGRAM]])</f>
        <v/>
      </c>
      <c r="G176" s="234" t="str">
        <f>IF(Roster[[#This Row],[ACADEMIC YEAR]]=0, "", Roster[[#This Row],[ACADEMIC YEAR]])</f>
        <v/>
      </c>
      <c r="H176" s="234" t="str">
        <f>IF(Roster[[#This Row],[ROLE (IF ANY)]]=0, "", Roster[[#This Row],[ROLE (IF ANY)]])</f>
        <v/>
      </c>
      <c r="I176" s="234" t="str">
        <f>IF(Roster[[#This Row],[EMAIL]]=0, "", Roster[[#This Row],[EMAIL]])</f>
        <v/>
      </c>
      <c r="J176" s="234"/>
      <c r="K176" s="100"/>
      <c r="L176" s="100"/>
      <c r="M176" s="100"/>
      <c r="N176" s="100"/>
      <c r="O176" s="100"/>
      <c r="P176" s="100"/>
      <c r="Q176" s="258"/>
      <c r="R176" s="258"/>
      <c r="S176" s="258"/>
      <c r="T176" s="258"/>
      <c r="U176" s="259"/>
      <c r="V176" s="277"/>
    </row>
    <row r="177" spans="1:22" ht="14.5" x14ac:dyDescent="0.35">
      <c r="A177" s="100" t="str">
        <f>IF(Roster[[#This Row],[FIRST NAME]]=0, "", Roster[[#This Row],[FIRST NAME]])</f>
        <v/>
      </c>
      <c r="B177" s="234" t="str">
        <f>IF(Roster[[#This Row],[LAST NAME]]=0, "", Roster[[#This Row],[LAST NAME]])</f>
        <v/>
      </c>
      <c r="C177" s="234" t="str">
        <f>IF(Roster[[#This Row],[STUDENT '#]]=0, "", Roster[[#This Row],[STUDENT '#]])</f>
        <v/>
      </c>
      <c r="D177" s="234" t="str">
        <f>IF(Roster[[#This Row],[FACULTY]]=0, "", Roster[[#This Row],[FACULTY]])</f>
        <v/>
      </c>
      <c r="E177" s="234" t="str">
        <f>IF(Roster[[#This Row],[DEGREE]]=0, "", Roster[[#This Row],[DEGREE]])</f>
        <v/>
      </c>
      <c r="F177" s="234" t="str">
        <f>IF(Roster[[#This Row],[PROGRAM]]=0, "", Roster[[#This Row],[PROGRAM]])</f>
        <v/>
      </c>
      <c r="G177" s="234" t="str">
        <f>IF(Roster[[#This Row],[ACADEMIC YEAR]]=0, "", Roster[[#This Row],[ACADEMIC YEAR]])</f>
        <v/>
      </c>
      <c r="H177" s="234" t="str">
        <f>IF(Roster[[#This Row],[ROLE (IF ANY)]]=0, "", Roster[[#This Row],[ROLE (IF ANY)]])</f>
        <v/>
      </c>
      <c r="I177" s="234" t="str">
        <f>IF(Roster[[#This Row],[EMAIL]]=0, "", Roster[[#This Row],[EMAIL]])</f>
        <v/>
      </c>
      <c r="J177" s="234"/>
      <c r="K177" s="100"/>
      <c r="L177" s="100"/>
      <c r="M177" s="100"/>
      <c r="N177" s="100"/>
      <c r="O177" s="100"/>
      <c r="P177" s="100"/>
      <c r="Q177" s="258"/>
      <c r="R177" s="258"/>
      <c r="S177" s="258"/>
      <c r="T177" s="258"/>
      <c r="U177" s="259"/>
      <c r="V177" s="277"/>
    </row>
    <row r="178" spans="1:22" ht="14.5" x14ac:dyDescent="0.35">
      <c r="A178" s="100" t="str">
        <f>IF(Roster[[#This Row],[FIRST NAME]]=0, "", Roster[[#This Row],[FIRST NAME]])</f>
        <v/>
      </c>
      <c r="B178" s="234" t="str">
        <f>IF(Roster[[#This Row],[LAST NAME]]=0, "", Roster[[#This Row],[LAST NAME]])</f>
        <v/>
      </c>
      <c r="C178" s="234" t="str">
        <f>IF(Roster[[#This Row],[STUDENT '#]]=0, "", Roster[[#This Row],[STUDENT '#]])</f>
        <v/>
      </c>
      <c r="D178" s="234" t="str">
        <f>IF(Roster[[#This Row],[FACULTY]]=0, "", Roster[[#This Row],[FACULTY]])</f>
        <v/>
      </c>
      <c r="E178" s="234" t="str">
        <f>IF(Roster[[#This Row],[DEGREE]]=0, "", Roster[[#This Row],[DEGREE]])</f>
        <v/>
      </c>
      <c r="F178" s="234" t="str">
        <f>IF(Roster[[#This Row],[PROGRAM]]=0, "", Roster[[#This Row],[PROGRAM]])</f>
        <v/>
      </c>
      <c r="G178" s="234" t="str">
        <f>IF(Roster[[#This Row],[ACADEMIC YEAR]]=0, "", Roster[[#This Row],[ACADEMIC YEAR]])</f>
        <v/>
      </c>
      <c r="H178" s="234" t="str">
        <f>IF(Roster[[#This Row],[ROLE (IF ANY)]]=0, "", Roster[[#This Row],[ROLE (IF ANY)]])</f>
        <v/>
      </c>
      <c r="I178" s="234" t="str">
        <f>IF(Roster[[#This Row],[EMAIL]]=0, "", Roster[[#This Row],[EMAIL]])</f>
        <v/>
      </c>
      <c r="J178" s="234"/>
      <c r="K178" s="100"/>
      <c r="L178" s="100"/>
      <c r="M178" s="100"/>
      <c r="N178" s="100"/>
      <c r="O178" s="100"/>
      <c r="P178" s="100"/>
      <c r="Q178" s="258"/>
      <c r="R178" s="258"/>
      <c r="S178" s="258"/>
      <c r="T178" s="258"/>
      <c r="U178" s="259"/>
      <c r="V178" s="277"/>
    </row>
    <row r="179" spans="1:22" ht="14.5" x14ac:dyDescent="0.35">
      <c r="A179" s="100" t="str">
        <f>IF(Roster[[#This Row],[FIRST NAME]]=0, "", Roster[[#This Row],[FIRST NAME]])</f>
        <v/>
      </c>
      <c r="B179" s="234" t="str">
        <f>IF(Roster[[#This Row],[LAST NAME]]=0, "", Roster[[#This Row],[LAST NAME]])</f>
        <v/>
      </c>
      <c r="C179" s="234" t="str">
        <f>IF(Roster[[#This Row],[STUDENT '#]]=0, "", Roster[[#This Row],[STUDENT '#]])</f>
        <v/>
      </c>
      <c r="D179" s="234" t="str">
        <f>IF(Roster[[#This Row],[FACULTY]]=0, "", Roster[[#This Row],[FACULTY]])</f>
        <v/>
      </c>
      <c r="E179" s="234" t="str">
        <f>IF(Roster[[#This Row],[DEGREE]]=0, "", Roster[[#This Row],[DEGREE]])</f>
        <v/>
      </c>
      <c r="F179" s="234" t="str">
        <f>IF(Roster[[#This Row],[PROGRAM]]=0, "", Roster[[#This Row],[PROGRAM]])</f>
        <v/>
      </c>
      <c r="G179" s="234" t="str">
        <f>IF(Roster[[#This Row],[ACADEMIC YEAR]]=0, "", Roster[[#This Row],[ACADEMIC YEAR]])</f>
        <v/>
      </c>
      <c r="H179" s="234" t="str">
        <f>IF(Roster[[#This Row],[ROLE (IF ANY)]]=0, "", Roster[[#This Row],[ROLE (IF ANY)]])</f>
        <v/>
      </c>
      <c r="I179" s="234" t="str">
        <f>IF(Roster[[#This Row],[EMAIL]]=0, "", Roster[[#This Row],[EMAIL]])</f>
        <v/>
      </c>
      <c r="J179" s="234"/>
      <c r="K179" s="100"/>
      <c r="L179" s="100"/>
      <c r="M179" s="100"/>
      <c r="N179" s="100"/>
      <c r="O179" s="100"/>
      <c r="P179" s="100"/>
      <c r="Q179" s="258"/>
      <c r="R179" s="258"/>
      <c r="S179" s="258"/>
      <c r="T179" s="258"/>
      <c r="U179" s="259"/>
      <c r="V179" s="277"/>
    </row>
    <row r="180" spans="1:22" ht="14.5" x14ac:dyDescent="0.35">
      <c r="A180" s="100" t="str">
        <f>IF(Roster[[#This Row],[FIRST NAME]]=0, "", Roster[[#This Row],[FIRST NAME]])</f>
        <v/>
      </c>
      <c r="B180" s="234" t="str">
        <f>IF(Roster[[#This Row],[LAST NAME]]=0, "", Roster[[#This Row],[LAST NAME]])</f>
        <v/>
      </c>
      <c r="C180" s="234" t="str">
        <f>IF(Roster[[#This Row],[STUDENT '#]]=0, "", Roster[[#This Row],[STUDENT '#]])</f>
        <v/>
      </c>
      <c r="D180" s="234" t="str">
        <f>IF(Roster[[#This Row],[FACULTY]]=0, "", Roster[[#This Row],[FACULTY]])</f>
        <v/>
      </c>
      <c r="E180" s="234" t="str">
        <f>IF(Roster[[#This Row],[DEGREE]]=0, "", Roster[[#This Row],[DEGREE]])</f>
        <v/>
      </c>
      <c r="F180" s="234" t="str">
        <f>IF(Roster[[#This Row],[PROGRAM]]=0, "", Roster[[#This Row],[PROGRAM]])</f>
        <v/>
      </c>
      <c r="G180" s="234" t="str">
        <f>IF(Roster[[#This Row],[ACADEMIC YEAR]]=0, "", Roster[[#This Row],[ACADEMIC YEAR]])</f>
        <v/>
      </c>
      <c r="H180" s="234" t="str">
        <f>IF(Roster[[#This Row],[ROLE (IF ANY)]]=0, "", Roster[[#This Row],[ROLE (IF ANY)]])</f>
        <v/>
      </c>
      <c r="I180" s="234" t="str">
        <f>IF(Roster[[#This Row],[EMAIL]]=0, "", Roster[[#This Row],[EMAIL]])</f>
        <v/>
      </c>
      <c r="J180" s="234"/>
      <c r="K180" s="100"/>
      <c r="L180" s="100"/>
      <c r="M180" s="100"/>
      <c r="N180" s="100"/>
      <c r="O180" s="100"/>
      <c r="P180" s="100"/>
      <c r="Q180" s="258"/>
      <c r="R180" s="258"/>
      <c r="S180" s="258"/>
      <c r="T180" s="258"/>
      <c r="U180" s="259"/>
      <c r="V180" s="277"/>
    </row>
    <row r="181" spans="1:22" ht="14.5" x14ac:dyDescent="0.35">
      <c r="A181" s="100" t="str">
        <f>IF(Roster[[#This Row],[FIRST NAME]]=0, "", Roster[[#This Row],[FIRST NAME]])</f>
        <v/>
      </c>
      <c r="B181" s="234" t="str">
        <f>IF(Roster[[#This Row],[LAST NAME]]=0, "", Roster[[#This Row],[LAST NAME]])</f>
        <v/>
      </c>
      <c r="C181" s="234" t="str">
        <f>IF(Roster[[#This Row],[STUDENT '#]]=0, "", Roster[[#This Row],[STUDENT '#]])</f>
        <v/>
      </c>
      <c r="D181" s="234" t="str">
        <f>IF(Roster[[#This Row],[FACULTY]]=0, "", Roster[[#This Row],[FACULTY]])</f>
        <v/>
      </c>
      <c r="E181" s="234" t="str">
        <f>IF(Roster[[#This Row],[DEGREE]]=0, "", Roster[[#This Row],[DEGREE]])</f>
        <v/>
      </c>
      <c r="F181" s="234" t="str">
        <f>IF(Roster[[#This Row],[PROGRAM]]=0, "", Roster[[#This Row],[PROGRAM]])</f>
        <v/>
      </c>
      <c r="G181" s="234" t="str">
        <f>IF(Roster[[#This Row],[ACADEMIC YEAR]]=0, "", Roster[[#This Row],[ACADEMIC YEAR]])</f>
        <v/>
      </c>
      <c r="H181" s="234" t="str">
        <f>IF(Roster[[#This Row],[ROLE (IF ANY)]]=0, "", Roster[[#This Row],[ROLE (IF ANY)]])</f>
        <v/>
      </c>
      <c r="I181" s="234" t="str">
        <f>IF(Roster[[#This Row],[EMAIL]]=0, "", Roster[[#This Row],[EMAIL]])</f>
        <v/>
      </c>
      <c r="J181" s="234"/>
      <c r="K181" s="100"/>
      <c r="L181" s="100"/>
      <c r="M181" s="100"/>
      <c r="N181" s="100"/>
      <c r="O181" s="100"/>
      <c r="P181" s="100"/>
      <c r="Q181" s="258"/>
      <c r="R181" s="258"/>
      <c r="S181" s="258"/>
      <c r="T181" s="258"/>
      <c r="U181" s="259"/>
      <c r="V181" s="277"/>
    </row>
    <row r="182" spans="1:22" ht="14.5" x14ac:dyDescent="0.35">
      <c r="A182" s="100" t="str">
        <f>IF(Roster[[#This Row],[FIRST NAME]]=0, "", Roster[[#This Row],[FIRST NAME]])</f>
        <v/>
      </c>
      <c r="B182" s="234" t="str">
        <f>IF(Roster[[#This Row],[LAST NAME]]=0, "", Roster[[#This Row],[LAST NAME]])</f>
        <v/>
      </c>
      <c r="C182" s="234" t="str">
        <f>IF(Roster[[#This Row],[STUDENT '#]]=0, "", Roster[[#This Row],[STUDENT '#]])</f>
        <v/>
      </c>
      <c r="D182" s="234" t="str">
        <f>IF(Roster[[#This Row],[FACULTY]]=0, "", Roster[[#This Row],[FACULTY]])</f>
        <v/>
      </c>
      <c r="E182" s="234" t="str">
        <f>IF(Roster[[#This Row],[DEGREE]]=0, "", Roster[[#This Row],[DEGREE]])</f>
        <v/>
      </c>
      <c r="F182" s="234" t="str">
        <f>IF(Roster[[#This Row],[PROGRAM]]=0, "", Roster[[#This Row],[PROGRAM]])</f>
        <v/>
      </c>
      <c r="G182" s="234" t="str">
        <f>IF(Roster[[#This Row],[ACADEMIC YEAR]]=0, "", Roster[[#This Row],[ACADEMIC YEAR]])</f>
        <v/>
      </c>
      <c r="H182" s="234" t="str">
        <f>IF(Roster[[#This Row],[ROLE (IF ANY)]]=0, "", Roster[[#This Row],[ROLE (IF ANY)]])</f>
        <v/>
      </c>
      <c r="I182" s="234" t="str">
        <f>IF(Roster[[#This Row],[EMAIL]]=0, "", Roster[[#This Row],[EMAIL]])</f>
        <v/>
      </c>
      <c r="J182" s="234"/>
      <c r="K182" s="100"/>
      <c r="L182" s="100"/>
      <c r="M182" s="100"/>
      <c r="N182" s="100"/>
      <c r="O182" s="100"/>
      <c r="P182" s="100"/>
      <c r="Q182" s="258"/>
      <c r="R182" s="258"/>
      <c r="S182" s="258"/>
      <c r="T182" s="258"/>
      <c r="U182" s="259"/>
      <c r="V182" s="277"/>
    </row>
    <row r="183" spans="1:22" ht="14.5" x14ac:dyDescent="0.35">
      <c r="A183" s="100" t="str">
        <f>IF(Roster[[#This Row],[FIRST NAME]]=0, "", Roster[[#This Row],[FIRST NAME]])</f>
        <v/>
      </c>
      <c r="B183" s="234" t="str">
        <f>IF(Roster[[#This Row],[LAST NAME]]=0, "", Roster[[#This Row],[LAST NAME]])</f>
        <v/>
      </c>
      <c r="C183" s="234" t="str">
        <f>IF(Roster[[#This Row],[STUDENT '#]]=0, "", Roster[[#This Row],[STUDENT '#]])</f>
        <v/>
      </c>
      <c r="D183" s="234" t="str">
        <f>IF(Roster[[#This Row],[FACULTY]]=0, "", Roster[[#This Row],[FACULTY]])</f>
        <v/>
      </c>
      <c r="E183" s="234" t="str">
        <f>IF(Roster[[#This Row],[DEGREE]]=0, "", Roster[[#This Row],[DEGREE]])</f>
        <v/>
      </c>
      <c r="F183" s="234" t="str">
        <f>IF(Roster[[#This Row],[PROGRAM]]=0, "", Roster[[#This Row],[PROGRAM]])</f>
        <v/>
      </c>
      <c r="G183" s="234" t="str">
        <f>IF(Roster[[#This Row],[ACADEMIC YEAR]]=0, "", Roster[[#This Row],[ACADEMIC YEAR]])</f>
        <v/>
      </c>
      <c r="H183" s="234" t="str">
        <f>IF(Roster[[#This Row],[ROLE (IF ANY)]]=0, "", Roster[[#This Row],[ROLE (IF ANY)]])</f>
        <v/>
      </c>
      <c r="I183" s="234" t="str">
        <f>IF(Roster[[#This Row],[EMAIL]]=0, "", Roster[[#This Row],[EMAIL]])</f>
        <v/>
      </c>
      <c r="J183" s="234"/>
      <c r="K183" s="100"/>
      <c r="L183" s="100"/>
      <c r="M183" s="100"/>
      <c r="N183" s="100"/>
      <c r="O183" s="100"/>
      <c r="P183" s="100"/>
      <c r="Q183" s="258"/>
      <c r="R183" s="258"/>
      <c r="S183" s="258"/>
      <c r="T183" s="258"/>
      <c r="U183" s="259"/>
      <c r="V183" s="277"/>
    </row>
    <row r="184" spans="1:22" ht="14.5" x14ac:dyDescent="0.35">
      <c r="A184" s="100" t="str">
        <f>IF(Roster[[#This Row],[FIRST NAME]]=0, "", Roster[[#This Row],[FIRST NAME]])</f>
        <v/>
      </c>
      <c r="B184" s="234" t="str">
        <f>IF(Roster[[#This Row],[LAST NAME]]=0, "", Roster[[#This Row],[LAST NAME]])</f>
        <v/>
      </c>
      <c r="C184" s="234" t="str">
        <f>IF(Roster[[#This Row],[STUDENT '#]]=0, "", Roster[[#This Row],[STUDENT '#]])</f>
        <v/>
      </c>
      <c r="D184" s="234" t="str">
        <f>IF(Roster[[#This Row],[FACULTY]]=0, "", Roster[[#This Row],[FACULTY]])</f>
        <v/>
      </c>
      <c r="E184" s="234" t="str">
        <f>IF(Roster[[#This Row],[DEGREE]]=0, "", Roster[[#This Row],[DEGREE]])</f>
        <v/>
      </c>
      <c r="F184" s="234" t="str">
        <f>IF(Roster[[#This Row],[PROGRAM]]=0, "", Roster[[#This Row],[PROGRAM]])</f>
        <v/>
      </c>
      <c r="G184" s="234" t="str">
        <f>IF(Roster[[#This Row],[ACADEMIC YEAR]]=0, "", Roster[[#This Row],[ACADEMIC YEAR]])</f>
        <v/>
      </c>
      <c r="H184" s="234" t="str">
        <f>IF(Roster[[#This Row],[ROLE (IF ANY)]]=0, "", Roster[[#This Row],[ROLE (IF ANY)]])</f>
        <v/>
      </c>
      <c r="I184" s="234" t="str">
        <f>IF(Roster[[#This Row],[EMAIL]]=0, "", Roster[[#This Row],[EMAIL]])</f>
        <v/>
      </c>
      <c r="J184" s="234"/>
      <c r="K184" s="100"/>
      <c r="L184" s="100"/>
      <c r="M184" s="100"/>
      <c r="N184" s="100"/>
      <c r="O184" s="100"/>
      <c r="P184" s="100"/>
      <c r="Q184" s="258"/>
      <c r="R184" s="258"/>
      <c r="S184" s="258"/>
      <c r="T184" s="258"/>
      <c r="U184" s="259"/>
      <c r="V184" s="277"/>
    </row>
    <row r="185" spans="1:22" ht="14.5" x14ac:dyDescent="0.35">
      <c r="A185" s="100" t="str">
        <f>IF(Roster[[#This Row],[FIRST NAME]]=0, "", Roster[[#This Row],[FIRST NAME]])</f>
        <v/>
      </c>
      <c r="B185" s="234" t="str">
        <f>IF(Roster[[#This Row],[LAST NAME]]=0, "", Roster[[#This Row],[LAST NAME]])</f>
        <v/>
      </c>
      <c r="C185" s="234" t="str">
        <f>IF(Roster[[#This Row],[STUDENT '#]]=0, "", Roster[[#This Row],[STUDENT '#]])</f>
        <v/>
      </c>
      <c r="D185" s="234" t="str">
        <f>IF(Roster[[#This Row],[FACULTY]]=0, "", Roster[[#This Row],[FACULTY]])</f>
        <v/>
      </c>
      <c r="E185" s="234" t="str">
        <f>IF(Roster[[#This Row],[DEGREE]]=0, "", Roster[[#This Row],[DEGREE]])</f>
        <v/>
      </c>
      <c r="F185" s="234" t="str">
        <f>IF(Roster[[#This Row],[PROGRAM]]=0, "", Roster[[#This Row],[PROGRAM]])</f>
        <v/>
      </c>
      <c r="G185" s="234" t="str">
        <f>IF(Roster[[#This Row],[ACADEMIC YEAR]]=0, "", Roster[[#This Row],[ACADEMIC YEAR]])</f>
        <v/>
      </c>
      <c r="H185" s="234" t="str">
        <f>IF(Roster[[#This Row],[ROLE (IF ANY)]]=0, "", Roster[[#This Row],[ROLE (IF ANY)]])</f>
        <v/>
      </c>
      <c r="I185" s="234" t="str">
        <f>IF(Roster[[#This Row],[EMAIL]]=0, "", Roster[[#This Row],[EMAIL]])</f>
        <v/>
      </c>
      <c r="J185" s="234"/>
      <c r="K185" s="100"/>
      <c r="L185" s="100"/>
      <c r="M185" s="100"/>
      <c r="N185" s="100"/>
      <c r="O185" s="100"/>
      <c r="P185" s="100"/>
      <c r="Q185" s="258"/>
      <c r="R185" s="258"/>
      <c r="S185" s="258"/>
      <c r="T185" s="258"/>
      <c r="U185" s="259"/>
      <c r="V185" s="277"/>
    </row>
    <row r="186" spans="1:22" ht="14.5" x14ac:dyDescent="0.35">
      <c r="A186" s="100" t="str">
        <f>IF(Roster[[#This Row],[FIRST NAME]]=0, "", Roster[[#This Row],[FIRST NAME]])</f>
        <v/>
      </c>
      <c r="B186" s="234" t="str">
        <f>IF(Roster[[#This Row],[LAST NAME]]=0, "", Roster[[#This Row],[LAST NAME]])</f>
        <v/>
      </c>
      <c r="C186" s="234" t="str">
        <f>IF(Roster[[#This Row],[STUDENT '#]]=0, "", Roster[[#This Row],[STUDENT '#]])</f>
        <v/>
      </c>
      <c r="D186" s="234" t="str">
        <f>IF(Roster[[#This Row],[FACULTY]]=0, "", Roster[[#This Row],[FACULTY]])</f>
        <v/>
      </c>
      <c r="E186" s="234" t="str">
        <f>IF(Roster[[#This Row],[DEGREE]]=0, "", Roster[[#This Row],[DEGREE]])</f>
        <v/>
      </c>
      <c r="F186" s="234" t="str">
        <f>IF(Roster[[#This Row],[PROGRAM]]=0, "", Roster[[#This Row],[PROGRAM]])</f>
        <v/>
      </c>
      <c r="G186" s="234" t="str">
        <f>IF(Roster[[#This Row],[ACADEMIC YEAR]]=0, "", Roster[[#This Row],[ACADEMIC YEAR]])</f>
        <v/>
      </c>
      <c r="H186" s="234" t="str">
        <f>IF(Roster[[#This Row],[ROLE (IF ANY)]]=0, "", Roster[[#This Row],[ROLE (IF ANY)]])</f>
        <v/>
      </c>
      <c r="I186" s="234" t="str">
        <f>IF(Roster[[#This Row],[EMAIL]]=0, "", Roster[[#This Row],[EMAIL]])</f>
        <v/>
      </c>
      <c r="J186" s="234"/>
      <c r="K186" s="100"/>
      <c r="L186" s="100"/>
      <c r="M186" s="100"/>
      <c r="N186" s="100"/>
      <c r="O186" s="100"/>
      <c r="P186" s="100"/>
      <c r="Q186" s="258"/>
      <c r="R186" s="258"/>
      <c r="S186" s="258"/>
      <c r="T186" s="258"/>
      <c r="U186" s="259"/>
      <c r="V186" s="277"/>
    </row>
    <row r="187" spans="1:22" ht="14.5" x14ac:dyDescent="0.35">
      <c r="A187" s="100" t="str">
        <f>IF(Roster[[#This Row],[FIRST NAME]]=0, "", Roster[[#This Row],[FIRST NAME]])</f>
        <v/>
      </c>
      <c r="B187" s="234" t="str">
        <f>IF(Roster[[#This Row],[LAST NAME]]=0, "", Roster[[#This Row],[LAST NAME]])</f>
        <v/>
      </c>
      <c r="C187" s="234" t="str">
        <f>IF(Roster[[#This Row],[STUDENT '#]]=0, "", Roster[[#This Row],[STUDENT '#]])</f>
        <v/>
      </c>
      <c r="D187" s="234" t="str">
        <f>IF(Roster[[#This Row],[FACULTY]]=0, "", Roster[[#This Row],[FACULTY]])</f>
        <v/>
      </c>
      <c r="E187" s="234" t="str">
        <f>IF(Roster[[#This Row],[DEGREE]]=0, "", Roster[[#This Row],[DEGREE]])</f>
        <v/>
      </c>
      <c r="F187" s="234" t="str">
        <f>IF(Roster[[#This Row],[PROGRAM]]=0, "", Roster[[#This Row],[PROGRAM]])</f>
        <v/>
      </c>
      <c r="G187" s="234" t="str">
        <f>IF(Roster[[#This Row],[ACADEMIC YEAR]]=0, "", Roster[[#This Row],[ACADEMIC YEAR]])</f>
        <v/>
      </c>
      <c r="H187" s="234" t="str">
        <f>IF(Roster[[#This Row],[ROLE (IF ANY)]]=0, "", Roster[[#This Row],[ROLE (IF ANY)]])</f>
        <v/>
      </c>
      <c r="I187" s="234" t="str">
        <f>IF(Roster[[#This Row],[EMAIL]]=0, "", Roster[[#This Row],[EMAIL]])</f>
        <v/>
      </c>
      <c r="J187" s="234"/>
      <c r="K187" s="100"/>
      <c r="L187" s="100"/>
      <c r="M187" s="100"/>
      <c r="N187" s="100"/>
      <c r="O187" s="100"/>
      <c r="P187" s="100"/>
      <c r="Q187" s="258"/>
      <c r="R187" s="258"/>
      <c r="S187" s="258"/>
      <c r="T187" s="258"/>
      <c r="U187" s="259"/>
      <c r="V187" s="277"/>
    </row>
    <row r="188" spans="1:22" ht="14.5" x14ac:dyDescent="0.35">
      <c r="A188" s="100" t="str">
        <f>IF(Roster[[#This Row],[FIRST NAME]]=0, "", Roster[[#This Row],[FIRST NAME]])</f>
        <v/>
      </c>
      <c r="B188" s="234" t="str">
        <f>IF(Roster[[#This Row],[LAST NAME]]=0, "", Roster[[#This Row],[LAST NAME]])</f>
        <v/>
      </c>
      <c r="C188" s="234" t="str">
        <f>IF(Roster[[#This Row],[STUDENT '#]]=0, "", Roster[[#This Row],[STUDENT '#]])</f>
        <v/>
      </c>
      <c r="D188" s="234" t="str">
        <f>IF(Roster[[#This Row],[FACULTY]]=0, "", Roster[[#This Row],[FACULTY]])</f>
        <v/>
      </c>
      <c r="E188" s="234" t="str">
        <f>IF(Roster[[#This Row],[DEGREE]]=0, "", Roster[[#This Row],[DEGREE]])</f>
        <v/>
      </c>
      <c r="F188" s="234" t="str">
        <f>IF(Roster[[#This Row],[PROGRAM]]=0, "", Roster[[#This Row],[PROGRAM]])</f>
        <v/>
      </c>
      <c r="G188" s="234" t="str">
        <f>IF(Roster[[#This Row],[ACADEMIC YEAR]]=0, "", Roster[[#This Row],[ACADEMIC YEAR]])</f>
        <v/>
      </c>
      <c r="H188" s="234" t="str">
        <f>IF(Roster[[#This Row],[ROLE (IF ANY)]]=0, "", Roster[[#This Row],[ROLE (IF ANY)]])</f>
        <v/>
      </c>
      <c r="I188" s="234" t="str">
        <f>IF(Roster[[#This Row],[EMAIL]]=0, "", Roster[[#This Row],[EMAIL]])</f>
        <v/>
      </c>
      <c r="J188" s="234"/>
      <c r="K188" s="100"/>
      <c r="L188" s="100"/>
      <c r="M188" s="100"/>
      <c r="N188" s="100"/>
      <c r="O188" s="100"/>
      <c r="P188" s="100"/>
      <c r="Q188" s="258"/>
      <c r="R188" s="258"/>
      <c r="S188" s="258"/>
      <c r="T188" s="258"/>
      <c r="U188" s="259"/>
      <c r="V188" s="277"/>
    </row>
    <row r="189" spans="1:22" ht="14.5" x14ac:dyDescent="0.35">
      <c r="A189" s="100" t="str">
        <f>IF(Roster[[#This Row],[FIRST NAME]]=0, "", Roster[[#This Row],[FIRST NAME]])</f>
        <v/>
      </c>
      <c r="B189" s="234" t="str">
        <f>IF(Roster[[#This Row],[LAST NAME]]=0, "", Roster[[#This Row],[LAST NAME]])</f>
        <v/>
      </c>
      <c r="C189" s="234" t="str">
        <f>IF(Roster[[#This Row],[STUDENT '#]]=0, "", Roster[[#This Row],[STUDENT '#]])</f>
        <v/>
      </c>
      <c r="D189" s="234" t="str">
        <f>IF(Roster[[#This Row],[FACULTY]]=0, "", Roster[[#This Row],[FACULTY]])</f>
        <v/>
      </c>
      <c r="E189" s="234" t="str">
        <f>IF(Roster[[#This Row],[DEGREE]]=0, "", Roster[[#This Row],[DEGREE]])</f>
        <v/>
      </c>
      <c r="F189" s="234" t="str">
        <f>IF(Roster[[#This Row],[PROGRAM]]=0, "", Roster[[#This Row],[PROGRAM]])</f>
        <v/>
      </c>
      <c r="G189" s="234" t="str">
        <f>IF(Roster[[#This Row],[ACADEMIC YEAR]]=0, "", Roster[[#This Row],[ACADEMIC YEAR]])</f>
        <v/>
      </c>
      <c r="H189" s="234" t="str">
        <f>IF(Roster[[#This Row],[ROLE (IF ANY)]]=0, "", Roster[[#This Row],[ROLE (IF ANY)]])</f>
        <v/>
      </c>
      <c r="I189" s="234" t="str">
        <f>IF(Roster[[#This Row],[EMAIL]]=0, "", Roster[[#This Row],[EMAIL]])</f>
        <v/>
      </c>
      <c r="J189" s="234"/>
      <c r="K189" s="100"/>
      <c r="L189" s="100"/>
      <c r="M189" s="100"/>
      <c r="N189" s="100"/>
      <c r="O189" s="100"/>
      <c r="P189" s="100"/>
      <c r="Q189" s="258"/>
      <c r="R189" s="258"/>
      <c r="S189" s="258"/>
      <c r="T189" s="258"/>
      <c r="U189" s="259"/>
      <c r="V189" s="277"/>
    </row>
    <row r="190" spans="1:22" ht="14.5" x14ac:dyDescent="0.35">
      <c r="A190" s="100" t="str">
        <f>IF(Roster[[#This Row],[FIRST NAME]]=0, "", Roster[[#This Row],[FIRST NAME]])</f>
        <v/>
      </c>
      <c r="B190" s="234" t="str">
        <f>IF(Roster[[#This Row],[LAST NAME]]=0, "", Roster[[#This Row],[LAST NAME]])</f>
        <v/>
      </c>
      <c r="C190" s="234" t="str">
        <f>IF(Roster[[#This Row],[STUDENT '#]]=0, "", Roster[[#This Row],[STUDENT '#]])</f>
        <v/>
      </c>
      <c r="D190" s="234" t="str">
        <f>IF(Roster[[#This Row],[FACULTY]]=0, "", Roster[[#This Row],[FACULTY]])</f>
        <v/>
      </c>
      <c r="E190" s="234" t="str">
        <f>IF(Roster[[#This Row],[DEGREE]]=0, "", Roster[[#This Row],[DEGREE]])</f>
        <v/>
      </c>
      <c r="F190" s="234" t="str">
        <f>IF(Roster[[#This Row],[PROGRAM]]=0, "", Roster[[#This Row],[PROGRAM]])</f>
        <v/>
      </c>
      <c r="G190" s="234" t="str">
        <f>IF(Roster[[#This Row],[ACADEMIC YEAR]]=0, "", Roster[[#This Row],[ACADEMIC YEAR]])</f>
        <v/>
      </c>
      <c r="H190" s="234" t="str">
        <f>IF(Roster[[#This Row],[ROLE (IF ANY)]]=0, "", Roster[[#This Row],[ROLE (IF ANY)]])</f>
        <v/>
      </c>
      <c r="I190" s="234" t="str">
        <f>IF(Roster[[#This Row],[EMAIL]]=0, "", Roster[[#This Row],[EMAIL]])</f>
        <v/>
      </c>
      <c r="J190" s="234"/>
      <c r="K190" s="100"/>
      <c r="L190" s="100"/>
      <c r="M190" s="100"/>
      <c r="N190" s="100"/>
      <c r="O190" s="100"/>
      <c r="P190" s="100"/>
      <c r="Q190" s="258"/>
      <c r="R190" s="258"/>
      <c r="S190" s="258"/>
      <c r="T190" s="258"/>
      <c r="U190" s="259"/>
      <c r="V190" s="277"/>
    </row>
    <row r="191" spans="1:22" ht="14.5" x14ac:dyDescent="0.35">
      <c r="A191" s="100" t="str">
        <f>IF(Roster[[#This Row],[FIRST NAME]]=0, "", Roster[[#This Row],[FIRST NAME]])</f>
        <v/>
      </c>
      <c r="B191" s="234" t="str">
        <f>IF(Roster[[#This Row],[LAST NAME]]=0, "", Roster[[#This Row],[LAST NAME]])</f>
        <v/>
      </c>
      <c r="C191" s="234" t="str">
        <f>IF(Roster[[#This Row],[STUDENT '#]]=0, "", Roster[[#This Row],[STUDENT '#]])</f>
        <v/>
      </c>
      <c r="D191" s="234" t="str">
        <f>IF(Roster[[#This Row],[FACULTY]]=0, "", Roster[[#This Row],[FACULTY]])</f>
        <v/>
      </c>
      <c r="E191" s="234" t="str">
        <f>IF(Roster[[#This Row],[DEGREE]]=0, "", Roster[[#This Row],[DEGREE]])</f>
        <v/>
      </c>
      <c r="F191" s="234" t="str">
        <f>IF(Roster[[#This Row],[PROGRAM]]=0, "", Roster[[#This Row],[PROGRAM]])</f>
        <v/>
      </c>
      <c r="G191" s="234" t="str">
        <f>IF(Roster[[#This Row],[ACADEMIC YEAR]]=0, "", Roster[[#This Row],[ACADEMIC YEAR]])</f>
        <v/>
      </c>
      <c r="H191" s="234" t="str">
        <f>IF(Roster[[#This Row],[ROLE (IF ANY)]]=0, "", Roster[[#This Row],[ROLE (IF ANY)]])</f>
        <v/>
      </c>
      <c r="I191" s="234" t="str">
        <f>IF(Roster[[#This Row],[EMAIL]]=0, "", Roster[[#This Row],[EMAIL]])</f>
        <v/>
      </c>
      <c r="J191" s="234"/>
      <c r="K191" s="100"/>
      <c r="L191" s="100"/>
      <c r="M191" s="100"/>
      <c r="N191" s="100"/>
      <c r="O191" s="100"/>
      <c r="P191" s="100"/>
      <c r="Q191" s="258"/>
      <c r="R191" s="258"/>
      <c r="S191" s="258"/>
      <c r="T191" s="258"/>
      <c r="U191" s="259"/>
      <c r="V191" s="277"/>
    </row>
    <row r="192" spans="1:22" ht="14.5" x14ac:dyDescent="0.35">
      <c r="A192" s="100" t="str">
        <f>IF(Roster[[#This Row],[FIRST NAME]]=0, "", Roster[[#This Row],[FIRST NAME]])</f>
        <v/>
      </c>
      <c r="B192" s="234" t="str">
        <f>IF(Roster[[#This Row],[LAST NAME]]=0, "", Roster[[#This Row],[LAST NAME]])</f>
        <v/>
      </c>
      <c r="C192" s="234" t="str">
        <f>IF(Roster[[#This Row],[STUDENT '#]]=0, "", Roster[[#This Row],[STUDENT '#]])</f>
        <v/>
      </c>
      <c r="D192" s="234" t="str">
        <f>IF(Roster[[#This Row],[FACULTY]]=0, "", Roster[[#This Row],[FACULTY]])</f>
        <v/>
      </c>
      <c r="E192" s="234" t="str">
        <f>IF(Roster[[#This Row],[DEGREE]]=0, "", Roster[[#This Row],[DEGREE]])</f>
        <v/>
      </c>
      <c r="F192" s="234" t="str">
        <f>IF(Roster[[#This Row],[PROGRAM]]=0, "", Roster[[#This Row],[PROGRAM]])</f>
        <v/>
      </c>
      <c r="G192" s="234" t="str">
        <f>IF(Roster[[#This Row],[ACADEMIC YEAR]]=0, "", Roster[[#This Row],[ACADEMIC YEAR]])</f>
        <v/>
      </c>
      <c r="H192" s="234" t="str">
        <f>IF(Roster[[#This Row],[ROLE (IF ANY)]]=0, "", Roster[[#This Row],[ROLE (IF ANY)]])</f>
        <v/>
      </c>
      <c r="I192" s="234" t="str">
        <f>IF(Roster[[#This Row],[EMAIL]]=0, "", Roster[[#This Row],[EMAIL]])</f>
        <v/>
      </c>
      <c r="J192" s="234"/>
      <c r="K192" s="100"/>
      <c r="L192" s="100"/>
      <c r="M192" s="100"/>
      <c r="N192" s="100"/>
      <c r="O192" s="100"/>
      <c r="P192" s="100"/>
      <c r="Q192" s="258"/>
      <c r="R192" s="258"/>
      <c r="S192" s="258"/>
      <c r="T192" s="258"/>
      <c r="U192" s="259"/>
      <c r="V192" s="277"/>
    </row>
    <row r="193" spans="1:22" ht="14.5" x14ac:dyDescent="0.35">
      <c r="A193" s="100" t="str">
        <f>IF(Roster[[#This Row],[FIRST NAME]]=0, "", Roster[[#This Row],[FIRST NAME]])</f>
        <v/>
      </c>
      <c r="B193" s="234" t="str">
        <f>IF(Roster[[#This Row],[LAST NAME]]=0, "", Roster[[#This Row],[LAST NAME]])</f>
        <v/>
      </c>
      <c r="C193" s="234" t="str">
        <f>IF(Roster[[#This Row],[STUDENT '#]]=0, "", Roster[[#This Row],[STUDENT '#]])</f>
        <v/>
      </c>
      <c r="D193" s="234" t="str">
        <f>IF(Roster[[#This Row],[FACULTY]]=0, "", Roster[[#This Row],[FACULTY]])</f>
        <v/>
      </c>
      <c r="E193" s="234" t="str">
        <f>IF(Roster[[#This Row],[DEGREE]]=0, "", Roster[[#This Row],[DEGREE]])</f>
        <v/>
      </c>
      <c r="F193" s="234" t="str">
        <f>IF(Roster[[#This Row],[PROGRAM]]=0, "", Roster[[#This Row],[PROGRAM]])</f>
        <v/>
      </c>
      <c r="G193" s="234" t="str">
        <f>IF(Roster[[#This Row],[ACADEMIC YEAR]]=0, "", Roster[[#This Row],[ACADEMIC YEAR]])</f>
        <v/>
      </c>
      <c r="H193" s="234" t="str">
        <f>IF(Roster[[#This Row],[ROLE (IF ANY)]]=0, "", Roster[[#This Row],[ROLE (IF ANY)]])</f>
        <v/>
      </c>
      <c r="I193" s="234" t="str">
        <f>IF(Roster[[#This Row],[EMAIL]]=0, "", Roster[[#This Row],[EMAIL]])</f>
        <v/>
      </c>
      <c r="J193" s="234"/>
      <c r="K193" s="100"/>
      <c r="L193" s="100"/>
      <c r="M193" s="100"/>
      <c r="N193" s="100"/>
      <c r="O193" s="100"/>
      <c r="P193" s="100"/>
      <c r="Q193" s="258"/>
      <c r="R193" s="258"/>
      <c r="S193" s="258"/>
      <c r="T193" s="258"/>
      <c r="U193" s="259"/>
      <c r="V193" s="277"/>
    </row>
    <row r="194" spans="1:22" ht="14.5" x14ac:dyDescent="0.35">
      <c r="A194" s="100" t="str">
        <f>IF(Roster[[#This Row],[FIRST NAME]]=0, "", Roster[[#This Row],[FIRST NAME]])</f>
        <v/>
      </c>
      <c r="B194" s="234" t="str">
        <f>IF(Roster[[#This Row],[LAST NAME]]=0, "", Roster[[#This Row],[LAST NAME]])</f>
        <v/>
      </c>
      <c r="C194" s="234" t="str">
        <f>IF(Roster[[#This Row],[STUDENT '#]]=0, "", Roster[[#This Row],[STUDENT '#]])</f>
        <v/>
      </c>
      <c r="D194" s="234" t="str">
        <f>IF(Roster[[#This Row],[FACULTY]]=0, "", Roster[[#This Row],[FACULTY]])</f>
        <v/>
      </c>
      <c r="E194" s="234" t="str">
        <f>IF(Roster[[#This Row],[DEGREE]]=0, "", Roster[[#This Row],[DEGREE]])</f>
        <v/>
      </c>
      <c r="F194" s="234" t="str">
        <f>IF(Roster[[#This Row],[PROGRAM]]=0, "", Roster[[#This Row],[PROGRAM]])</f>
        <v/>
      </c>
      <c r="G194" s="234" t="str">
        <f>IF(Roster[[#This Row],[ACADEMIC YEAR]]=0, "", Roster[[#This Row],[ACADEMIC YEAR]])</f>
        <v/>
      </c>
      <c r="H194" s="234" t="str">
        <f>IF(Roster[[#This Row],[ROLE (IF ANY)]]=0, "", Roster[[#This Row],[ROLE (IF ANY)]])</f>
        <v/>
      </c>
      <c r="I194" s="234" t="str">
        <f>IF(Roster[[#This Row],[EMAIL]]=0, "", Roster[[#This Row],[EMAIL]])</f>
        <v/>
      </c>
      <c r="J194" s="234"/>
      <c r="K194" s="100"/>
      <c r="L194" s="100"/>
      <c r="M194" s="100"/>
      <c r="N194" s="100"/>
      <c r="O194" s="100"/>
      <c r="P194" s="100"/>
      <c r="Q194" s="258"/>
      <c r="R194" s="258"/>
      <c r="S194" s="258"/>
      <c r="T194" s="258"/>
      <c r="U194" s="259"/>
      <c r="V194" s="277"/>
    </row>
    <row r="195" spans="1:22" ht="14.5" x14ac:dyDescent="0.35">
      <c r="A195" s="100" t="str">
        <f>IF(Roster[[#This Row],[FIRST NAME]]=0, "", Roster[[#This Row],[FIRST NAME]])</f>
        <v/>
      </c>
      <c r="B195" s="234" t="str">
        <f>IF(Roster[[#This Row],[LAST NAME]]=0, "", Roster[[#This Row],[LAST NAME]])</f>
        <v/>
      </c>
      <c r="C195" s="234" t="str">
        <f>IF(Roster[[#This Row],[STUDENT '#]]=0, "", Roster[[#This Row],[STUDENT '#]])</f>
        <v/>
      </c>
      <c r="D195" s="234" t="str">
        <f>IF(Roster[[#This Row],[FACULTY]]=0, "", Roster[[#This Row],[FACULTY]])</f>
        <v/>
      </c>
      <c r="E195" s="234" t="str">
        <f>IF(Roster[[#This Row],[DEGREE]]=0, "", Roster[[#This Row],[DEGREE]])</f>
        <v/>
      </c>
      <c r="F195" s="234" t="str">
        <f>IF(Roster[[#This Row],[PROGRAM]]=0, "", Roster[[#This Row],[PROGRAM]])</f>
        <v/>
      </c>
      <c r="G195" s="234" t="str">
        <f>IF(Roster[[#This Row],[ACADEMIC YEAR]]=0, "", Roster[[#This Row],[ACADEMIC YEAR]])</f>
        <v/>
      </c>
      <c r="H195" s="234" t="str">
        <f>IF(Roster[[#This Row],[ROLE (IF ANY)]]=0, "", Roster[[#This Row],[ROLE (IF ANY)]])</f>
        <v/>
      </c>
      <c r="I195" s="234" t="str">
        <f>IF(Roster[[#This Row],[EMAIL]]=0, "", Roster[[#This Row],[EMAIL]])</f>
        <v/>
      </c>
      <c r="J195" s="234"/>
      <c r="K195" s="100"/>
      <c r="L195" s="100"/>
      <c r="M195" s="100"/>
      <c r="N195" s="100"/>
      <c r="O195" s="100"/>
      <c r="P195" s="100"/>
      <c r="Q195" s="258"/>
      <c r="R195" s="258"/>
      <c r="S195" s="258"/>
      <c r="T195" s="258"/>
      <c r="U195" s="259"/>
      <c r="V195" s="277"/>
    </row>
    <row r="196" spans="1:22" ht="14.5" x14ac:dyDescent="0.35">
      <c r="A196" s="100" t="str">
        <f>IF(Roster[[#This Row],[FIRST NAME]]=0, "", Roster[[#This Row],[FIRST NAME]])</f>
        <v/>
      </c>
      <c r="B196" s="234" t="str">
        <f>IF(Roster[[#This Row],[LAST NAME]]=0, "", Roster[[#This Row],[LAST NAME]])</f>
        <v/>
      </c>
      <c r="C196" s="234" t="str">
        <f>IF(Roster[[#This Row],[STUDENT '#]]=0, "", Roster[[#This Row],[STUDENT '#]])</f>
        <v/>
      </c>
      <c r="D196" s="234" t="str">
        <f>IF(Roster[[#This Row],[FACULTY]]=0, "", Roster[[#This Row],[FACULTY]])</f>
        <v/>
      </c>
      <c r="E196" s="234" t="str">
        <f>IF(Roster[[#This Row],[DEGREE]]=0, "", Roster[[#This Row],[DEGREE]])</f>
        <v/>
      </c>
      <c r="F196" s="234" t="str">
        <f>IF(Roster[[#This Row],[PROGRAM]]=0, "", Roster[[#This Row],[PROGRAM]])</f>
        <v/>
      </c>
      <c r="G196" s="234" t="str">
        <f>IF(Roster[[#This Row],[ACADEMIC YEAR]]=0, "", Roster[[#This Row],[ACADEMIC YEAR]])</f>
        <v/>
      </c>
      <c r="H196" s="234" t="str">
        <f>IF(Roster[[#This Row],[ROLE (IF ANY)]]=0, "", Roster[[#This Row],[ROLE (IF ANY)]])</f>
        <v/>
      </c>
      <c r="I196" s="234" t="str">
        <f>IF(Roster[[#This Row],[EMAIL]]=0, "", Roster[[#This Row],[EMAIL]])</f>
        <v/>
      </c>
      <c r="J196" s="234"/>
      <c r="K196" s="100"/>
      <c r="L196" s="100"/>
      <c r="M196" s="100"/>
      <c r="N196" s="100"/>
      <c r="O196" s="100"/>
      <c r="P196" s="100"/>
      <c r="Q196" s="258"/>
      <c r="R196" s="258"/>
      <c r="S196" s="258"/>
      <c r="T196" s="258"/>
      <c r="U196" s="259"/>
      <c r="V196" s="277"/>
    </row>
    <row r="197" spans="1:22" ht="14.5" x14ac:dyDescent="0.35">
      <c r="A197" s="100" t="str">
        <f>IF(Roster[[#This Row],[FIRST NAME]]=0, "", Roster[[#This Row],[FIRST NAME]])</f>
        <v/>
      </c>
      <c r="B197" s="234" t="str">
        <f>IF(Roster[[#This Row],[LAST NAME]]=0, "", Roster[[#This Row],[LAST NAME]])</f>
        <v/>
      </c>
      <c r="C197" s="234" t="str">
        <f>IF(Roster[[#This Row],[STUDENT '#]]=0, "", Roster[[#This Row],[STUDENT '#]])</f>
        <v/>
      </c>
      <c r="D197" s="234" t="str">
        <f>IF(Roster[[#This Row],[FACULTY]]=0, "", Roster[[#This Row],[FACULTY]])</f>
        <v/>
      </c>
      <c r="E197" s="234" t="str">
        <f>IF(Roster[[#This Row],[DEGREE]]=0, "", Roster[[#This Row],[DEGREE]])</f>
        <v/>
      </c>
      <c r="F197" s="234" t="str">
        <f>IF(Roster[[#This Row],[PROGRAM]]=0, "", Roster[[#This Row],[PROGRAM]])</f>
        <v/>
      </c>
      <c r="G197" s="234" t="str">
        <f>IF(Roster[[#This Row],[ACADEMIC YEAR]]=0, "", Roster[[#This Row],[ACADEMIC YEAR]])</f>
        <v/>
      </c>
      <c r="H197" s="234" t="str">
        <f>IF(Roster[[#This Row],[ROLE (IF ANY)]]=0, "", Roster[[#This Row],[ROLE (IF ANY)]])</f>
        <v/>
      </c>
      <c r="I197" s="234" t="str">
        <f>IF(Roster[[#This Row],[EMAIL]]=0, "", Roster[[#This Row],[EMAIL]])</f>
        <v/>
      </c>
      <c r="J197" s="234"/>
      <c r="K197" s="100"/>
      <c r="L197" s="100"/>
      <c r="M197" s="100"/>
      <c r="N197" s="100"/>
      <c r="O197" s="100"/>
      <c r="P197" s="100"/>
      <c r="Q197" s="258"/>
      <c r="R197" s="258"/>
      <c r="S197" s="258"/>
      <c r="T197" s="258"/>
      <c r="U197" s="259"/>
      <c r="V197" s="277"/>
    </row>
    <row r="198" spans="1:22" ht="14.5" x14ac:dyDescent="0.35">
      <c r="A198" s="100" t="str">
        <f>IF(Roster[[#This Row],[FIRST NAME]]=0, "", Roster[[#This Row],[FIRST NAME]])</f>
        <v/>
      </c>
      <c r="B198" s="234" t="str">
        <f>IF(Roster[[#This Row],[LAST NAME]]=0, "", Roster[[#This Row],[LAST NAME]])</f>
        <v/>
      </c>
      <c r="C198" s="234" t="str">
        <f>IF(Roster[[#This Row],[STUDENT '#]]=0, "", Roster[[#This Row],[STUDENT '#]])</f>
        <v/>
      </c>
      <c r="D198" s="234" t="str">
        <f>IF(Roster[[#This Row],[FACULTY]]=0, "", Roster[[#This Row],[FACULTY]])</f>
        <v/>
      </c>
      <c r="E198" s="234" t="str">
        <f>IF(Roster[[#This Row],[DEGREE]]=0, "", Roster[[#This Row],[DEGREE]])</f>
        <v/>
      </c>
      <c r="F198" s="234" t="str">
        <f>IF(Roster[[#This Row],[PROGRAM]]=0, "", Roster[[#This Row],[PROGRAM]])</f>
        <v/>
      </c>
      <c r="G198" s="234" t="str">
        <f>IF(Roster[[#This Row],[ACADEMIC YEAR]]=0, "", Roster[[#This Row],[ACADEMIC YEAR]])</f>
        <v/>
      </c>
      <c r="H198" s="234" t="str">
        <f>IF(Roster[[#This Row],[ROLE (IF ANY)]]=0, "", Roster[[#This Row],[ROLE (IF ANY)]])</f>
        <v/>
      </c>
      <c r="I198" s="234" t="str">
        <f>IF(Roster[[#This Row],[EMAIL]]=0, "", Roster[[#This Row],[EMAIL]])</f>
        <v/>
      </c>
      <c r="J198" s="234"/>
      <c r="K198" s="100"/>
      <c r="L198" s="100"/>
      <c r="M198" s="100"/>
      <c r="N198" s="100"/>
      <c r="O198" s="100"/>
      <c r="P198" s="100"/>
      <c r="Q198" s="258"/>
      <c r="R198" s="258"/>
      <c r="S198" s="258"/>
      <c r="T198" s="258"/>
      <c r="U198" s="259"/>
      <c r="V198" s="277"/>
    </row>
    <row r="199" spans="1:22" ht="14.5" x14ac:dyDescent="0.35">
      <c r="A199" s="100" t="str">
        <f>IF(Roster[[#This Row],[FIRST NAME]]=0, "", Roster[[#This Row],[FIRST NAME]])</f>
        <v/>
      </c>
      <c r="B199" s="234" t="str">
        <f>IF(Roster[[#This Row],[LAST NAME]]=0, "", Roster[[#This Row],[LAST NAME]])</f>
        <v/>
      </c>
      <c r="C199" s="234" t="str">
        <f>IF(Roster[[#This Row],[STUDENT '#]]=0, "", Roster[[#This Row],[STUDENT '#]])</f>
        <v/>
      </c>
      <c r="D199" s="234" t="str">
        <f>IF(Roster[[#This Row],[FACULTY]]=0, "", Roster[[#This Row],[FACULTY]])</f>
        <v/>
      </c>
      <c r="E199" s="234" t="str">
        <f>IF(Roster[[#This Row],[DEGREE]]=0, "", Roster[[#This Row],[DEGREE]])</f>
        <v/>
      </c>
      <c r="F199" s="234" t="str">
        <f>IF(Roster[[#This Row],[PROGRAM]]=0, "", Roster[[#This Row],[PROGRAM]])</f>
        <v/>
      </c>
      <c r="G199" s="234" t="str">
        <f>IF(Roster[[#This Row],[ACADEMIC YEAR]]=0, "", Roster[[#This Row],[ACADEMIC YEAR]])</f>
        <v/>
      </c>
      <c r="H199" s="234" t="str">
        <f>IF(Roster[[#This Row],[ROLE (IF ANY)]]=0, "", Roster[[#This Row],[ROLE (IF ANY)]])</f>
        <v/>
      </c>
      <c r="I199" s="234" t="str">
        <f>IF(Roster[[#This Row],[EMAIL]]=0, "", Roster[[#This Row],[EMAIL]])</f>
        <v/>
      </c>
      <c r="J199" s="234"/>
      <c r="K199" s="100"/>
      <c r="L199" s="100"/>
      <c r="M199" s="100"/>
      <c r="N199" s="100"/>
      <c r="O199" s="100"/>
      <c r="P199" s="100"/>
      <c r="Q199" s="258"/>
      <c r="R199" s="258"/>
      <c r="S199" s="258"/>
      <c r="T199" s="258"/>
      <c r="U199" s="259"/>
      <c r="V199" s="277"/>
    </row>
    <row r="200" spans="1:22" ht="14.5" x14ac:dyDescent="0.35">
      <c r="A200" s="100" t="str">
        <f>IF(Roster[[#This Row],[FIRST NAME]]=0, "", Roster[[#This Row],[FIRST NAME]])</f>
        <v/>
      </c>
      <c r="B200" s="234" t="str">
        <f>IF(Roster[[#This Row],[LAST NAME]]=0, "", Roster[[#This Row],[LAST NAME]])</f>
        <v/>
      </c>
      <c r="C200" s="234" t="str">
        <f>IF(Roster[[#This Row],[STUDENT '#]]=0, "", Roster[[#This Row],[STUDENT '#]])</f>
        <v/>
      </c>
      <c r="D200" s="234" t="str">
        <f>IF(Roster[[#This Row],[FACULTY]]=0, "", Roster[[#This Row],[FACULTY]])</f>
        <v/>
      </c>
      <c r="E200" s="234" t="str">
        <f>IF(Roster[[#This Row],[DEGREE]]=0, "", Roster[[#This Row],[DEGREE]])</f>
        <v/>
      </c>
      <c r="F200" s="234" t="str">
        <f>IF(Roster[[#This Row],[PROGRAM]]=0, "", Roster[[#This Row],[PROGRAM]])</f>
        <v/>
      </c>
      <c r="G200" s="234" t="str">
        <f>IF(Roster[[#This Row],[ACADEMIC YEAR]]=0, "", Roster[[#This Row],[ACADEMIC YEAR]])</f>
        <v/>
      </c>
      <c r="H200" s="234" t="str">
        <f>IF(Roster[[#This Row],[ROLE (IF ANY)]]=0, "", Roster[[#This Row],[ROLE (IF ANY)]])</f>
        <v/>
      </c>
      <c r="I200" s="234" t="str">
        <f>IF(Roster[[#This Row],[EMAIL]]=0, "", Roster[[#This Row],[EMAIL]])</f>
        <v/>
      </c>
      <c r="J200" s="234"/>
      <c r="K200" s="100"/>
      <c r="L200" s="100"/>
      <c r="M200" s="100"/>
      <c r="N200" s="100"/>
      <c r="O200" s="100"/>
      <c r="P200" s="100"/>
      <c r="Q200" s="258"/>
      <c r="R200" s="258"/>
      <c r="S200" s="258"/>
      <c r="T200" s="258"/>
      <c r="U200" s="259"/>
      <c r="V200" s="277"/>
    </row>
    <row r="201" spans="1:22" ht="14.5" x14ac:dyDescent="0.35">
      <c r="A201" s="100" t="str">
        <f>IF(Roster[[#This Row],[FIRST NAME]]=0, "", Roster[[#This Row],[FIRST NAME]])</f>
        <v/>
      </c>
      <c r="B201" s="234" t="str">
        <f>IF(Roster[[#This Row],[LAST NAME]]=0, "", Roster[[#This Row],[LAST NAME]])</f>
        <v/>
      </c>
      <c r="C201" s="234" t="str">
        <f>IF(Roster[[#This Row],[STUDENT '#]]=0, "", Roster[[#This Row],[STUDENT '#]])</f>
        <v/>
      </c>
      <c r="D201" s="234" t="str">
        <f>IF(Roster[[#This Row],[FACULTY]]=0, "", Roster[[#This Row],[FACULTY]])</f>
        <v/>
      </c>
      <c r="E201" s="234" t="str">
        <f>IF(Roster[[#This Row],[DEGREE]]=0, "", Roster[[#This Row],[DEGREE]])</f>
        <v/>
      </c>
      <c r="F201" s="234" t="str">
        <f>IF(Roster[[#This Row],[PROGRAM]]=0, "", Roster[[#This Row],[PROGRAM]])</f>
        <v/>
      </c>
      <c r="G201" s="234" t="str">
        <f>IF(Roster[[#This Row],[ACADEMIC YEAR]]=0, "", Roster[[#This Row],[ACADEMIC YEAR]])</f>
        <v/>
      </c>
      <c r="H201" s="234" t="str">
        <f>IF(Roster[[#This Row],[ROLE (IF ANY)]]=0, "", Roster[[#This Row],[ROLE (IF ANY)]])</f>
        <v/>
      </c>
      <c r="I201" s="234" t="str">
        <f>IF(Roster[[#This Row],[EMAIL]]=0, "", Roster[[#This Row],[EMAIL]])</f>
        <v/>
      </c>
      <c r="J201" s="234"/>
      <c r="K201" s="100"/>
      <c r="L201" s="100"/>
      <c r="M201" s="100"/>
      <c r="N201" s="100"/>
      <c r="O201" s="100"/>
      <c r="P201" s="100"/>
      <c r="Q201" s="258"/>
      <c r="R201" s="258"/>
      <c r="S201" s="258"/>
      <c r="T201" s="258"/>
      <c r="U201" s="259"/>
      <c r="V201" s="277"/>
    </row>
    <row r="202" spans="1:22" ht="14.5" x14ac:dyDescent="0.35">
      <c r="A202" s="100" t="str">
        <f>IF(Roster[[#This Row],[FIRST NAME]]=0, "", Roster[[#This Row],[FIRST NAME]])</f>
        <v/>
      </c>
      <c r="B202" s="234" t="str">
        <f>IF(Roster[[#This Row],[LAST NAME]]=0, "", Roster[[#This Row],[LAST NAME]])</f>
        <v/>
      </c>
      <c r="C202" s="234" t="str">
        <f>IF(Roster[[#This Row],[STUDENT '#]]=0, "", Roster[[#This Row],[STUDENT '#]])</f>
        <v/>
      </c>
      <c r="D202" s="234" t="str">
        <f>IF(Roster[[#This Row],[FACULTY]]=0, "", Roster[[#This Row],[FACULTY]])</f>
        <v/>
      </c>
      <c r="E202" s="234" t="str">
        <f>IF(Roster[[#This Row],[DEGREE]]=0, "", Roster[[#This Row],[DEGREE]])</f>
        <v/>
      </c>
      <c r="F202" s="234" t="str">
        <f>IF(Roster[[#This Row],[PROGRAM]]=0, "", Roster[[#This Row],[PROGRAM]])</f>
        <v/>
      </c>
      <c r="G202" s="234" t="str">
        <f>IF(Roster[[#This Row],[ACADEMIC YEAR]]=0, "", Roster[[#This Row],[ACADEMIC YEAR]])</f>
        <v/>
      </c>
      <c r="H202" s="234" t="str">
        <f>IF(Roster[[#This Row],[ROLE (IF ANY)]]=0, "", Roster[[#This Row],[ROLE (IF ANY)]])</f>
        <v/>
      </c>
      <c r="I202" s="234" t="str">
        <f>IF(Roster[[#This Row],[EMAIL]]=0, "", Roster[[#This Row],[EMAIL]])</f>
        <v/>
      </c>
      <c r="J202" s="234"/>
      <c r="K202" s="100"/>
      <c r="L202" s="100"/>
      <c r="M202" s="100"/>
      <c r="N202" s="100"/>
      <c r="O202" s="100"/>
      <c r="P202" s="100"/>
      <c r="Q202" s="258"/>
      <c r="R202" s="258"/>
      <c r="S202" s="258"/>
      <c r="T202" s="258"/>
      <c r="U202" s="259"/>
      <c r="V202" s="277"/>
    </row>
    <row r="203" spans="1:22" ht="14.5" x14ac:dyDescent="0.35">
      <c r="A203" s="100" t="str">
        <f>IF(Roster[[#This Row],[FIRST NAME]]=0, "", Roster[[#This Row],[FIRST NAME]])</f>
        <v/>
      </c>
      <c r="B203" s="234" t="str">
        <f>IF(Roster[[#This Row],[LAST NAME]]=0, "", Roster[[#This Row],[LAST NAME]])</f>
        <v/>
      </c>
      <c r="C203" s="234" t="str">
        <f>IF(Roster[[#This Row],[STUDENT '#]]=0, "", Roster[[#This Row],[STUDENT '#]])</f>
        <v/>
      </c>
      <c r="D203" s="234" t="str">
        <f>IF(Roster[[#This Row],[FACULTY]]=0, "", Roster[[#This Row],[FACULTY]])</f>
        <v/>
      </c>
      <c r="E203" s="234" t="str">
        <f>IF(Roster[[#This Row],[DEGREE]]=0, "", Roster[[#This Row],[DEGREE]])</f>
        <v/>
      </c>
      <c r="F203" s="234" t="str">
        <f>IF(Roster[[#This Row],[PROGRAM]]=0, "", Roster[[#This Row],[PROGRAM]])</f>
        <v/>
      </c>
      <c r="G203" s="234" t="str">
        <f>IF(Roster[[#This Row],[ACADEMIC YEAR]]=0, "", Roster[[#This Row],[ACADEMIC YEAR]])</f>
        <v/>
      </c>
      <c r="H203" s="234" t="str">
        <f>IF(Roster[[#This Row],[ROLE (IF ANY)]]=0, "", Roster[[#This Row],[ROLE (IF ANY)]])</f>
        <v/>
      </c>
      <c r="I203" s="234" t="str">
        <f>IF(Roster[[#This Row],[EMAIL]]=0, "", Roster[[#This Row],[EMAIL]])</f>
        <v/>
      </c>
      <c r="J203" s="234"/>
      <c r="K203" s="100"/>
      <c r="L203" s="100"/>
      <c r="M203" s="100"/>
      <c r="N203" s="100"/>
      <c r="O203" s="100"/>
      <c r="P203" s="100"/>
      <c r="Q203" s="258"/>
      <c r="R203" s="258"/>
      <c r="S203" s="258"/>
      <c r="T203" s="258"/>
      <c r="U203" s="259"/>
      <c r="V203" s="277"/>
    </row>
    <row r="204" spans="1:22" ht="14.5" x14ac:dyDescent="0.35">
      <c r="A204" s="100" t="str">
        <f>IF(Roster[[#This Row],[FIRST NAME]]=0, "", Roster[[#This Row],[FIRST NAME]])</f>
        <v/>
      </c>
      <c r="B204" s="234" t="str">
        <f>IF(Roster[[#This Row],[LAST NAME]]=0, "", Roster[[#This Row],[LAST NAME]])</f>
        <v/>
      </c>
      <c r="C204" s="234" t="str">
        <f>IF(Roster[[#This Row],[STUDENT '#]]=0, "", Roster[[#This Row],[STUDENT '#]])</f>
        <v/>
      </c>
      <c r="D204" s="234" t="str">
        <f>IF(Roster[[#This Row],[FACULTY]]=0, "", Roster[[#This Row],[FACULTY]])</f>
        <v/>
      </c>
      <c r="E204" s="234" t="str">
        <f>IF(Roster[[#This Row],[DEGREE]]=0, "", Roster[[#This Row],[DEGREE]])</f>
        <v/>
      </c>
      <c r="F204" s="234" t="str">
        <f>IF(Roster[[#This Row],[PROGRAM]]=0, "", Roster[[#This Row],[PROGRAM]])</f>
        <v/>
      </c>
      <c r="G204" s="234" t="str">
        <f>IF(Roster[[#This Row],[ACADEMIC YEAR]]=0, "", Roster[[#This Row],[ACADEMIC YEAR]])</f>
        <v/>
      </c>
      <c r="H204" s="234" t="str">
        <f>IF(Roster[[#This Row],[ROLE (IF ANY)]]=0, "", Roster[[#This Row],[ROLE (IF ANY)]])</f>
        <v/>
      </c>
      <c r="I204" s="234" t="str">
        <f>IF(Roster[[#This Row],[EMAIL]]=0, "", Roster[[#This Row],[EMAIL]])</f>
        <v/>
      </c>
      <c r="J204" s="234"/>
      <c r="K204" s="100"/>
      <c r="L204" s="100"/>
      <c r="M204" s="100"/>
      <c r="N204" s="100"/>
      <c r="O204" s="100"/>
      <c r="P204" s="100"/>
      <c r="Q204" s="258"/>
      <c r="R204" s="258"/>
      <c r="S204" s="258"/>
      <c r="T204" s="258"/>
      <c r="U204" s="259"/>
      <c r="V204" s="277"/>
    </row>
    <row r="205" spans="1:22" ht="14.5" x14ac:dyDescent="0.35">
      <c r="A205" s="100" t="str">
        <f>IF(Roster[[#This Row],[FIRST NAME]]=0, "", Roster[[#This Row],[FIRST NAME]])</f>
        <v/>
      </c>
      <c r="B205" s="234" t="str">
        <f>IF(Roster[[#This Row],[LAST NAME]]=0, "", Roster[[#This Row],[LAST NAME]])</f>
        <v/>
      </c>
      <c r="C205" s="234" t="str">
        <f>IF(Roster[[#This Row],[STUDENT '#]]=0, "", Roster[[#This Row],[STUDENT '#]])</f>
        <v/>
      </c>
      <c r="D205" s="234" t="str">
        <f>IF(Roster[[#This Row],[FACULTY]]=0, "", Roster[[#This Row],[FACULTY]])</f>
        <v/>
      </c>
      <c r="E205" s="234" t="str">
        <f>IF(Roster[[#This Row],[DEGREE]]=0, "", Roster[[#This Row],[DEGREE]])</f>
        <v/>
      </c>
      <c r="F205" s="234" t="str">
        <f>IF(Roster[[#This Row],[PROGRAM]]=0, "", Roster[[#This Row],[PROGRAM]])</f>
        <v/>
      </c>
      <c r="G205" s="234" t="str">
        <f>IF(Roster[[#This Row],[ACADEMIC YEAR]]=0, "", Roster[[#This Row],[ACADEMIC YEAR]])</f>
        <v/>
      </c>
      <c r="H205" s="234" t="str">
        <f>IF(Roster[[#This Row],[ROLE (IF ANY)]]=0, "", Roster[[#This Row],[ROLE (IF ANY)]])</f>
        <v/>
      </c>
      <c r="I205" s="234" t="str">
        <f>IF(Roster[[#This Row],[EMAIL]]=0, "", Roster[[#This Row],[EMAIL]])</f>
        <v/>
      </c>
      <c r="J205" s="234"/>
      <c r="K205" s="100"/>
      <c r="L205" s="100"/>
      <c r="M205" s="100"/>
      <c r="N205" s="100"/>
      <c r="O205" s="100"/>
      <c r="P205" s="100"/>
      <c r="Q205" s="258"/>
      <c r="R205" s="258"/>
      <c r="S205" s="258"/>
      <c r="T205" s="258"/>
      <c r="U205" s="259"/>
      <c r="V205" s="277"/>
    </row>
    <row r="206" spans="1:22" ht="14.5" x14ac:dyDescent="0.35">
      <c r="A206" s="100" t="str">
        <f>IF(Roster[[#This Row],[FIRST NAME]]=0, "", Roster[[#This Row],[FIRST NAME]])</f>
        <v/>
      </c>
      <c r="B206" s="234" t="str">
        <f>IF(Roster[[#This Row],[LAST NAME]]=0, "", Roster[[#This Row],[LAST NAME]])</f>
        <v/>
      </c>
      <c r="C206" s="234" t="str">
        <f>IF(Roster[[#This Row],[STUDENT '#]]=0, "", Roster[[#This Row],[STUDENT '#]])</f>
        <v/>
      </c>
      <c r="D206" s="234" t="str">
        <f>IF(Roster[[#This Row],[FACULTY]]=0, "", Roster[[#This Row],[FACULTY]])</f>
        <v/>
      </c>
      <c r="E206" s="234" t="str">
        <f>IF(Roster[[#This Row],[DEGREE]]=0, "", Roster[[#This Row],[DEGREE]])</f>
        <v/>
      </c>
      <c r="F206" s="234" t="str">
        <f>IF(Roster[[#This Row],[PROGRAM]]=0, "", Roster[[#This Row],[PROGRAM]])</f>
        <v/>
      </c>
      <c r="G206" s="234" t="str">
        <f>IF(Roster[[#This Row],[ACADEMIC YEAR]]=0, "", Roster[[#This Row],[ACADEMIC YEAR]])</f>
        <v/>
      </c>
      <c r="H206" s="234" t="str">
        <f>IF(Roster[[#This Row],[ROLE (IF ANY)]]=0, "", Roster[[#This Row],[ROLE (IF ANY)]])</f>
        <v/>
      </c>
      <c r="I206" s="234" t="str">
        <f>IF(Roster[[#This Row],[EMAIL]]=0, "", Roster[[#This Row],[EMAIL]])</f>
        <v/>
      </c>
      <c r="J206" s="234"/>
      <c r="K206" s="100"/>
      <c r="L206" s="100"/>
      <c r="M206" s="100"/>
      <c r="N206" s="100"/>
      <c r="O206" s="100"/>
      <c r="P206" s="100"/>
      <c r="Q206" s="258"/>
      <c r="R206" s="258"/>
      <c r="S206" s="258"/>
      <c r="T206" s="258"/>
      <c r="U206" s="259"/>
      <c r="V206" s="277"/>
    </row>
    <row r="207" spans="1:22" ht="14.5" x14ac:dyDescent="0.35">
      <c r="A207" s="100" t="str">
        <f>IF(Roster[[#This Row],[FIRST NAME]]=0, "", Roster[[#This Row],[FIRST NAME]])</f>
        <v/>
      </c>
      <c r="B207" s="234" t="str">
        <f>IF(Roster[[#This Row],[LAST NAME]]=0, "", Roster[[#This Row],[LAST NAME]])</f>
        <v/>
      </c>
      <c r="C207" s="234" t="str">
        <f>IF(Roster[[#This Row],[STUDENT '#]]=0, "", Roster[[#This Row],[STUDENT '#]])</f>
        <v/>
      </c>
      <c r="D207" s="234" t="str">
        <f>IF(Roster[[#This Row],[FACULTY]]=0, "", Roster[[#This Row],[FACULTY]])</f>
        <v/>
      </c>
      <c r="E207" s="234" t="str">
        <f>IF(Roster[[#This Row],[DEGREE]]=0, "", Roster[[#This Row],[DEGREE]])</f>
        <v/>
      </c>
      <c r="F207" s="234" t="str">
        <f>IF(Roster[[#This Row],[PROGRAM]]=0, "", Roster[[#This Row],[PROGRAM]])</f>
        <v/>
      </c>
      <c r="G207" s="234" t="str">
        <f>IF(Roster[[#This Row],[ACADEMIC YEAR]]=0, "", Roster[[#This Row],[ACADEMIC YEAR]])</f>
        <v/>
      </c>
      <c r="H207" s="234" t="str">
        <f>IF(Roster[[#This Row],[ROLE (IF ANY)]]=0, "", Roster[[#This Row],[ROLE (IF ANY)]])</f>
        <v/>
      </c>
      <c r="I207" s="234" t="str">
        <f>IF(Roster[[#This Row],[EMAIL]]=0, "", Roster[[#This Row],[EMAIL]])</f>
        <v/>
      </c>
      <c r="J207" s="234"/>
      <c r="K207" s="100"/>
      <c r="L207" s="100"/>
      <c r="M207" s="100"/>
      <c r="N207" s="100"/>
      <c r="O207" s="100"/>
      <c r="P207" s="100"/>
      <c r="Q207" s="258"/>
      <c r="R207" s="258"/>
      <c r="S207" s="258"/>
      <c r="T207" s="258"/>
      <c r="U207" s="259"/>
      <c r="V207" s="277"/>
    </row>
    <row r="208" spans="1:22" ht="14.5" x14ac:dyDescent="0.35">
      <c r="A208" s="100" t="str">
        <f>IF(Roster[[#This Row],[FIRST NAME]]=0, "", Roster[[#This Row],[FIRST NAME]])</f>
        <v/>
      </c>
      <c r="B208" s="234" t="str">
        <f>IF(Roster[[#This Row],[LAST NAME]]=0, "", Roster[[#This Row],[LAST NAME]])</f>
        <v/>
      </c>
      <c r="C208" s="234" t="str">
        <f>IF(Roster[[#This Row],[STUDENT '#]]=0, "", Roster[[#This Row],[STUDENT '#]])</f>
        <v/>
      </c>
      <c r="D208" s="234" t="str">
        <f>IF(Roster[[#This Row],[FACULTY]]=0, "", Roster[[#This Row],[FACULTY]])</f>
        <v/>
      </c>
      <c r="E208" s="234" t="str">
        <f>IF(Roster[[#This Row],[DEGREE]]=0, "", Roster[[#This Row],[DEGREE]])</f>
        <v/>
      </c>
      <c r="F208" s="234" t="str">
        <f>IF(Roster[[#This Row],[PROGRAM]]=0, "", Roster[[#This Row],[PROGRAM]])</f>
        <v/>
      </c>
      <c r="G208" s="234" t="str">
        <f>IF(Roster[[#This Row],[ACADEMIC YEAR]]=0, "", Roster[[#This Row],[ACADEMIC YEAR]])</f>
        <v/>
      </c>
      <c r="H208" s="234" t="str">
        <f>IF(Roster[[#This Row],[ROLE (IF ANY)]]=0, "", Roster[[#This Row],[ROLE (IF ANY)]])</f>
        <v/>
      </c>
      <c r="I208" s="234" t="str">
        <f>IF(Roster[[#This Row],[EMAIL]]=0, "", Roster[[#This Row],[EMAIL]])</f>
        <v/>
      </c>
      <c r="J208" s="234"/>
      <c r="K208" s="100"/>
      <c r="L208" s="100"/>
      <c r="M208" s="100"/>
      <c r="N208" s="100"/>
      <c r="O208" s="100"/>
      <c r="P208" s="100"/>
      <c r="Q208" s="258"/>
      <c r="R208" s="258"/>
      <c r="S208" s="258"/>
      <c r="T208" s="258"/>
      <c r="U208" s="259"/>
      <c r="V208" s="277"/>
    </row>
    <row r="209" spans="1:22" ht="14.5" x14ac:dyDescent="0.35">
      <c r="A209" s="100" t="str">
        <f>IF(Roster[[#This Row],[FIRST NAME]]=0, "", Roster[[#This Row],[FIRST NAME]])</f>
        <v/>
      </c>
      <c r="B209" s="234" t="str">
        <f>IF(Roster[[#This Row],[LAST NAME]]=0, "", Roster[[#This Row],[LAST NAME]])</f>
        <v/>
      </c>
      <c r="C209" s="234" t="str">
        <f>IF(Roster[[#This Row],[STUDENT '#]]=0, "", Roster[[#This Row],[STUDENT '#]])</f>
        <v/>
      </c>
      <c r="D209" s="234" t="str">
        <f>IF(Roster[[#This Row],[FACULTY]]=0, "", Roster[[#This Row],[FACULTY]])</f>
        <v/>
      </c>
      <c r="E209" s="234" t="str">
        <f>IF(Roster[[#This Row],[DEGREE]]=0, "", Roster[[#This Row],[DEGREE]])</f>
        <v/>
      </c>
      <c r="F209" s="234" t="str">
        <f>IF(Roster[[#This Row],[PROGRAM]]=0, "", Roster[[#This Row],[PROGRAM]])</f>
        <v/>
      </c>
      <c r="G209" s="234" t="str">
        <f>IF(Roster[[#This Row],[ACADEMIC YEAR]]=0, "", Roster[[#This Row],[ACADEMIC YEAR]])</f>
        <v/>
      </c>
      <c r="H209" s="234" t="str">
        <f>IF(Roster[[#This Row],[ROLE (IF ANY)]]=0, "", Roster[[#This Row],[ROLE (IF ANY)]])</f>
        <v/>
      </c>
      <c r="I209" s="234" t="str">
        <f>IF(Roster[[#This Row],[EMAIL]]=0, "", Roster[[#This Row],[EMAIL]])</f>
        <v/>
      </c>
      <c r="J209" s="234"/>
      <c r="K209" s="100"/>
      <c r="L209" s="100"/>
      <c r="M209" s="100"/>
      <c r="N209" s="100"/>
      <c r="O209" s="100"/>
      <c r="P209" s="100"/>
      <c r="Q209" s="258"/>
      <c r="R209" s="258"/>
      <c r="S209" s="258"/>
      <c r="T209" s="258"/>
      <c r="U209" s="259"/>
      <c r="V209" s="277"/>
    </row>
    <row r="210" spans="1:22" ht="14.5" x14ac:dyDescent="0.35">
      <c r="A210" s="100" t="str">
        <f>IF(Roster[[#This Row],[FIRST NAME]]=0, "", Roster[[#This Row],[FIRST NAME]])</f>
        <v/>
      </c>
      <c r="B210" s="234" t="str">
        <f>IF(Roster[[#This Row],[LAST NAME]]=0, "", Roster[[#This Row],[LAST NAME]])</f>
        <v/>
      </c>
      <c r="C210" s="234" t="str">
        <f>IF(Roster[[#This Row],[STUDENT '#]]=0, "", Roster[[#This Row],[STUDENT '#]])</f>
        <v/>
      </c>
      <c r="D210" s="234" t="str">
        <f>IF(Roster[[#This Row],[FACULTY]]=0, "", Roster[[#This Row],[FACULTY]])</f>
        <v/>
      </c>
      <c r="E210" s="234" t="str">
        <f>IF(Roster[[#This Row],[DEGREE]]=0, "", Roster[[#This Row],[DEGREE]])</f>
        <v/>
      </c>
      <c r="F210" s="234" t="str">
        <f>IF(Roster[[#This Row],[PROGRAM]]=0, "", Roster[[#This Row],[PROGRAM]])</f>
        <v/>
      </c>
      <c r="G210" s="234" t="str">
        <f>IF(Roster[[#This Row],[ACADEMIC YEAR]]=0, "", Roster[[#This Row],[ACADEMIC YEAR]])</f>
        <v/>
      </c>
      <c r="H210" s="234" t="str">
        <f>IF(Roster[[#This Row],[ROLE (IF ANY)]]=0, "", Roster[[#This Row],[ROLE (IF ANY)]])</f>
        <v/>
      </c>
      <c r="I210" s="234" t="str">
        <f>IF(Roster[[#This Row],[EMAIL]]=0, "", Roster[[#This Row],[EMAIL]])</f>
        <v/>
      </c>
      <c r="J210" s="234"/>
      <c r="K210" s="100"/>
      <c r="L210" s="100"/>
      <c r="M210" s="100"/>
      <c r="N210" s="100"/>
      <c r="O210" s="100"/>
      <c r="P210" s="100"/>
      <c r="Q210" s="258"/>
      <c r="R210" s="258"/>
      <c r="S210" s="258"/>
      <c r="T210" s="258"/>
      <c r="U210" s="259"/>
      <c r="V210" s="277"/>
    </row>
    <row r="211" spans="1:22" ht="14.5" x14ac:dyDescent="0.35">
      <c r="A211" s="100" t="str">
        <f>IF(Roster[[#This Row],[FIRST NAME]]=0, "", Roster[[#This Row],[FIRST NAME]])</f>
        <v/>
      </c>
      <c r="B211" s="234" t="str">
        <f>IF(Roster[[#This Row],[LAST NAME]]=0, "", Roster[[#This Row],[LAST NAME]])</f>
        <v/>
      </c>
      <c r="C211" s="234" t="str">
        <f>IF(Roster[[#This Row],[STUDENT '#]]=0, "", Roster[[#This Row],[STUDENT '#]])</f>
        <v/>
      </c>
      <c r="D211" s="234" t="str">
        <f>IF(Roster[[#This Row],[FACULTY]]=0, "", Roster[[#This Row],[FACULTY]])</f>
        <v/>
      </c>
      <c r="E211" s="234" t="str">
        <f>IF(Roster[[#This Row],[DEGREE]]=0, "", Roster[[#This Row],[DEGREE]])</f>
        <v/>
      </c>
      <c r="F211" s="234" t="str">
        <f>IF(Roster[[#This Row],[PROGRAM]]=0, "", Roster[[#This Row],[PROGRAM]])</f>
        <v/>
      </c>
      <c r="G211" s="234" t="str">
        <f>IF(Roster[[#This Row],[ACADEMIC YEAR]]=0, "", Roster[[#This Row],[ACADEMIC YEAR]])</f>
        <v/>
      </c>
      <c r="H211" s="234" t="str">
        <f>IF(Roster[[#This Row],[ROLE (IF ANY)]]=0, "", Roster[[#This Row],[ROLE (IF ANY)]])</f>
        <v/>
      </c>
      <c r="I211" s="234" t="str">
        <f>IF(Roster[[#This Row],[EMAIL]]=0, "", Roster[[#This Row],[EMAIL]])</f>
        <v/>
      </c>
      <c r="J211" s="234"/>
      <c r="K211" s="100"/>
      <c r="L211" s="100"/>
      <c r="M211" s="100"/>
      <c r="N211" s="100"/>
      <c r="O211" s="100"/>
      <c r="P211" s="100"/>
      <c r="Q211" s="258"/>
      <c r="R211" s="258"/>
      <c r="S211" s="258"/>
      <c r="T211" s="258"/>
      <c r="U211" s="259"/>
      <c r="V211" s="277"/>
    </row>
    <row r="212" spans="1:22" ht="14.5" x14ac:dyDescent="0.35">
      <c r="A212" s="100" t="str">
        <f>IF(Roster[[#This Row],[FIRST NAME]]=0, "", Roster[[#This Row],[FIRST NAME]])</f>
        <v/>
      </c>
      <c r="B212" s="234" t="str">
        <f>IF(Roster[[#This Row],[LAST NAME]]=0, "", Roster[[#This Row],[LAST NAME]])</f>
        <v/>
      </c>
      <c r="C212" s="234" t="str">
        <f>IF(Roster[[#This Row],[STUDENT '#]]=0, "", Roster[[#This Row],[STUDENT '#]])</f>
        <v/>
      </c>
      <c r="D212" s="234" t="str">
        <f>IF(Roster[[#This Row],[FACULTY]]=0, "", Roster[[#This Row],[FACULTY]])</f>
        <v/>
      </c>
      <c r="E212" s="234" t="str">
        <f>IF(Roster[[#This Row],[DEGREE]]=0, "", Roster[[#This Row],[DEGREE]])</f>
        <v/>
      </c>
      <c r="F212" s="234" t="str">
        <f>IF(Roster[[#This Row],[PROGRAM]]=0, "", Roster[[#This Row],[PROGRAM]])</f>
        <v/>
      </c>
      <c r="G212" s="234" t="str">
        <f>IF(Roster[[#This Row],[ACADEMIC YEAR]]=0, "", Roster[[#This Row],[ACADEMIC YEAR]])</f>
        <v/>
      </c>
      <c r="H212" s="234" t="str">
        <f>IF(Roster[[#This Row],[ROLE (IF ANY)]]=0, "", Roster[[#This Row],[ROLE (IF ANY)]])</f>
        <v/>
      </c>
      <c r="I212" s="234" t="str">
        <f>IF(Roster[[#This Row],[EMAIL]]=0, "", Roster[[#This Row],[EMAIL]])</f>
        <v/>
      </c>
      <c r="J212" s="234"/>
      <c r="K212" s="100"/>
      <c r="L212" s="100"/>
      <c r="M212" s="100"/>
      <c r="N212" s="100"/>
      <c r="O212" s="100"/>
      <c r="P212" s="100"/>
      <c r="Q212" s="258"/>
      <c r="R212" s="258"/>
      <c r="S212" s="258"/>
      <c r="T212" s="258"/>
      <c r="U212" s="259"/>
      <c r="V212" s="277"/>
    </row>
    <row r="213" spans="1:22" ht="14.5" x14ac:dyDescent="0.35">
      <c r="A213" s="100" t="str">
        <f>IF(Roster[[#This Row],[FIRST NAME]]=0, "", Roster[[#This Row],[FIRST NAME]])</f>
        <v/>
      </c>
      <c r="B213" s="234" t="str">
        <f>IF(Roster[[#This Row],[LAST NAME]]=0, "", Roster[[#This Row],[LAST NAME]])</f>
        <v/>
      </c>
      <c r="C213" s="234" t="str">
        <f>IF(Roster[[#This Row],[STUDENT '#]]=0, "", Roster[[#This Row],[STUDENT '#]])</f>
        <v/>
      </c>
      <c r="D213" s="234" t="str">
        <f>IF(Roster[[#This Row],[FACULTY]]=0, "", Roster[[#This Row],[FACULTY]])</f>
        <v/>
      </c>
      <c r="E213" s="234" t="str">
        <f>IF(Roster[[#This Row],[DEGREE]]=0, "", Roster[[#This Row],[DEGREE]])</f>
        <v/>
      </c>
      <c r="F213" s="234" t="str">
        <f>IF(Roster[[#This Row],[PROGRAM]]=0, "", Roster[[#This Row],[PROGRAM]])</f>
        <v/>
      </c>
      <c r="G213" s="234" t="str">
        <f>IF(Roster[[#This Row],[ACADEMIC YEAR]]=0, "", Roster[[#This Row],[ACADEMIC YEAR]])</f>
        <v/>
      </c>
      <c r="H213" s="234" t="str">
        <f>IF(Roster[[#This Row],[ROLE (IF ANY)]]=0, "", Roster[[#This Row],[ROLE (IF ANY)]])</f>
        <v/>
      </c>
      <c r="I213" s="234" t="str">
        <f>IF(Roster[[#This Row],[EMAIL]]=0, "", Roster[[#This Row],[EMAIL]])</f>
        <v/>
      </c>
      <c r="J213" s="234"/>
      <c r="K213" s="100"/>
      <c r="L213" s="100"/>
      <c r="M213" s="100"/>
      <c r="N213" s="100"/>
      <c r="O213" s="100"/>
      <c r="P213" s="100"/>
      <c r="Q213" s="258"/>
      <c r="R213" s="258"/>
      <c r="S213" s="258"/>
      <c r="T213" s="258"/>
      <c r="U213" s="259"/>
      <c r="V213" s="277"/>
    </row>
    <row r="214" spans="1:22" ht="14.5" x14ac:dyDescent="0.35">
      <c r="A214" s="100" t="str">
        <f>IF(Roster[[#This Row],[FIRST NAME]]=0, "", Roster[[#This Row],[FIRST NAME]])</f>
        <v/>
      </c>
      <c r="B214" s="234" t="str">
        <f>IF(Roster[[#This Row],[LAST NAME]]=0, "", Roster[[#This Row],[LAST NAME]])</f>
        <v/>
      </c>
      <c r="C214" s="234" t="str">
        <f>IF(Roster[[#This Row],[STUDENT '#]]=0, "", Roster[[#This Row],[STUDENT '#]])</f>
        <v/>
      </c>
      <c r="D214" s="234" t="str">
        <f>IF(Roster[[#This Row],[FACULTY]]=0, "", Roster[[#This Row],[FACULTY]])</f>
        <v/>
      </c>
      <c r="E214" s="234" t="str">
        <f>IF(Roster[[#This Row],[DEGREE]]=0, "", Roster[[#This Row],[DEGREE]])</f>
        <v/>
      </c>
      <c r="F214" s="234" t="str">
        <f>IF(Roster[[#This Row],[PROGRAM]]=0, "", Roster[[#This Row],[PROGRAM]])</f>
        <v/>
      </c>
      <c r="G214" s="234" t="str">
        <f>IF(Roster[[#This Row],[ACADEMIC YEAR]]=0, "", Roster[[#This Row],[ACADEMIC YEAR]])</f>
        <v/>
      </c>
      <c r="H214" s="234" t="str">
        <f>IF(Roster[[#This Row],[ROLE (IF ANY)]]=0, "", Roster[[#This Row],[ROLE (IF ANY)]])</f>
        <v/>
      </c>
      <c r="I214" s="234" t="str">
        <f>IF(Roster[[#This Row],[EMAIL]]=0, "", Roster[[#This Row],[EMAIL]])</f>
        <v/>
      </c>
      <c r="J214" s="234"/>
      <c r="K214" s="100"/>
      <c r="L214" s="100"/>
      <c r="M214" s="100"/>
      <c r="N214" s="100"/>
      <c r="O214" s="100"/>
      <c r="P214" s="100"/>
      <c r="Q214" s="258"/>
      <c r="R214" s="258"/>
      <c r="S214" s="258"/>
      <c r="T214" s="258"/>
      <c r="U214" s="259"/>
      <c r="V214" s="277"/>
    </row>
    <row r="215" spans="1:22" ht="14.5" x14ac:dyDescent="0.35">
      <c r="A215" s="100" t="str">
        <f>IF(Roster[[#This Row],[FIRST NAME]]=0, "", Roster[[#This Row],[FIRST NAME]])</f>
        <v/>
      </c>
      <c r="B215" s="234" t="str">
        <f>IF(Roster[[#This Row],[LAST NAME]]=0, "", Roster[[#This Row],[LAST NAME]])</f>
        <v/>
      </c>
      <c r="C215" s="234" t="str">
        <f>IF(Roster[[#This Row],[STUDENT '#]]=0, "", Roster[[#This Row],[STUDENT '#]])</f>
        <v/>
      </c>
      <c r="D215" s="234" t="str">
        <f>IF(Roster[[#This Row],[FACULTY]]=0, "", Roster[[#This Row],[FACULTY]])</f>
        <v/>
      </c>
      <c r="E215" s="234" t="str">
        <f>IF(Roster[[#This Row],[DEGREE]]=0, "", Roster[[#This Row],[DEGREE]])</f>
        <v/>
      </c>
      <c r="F215" s="234" t="str">
        <f>IF(Roster[[#This Row],[PROGRAM]]=0, "", Roster[[#This Row],[PROGRAM]])</f>
        <v/>
      </c>
      <c r="G215" s="234" t="str">
        <f>IF(Roster[[#This Row],[ACADEMIC YEAR]]=0, "", Roster[[#This Row],[ACADEMIC YEAR]])</f>
        <v/>
      </c>
      <c r="H215" s="234" t="str">
        <f>IF(Roster[[#This Row],[ROLE (IF ANY)]]=0, "", Roster[[#This Row],[ROLE (IF ANY)]])</f>
        <v/>
      </c>
      <c r="I215" s="234" t="str">
        <f>IF(Roster[[#This Row],[EMAIL]]=0, "", Roster[[#This Row],[EMAIL]])</f>
        <v/>
      </c>
      <c r="J215" s="234"/>
      <c r="K215" s="100"/>
      <c r="L215" s="100"/>
      <c r="M215" s="100"/>
      <c r="N215" s="100"/>
      <c r="O215" s="100"/>
      <c r="P215" s="100"/>
      <c r="Q215" s="258"/>
      <c r="R215" s="258"/>
      <c r="S215" s="258"/>
      <c r="T215" s="258"/>
      <c r="U215" s="259"/>
      <c r="V215" s="277"/>
    </row>
    <row r="216" spans="1:22" ht="14.5" x14ac:dyDescent="0.35">
      <c r="A216" s="100" t="str">
        <f>IF(Roster[[#This Row],[FIRST NAME]]=0, "", Roster[[#This Row],[FIRST NAME]])</f>
        <v/>
      </c>
      <c r="B216" s="234" t="str">
        <f>IF(Roster[[#This Row],[LAST NAME]]=0, "", Roster[[#This Row],[LAST NAME]])</f>
        <v/>
      </c>
      <c r="C216" s="234" t="str">
        <f>IF(Roster[[#This Row],[STUDENT '#]]=0, "", Roster[[#This Row],[STUDENT '#]])</f>
        <v/>
      </c>
      <c r="D216" s="234" t="str">
        <f>IF(Roster[[#This Row],[FACULTY]]=0, "", Roster[[#This Row],[FACULTY]])</f>
        <v/>
      </c>
      <c r="E216" s="234" t="str">
        <f>IF(Roster[[#This Row],[DEGREE]]=0, "", Roster[[#This Row],[DEGREE]])</f>
        <v/>
      </c>
      <c r="F216" s="234" t="str">
        <f>IF(Roster[[#This Row],[PROGRAM]]=0, "", Roster[[#This Row],[PROGRAM]])</f>
        <v/>
      </c>
      <c r="G216" s="234" t="str">
        <f>IF(Roster[[#This Row],[ACADEMIC YEAR]]=0, "", Roster[[#This Row],[ACADEMIC YEAR]])</f>
        <v/>
      </c>
      <c r="H216" s="234" t="str">
        <f>IF(Roster[[#This Row],[ROLE (IF ANY)]]=0, "", Roster[[#This Row],[ROLE (IF ANY)]])</f>
        <v/>
      </c>
      <c r="I216" s="234" t="str">
        <f>IF(Roster[[#This Row],[EMAIL]]=0, "", Roster[[#This Row],[EMAIL]])</f>
        <v/>
      </c>
      <c r="J216" s="234"/>
      <c r="K216" s="100"/>
      <c r="L216" s="100"/>
      <c r="M216" s="100"/>
      <c r="N216" s="100"/>
      <c r="O216" s="100"/>
      <c r="P216" s="100"/>
      <c r="Q216" s="258"/>
      <c r="R216" s="258"/>
      <c r="S216" s="258"/>
      <c r="T216" s="258"/>
      <c r="U216" s="259"/>
      <c r="V216" s="277"/>
    </row>
    <row r="217" spans="1:22" ht="14.5" x14ac:dyDescent="0.35">
      <c r="A217" s="100" t="str">
        <f>IF(Roster[[#This Row],[FIRST NAME]]=0, "", Roster[[#This Row],[FIRST NAME]])</f>
        <v/>
      </c>
      <c r="B217" s="234" t="str">
        <f>IF(Roster[[#This Row],[LAST NAME]]=0, "", Roster[[#This Row],[LAST NAME]])</f>
        <v/>
      </c>
      <c r="C217" s="234" t="str">
        <f>IF(Roster[[#This Row],[STUDENT '#]]=0, "", Roster[[#This Row],[STUDENT '#]])</f>
        <v/>
      </c>
      <c r="D217" s="234" t="str">
        <f>IF(Roster[[#This Row],[FACULTY]]=0, "", Roster[[#This Row],[FACULTY]])</f>
        <v/>
      </c>
      <c r="E217" s="234" t="str">
        <f>IF(Roster[[#This Row],[DEGREE]]=0, "", Roster[[#This Row],[DEGREE]])</f>
        <v/>
      </c>
      <c r="F217" s="234" t="str">
        <f>IF(Roster[[#This Row],[PROGRAM]]=0, "", Roster[[#This Row],[PROGRAM]])</f>
        <v/>
      </c>
      <c r="G217" s="234" t="str">
        <f>IF(Roster[[#This Row],[ACADEMIC YEAR]]=0, "", Roster[[#This Row],[ACADEMIC YEAR]])</f>
        <v/>
      </c>
      <c r="H217" s="234" t="str">
        <f>IF(Roster[[#This Row],[ROLE (IF ANY)]]=0, "", Roster[[#This Row],[ROLE (IF ANY)]])</f>
        <v/>
      </c>
      <c r="I217" s="234" t="str">
        <f>IF(Roster[[#This Row],[EMAIL]]=0, "", Roster[[#This Row],[EMAIL]])</f>
        <v/>
      </c>
      <c r="J217" s="234"/>
      <c r="K217" s="100"/>
      <c r="L217" s="100"/>
      <c r="M217" s="100"/>
      <c r="N217" s="100"/>
      <c r="O217" s="100"/>
      <c r="P217" s="100"/>
      <c r="Q217" s="258"/>
      <c r="R217" s="258"/>
      <c r="S217" s="258"/>
      <c r="T217" s="258"/>
      <c r="U217" s="259"/>
      <c r="V217" s="277"/>
    </row>
    <row r="218" spans="1:22" ht="14.5" x14ac:dyDescent="0.35">
      <c r="A218" s="100" t="str">
        <f>IF(Roster[[#This Row],[FIRST NAME]]=0, "", Roster[[#This Row],[FIRST NAME]])</f>
        <v/>
      </c>
      <c r="B218" s="234" t="str">
        <f>IF(Roster[[#This Row],[LAST NAME]]=0, "", Roster[[#This Row],[LAST NAME]])</f>
        <v/>
      </c>
      <c r="C218" s="234" t="str">
        <f>IF(Roster[[#This Row],[STUDENT '#]]=0, "", Roster[[#This Row],[STUDENT '#]])</f>
        <v/>
      </c>
      <c r="D218" s="234" t="str">
        <f>IF(Roster[[#This Row],[FACULTY]]=0, "", Roster[[#This Row],[FACULTY]])</f>
        <v/>
      </c>
      <c r="E218" s="234" t="str">
        <f>IF(Roster[[#This Row],[DEGREE]]=0, "", Roster[[#This Row],[DEGREE]])</f>
        <v/>
      </c>
      <c r="F218" s="234" t="str">
        <f>IF(Roster[[#This Row],[PROGRAM]]=0, "", Roster[[#This Row],[PROGRAM]])</f>
        <v/>
      </c>
      <c r="G218" s="234" t="str">
        <f>IF(Roster[[#This Row],[ACADEMIC YEAR]]=0, "", Roster[[#This Row],[ACADEMIC YEAR]])</f>
        <v/>
      </c>
      <c r="H218" s="234" t="str">
        <f>IF(Roster[[#This Row],[ROLE (IF ANY)]]=0, "", Roster[[#This Row],[ROLE (IF ANY)]])</f>
        <v/>
      </c>
      <c r="I218" s="234" t="str">
        <f>IF(Roster[[#This Row],[EMAIL]]=0, "", Roster[[#This Row],[EMAIL]])</f>
        <v/>
      </c>
      <c r="J218" s="234"/>
      <c r="K218" s="100"/>
      <c r="L218" s="100"/>
      <c r="M218" s="100"/>
      <c r="N218" s="100"/>
      <c r="O218" s="100"/>
      <c r="P218" s="100"/>
      <c r="Q218" s="258"/>
      <c r="R218" s="258"/>
      <c r="S218" s="258"/>
      <c r="T218" s="258"/>
      <c r="U218" s="259"/>
      <c r="V218" s="277"/>
    </row>
    <row r="219" spans="1:22" ht="14.5" x14ac:dyDescent="0.35">
      <c r="A219" s="100" t="str">
        <f>IF(Roster[[#This Row],[FIRST NAME]]=0, "", Roster[[#This Row],[FIRST NAME]])</f>
        <v/>
      </c>
      <c r="B219" s="234" t="str">
        <f>IF(Roster[[#This Row],[LAST NAME]]=0, "", Roster[[#This Row],[LAST NAME]])</f>
        <v/>
      </c>
      <c r="C219" s="234" t="str">
        <f>IF(Roster[[#This Row],[STUDENT '#]]=0, "", Roster[[#This Row],[STUDENT '#]])</f>
        <v/>
      </c>
      <c r="D219" s="234" t="str">
        <f>IF(Roster[[#This Row],[FACULTY]]=0, "", Roster[[#This Row],[FACULTY]])</f>
        <v/>
      </c>
      <c r="E219" s="234" t="str">
        <f>IF(Roster[[#This Row],[DEGREE]]=0, "", Roster[[#This Row],[DEGREE]])</f>
        <v/>
      </c>
      <c r="F219" s="234" t="str">
        <f>IF(Roster[[#This Row],[PROGRAM]]=0, "", Roster[[#This Row],[PROGRAM]])</f>
        <v/>
      </c>
      <c r="G219" s="234" t="str">
        <f>IF(Roster[[#This Row],[ACADEMIC YEAR]]=0, "", Roster[[#This Row],[ACADEMIC YEAR]])</f>
        <v/>
      </c>
      <c r="H219" s="234" t="str">
        <f>IF(Roster[[#This Row],[ROLE (IF ANY)]]=0, "", Roster[[#This Row],[ROLE (IF ANY)]])</f>
        <v/>
      </c>
      <c r="I219" s="234" t="str">
        <f>IF(Roster[[#This Row],[EMAIL]]=0, "", Roster[[#This Row],[EMAIL]])</f>
        <v/>
      </c>
      <c r="J219" s="234"/>
      <c r="K219" s="100"/>
      <c r="L219" s="100"/>
      <c r="M219" s="100"/>
      <c r="N219" s="100"/>
      <c r="O219" s="100"/>
      <c r="P219" s="100"/>
      <c r="Q219" s="258"/>
      <c r="R219" s="258"/>
      <c r="S219" s="258"/>
      <c r="T219" s="258"/>
      <c r="U219" s="259"/>
      <c r="V219" s="277"/>
    </row>
    <row r="220" spans="1:22" ht="14.5" x14ac:dyDescent="0.35">
      <c r="A220" s="100" t="str">
        <f>IF(Roster[[#This Row],[FIRST NAME]]=0, "", Roster[[#This Row],[FIRST NAME]])</f>
        <v/>
      </c>
      <c r="B220" s="234" t="str">
        <f>IF(Roster[[#This Row],[LAST NAME]]=0, "", Roster[[#This Row],[LAST NAME]])</f>
        <v/>
      </c>
      <c r="C220" s="234" t="str">
        <f>IF(Roster[[#This Row],[STUDENT '#]]=0, "", Roster[[#This Row],[STUDENT '#]])</f>
        <v/>
      </c>
      <c r="D220" s="234" t="str">
        <f>IF(Roster[[#This Row],[FACULTY]]=0, "", Roster[[#This Row],[FACULTY]])</f>
        <v/>
      </c>
      <c r="E220" s="234" t="str">
        <f>IF(Roster[[#This Row],[DEGREE]]=0, "", Roster[[#This Row],[DEGREE]])</f>
        <v/>
      </c>
      <c r="F220" s="234" t="str">
        <f>IF(Roster[[#This Row],[PROGRAM]]=0, "", Roster[[#This Row],[PROGRAM]])</f>
        <v/>
      </c>
      <c r="G220" s="234" t="str">
        <f>IF(Roster[[#This Row],[ACADEMIC YEAR]]=0, "", Roster[[#This Row],[ACADEMIC YEAR]])</f>
        <v/>
      </c>
      <c r="H220" s="234" t="str">
        <f>IF(Roster[[#This Row],[ROLE (IF ANY)]]=0, "", Roster[[#This Row],[ROLE (IF ANY)]])</f>
        <v/>
      </c>
      <c r="I220" s="234" t="str">
        <f>IF(Roster[[#This Row],[EMAIL]]=0, "", Roster[[#This Row],[EMAIL]])</f>
        <v/>
      </c>
      <c r="J220" s="234"/>
      <c r="K220" s="100"/>
      <c r="L220" s="100"/>
      <c r="M220" s="100"/>
      <c r="N220" s="100"/>
      <c r="O220" s="100"/>
      <c r="P220" s="100"/>
      <c r="Q220" s="258"/>
      <c r="R220" s="258"/>
      <c r="S220" s="258"/>
      <c r="T220" s="258"/>
      <c r="U220" s="259"/>
      <c r="V220" s="277"/>
    </row>
    <row r="221" spans="1:22" ht="14.5" x14ac:dyDescent="0.35">
      <c r="A221" s="100" t="str">
        <f>IF(Roster[[#This Row],[FIRST NAME]]=0, "", Roster[[#This Row],[FIRST NAME]])</f>
        <v/>
      </c>
      <c r="B221" s="234" t="str">
        <f>IF(Roster[[#This Row],[LAST NAME]]=0, "", Roster[[#This Row],[LAST NAME]])</f>
        <v/>
      </c>
      <c r="C221" s="234" t="str">
        <f>IF(Roster[[#This Row],[STUDENT '#]]=0, "", Roster[[#This Row],[STUDENT '#]])</f>
        <v/>
      </c>
      <c r="D221" s="234" t="str">
        <f>IF(Roster[[#This Row],[FACULTY]]=0, "", Roster[[#This Row],[FACULTY]])</f>
        <v/>
      </c>
      <c r="E221" s="234" t="str">
        <f>IF(Roster[[#This Row],[DEGREE]]=0, "", Roster[[#This Row],[DEGREE]])</f>
        <v/>
      </c>
      <c r="F221" s="234" t="str">
        <f>IF(Roster[[#This Row],[PROGRAM]]=0, "", Roster[[#This Row],[PROGRAM]])</f>
        <v/>
      </c>
      <c r="G221" s="234" t="str">
        <f>IF(Roster[[#This Row],[ACADEMIC YEAR]]=0, "", Roster[[#This Row],[ACADEMIC YEAR]])</f>
        <v/>
      </c>
      <c r="H221" s="234" t="str">
        <f>IF(Roster[[#This Row],[ROLE (IF ANY)]]=0, "", Roster[[#This Row],[ROLE (IF ANY)]])</f>
        <v/>
      </c>
      <c r="I221" s="234" t="str">
        <f>IF(Roster[[#This Row],[EMAIL]]=0, "", Roster[[#This Row],[EMAIL]])</f>
        <v/>
      </c>
      <c r="J221" s="234"/>
      <c r="K221" s="100"/>
      <c r="L221" s="100"/>
      <c r="M221" s="100"/>
      <c r="N221" s="100"/>
      <c r="O221" s="100"/>
      <c r="P221" s="100"/>
      <c r="Q221" s="258"/>
      <c r="R221" s="258"/>
      <c r="S221" s="258"/>
      <c r="T221" s="258"/>
      <c r="U221" s="259"/>
      <c r="V221" s="277"/>
    </row>
    <row r="222" spans="1:22" ht="14.5" x14ac:dyDescent="0.35">
      <c r="A222" s="100" t="str">
        <f>IF(Roster[[#This Row],[FIRST NAME]]=0, "", Roster[[#This Row],[FIRST NAME]])</f>
        <v/>
      </c>
      <c r="B222" s="234" t="str">
        <f>IF(Roster[[#This Row],[LAST NAME]]=0, "", Roster[[#This Row],[LAST NAME]])</f>
        <v/>
      </c>
      <c r="C222" s="234" t="str">
        <f>IF(Roster[[#This Row],[STUDENT '#]]=0, "", Roster[[#This Row],[STUDENT '#]])</f>
        <v/>
      </c>
      <c r="D222" s="234" t="str">
        <f>IF(Roster[[#This Row],[FACULTY]]=0, "", Roster[[#This Row],[FACULTY]])</f>
        <v/>
      </c>
      <c r="E222" s="234" t="str">
        <f>IF(Roster[[#This Row],[DEGREE]]=0, "", Roster[[#This Row],[DEGREE]])</f>
        <v/>
      </c>
      <c r="F222" s="234" t="str">
        <f>IF(Roster[[#This Row],[PROGRAM]]=0, "", Roster[[#This Row],[PROGRAM]])</f>
        <v/>
      </c>
      <c r="G222" s="234" t="str">
        <f>IF(Roster[[#This Row],[ACADEMIC YEAR]]=0, "", Roster[[#This Row],[ACADEMIC YEAR]])</f>
        <v/>
      </c>
      <c r="H222" s="234" t="str">
        <f>IF(Roster[[#This Row],[ROLE (IF ANY)]]=0, "", Roster[[#This Row],[ROLE (IF ANY)]])</f>
        <v/>
      </c>
      <c r="I222" s="234" t="str">
        <f>IF(Roster[[#This Row],[EMAIL]]=0, "", Roster[[#This Row],[EMAIL]])</f>
        <v/>
      </c>
      <c r="J222" s="234"/>
      <c r="K222" s="100"/>
      <c r="L222" s="100"/>
      <c r="M222" s="100"/>
      <c r="N222" s="100"/>
      <c r="O222" s="100"/>
      <c r="P222" s="100"/>
      <c r="Q222" s="258"/>
      <c r="R222" s="258"/>
      <c r="S222" s="258"/>
      <c r="T222" s="258"/>
      <c r="U222" s="259"/>
      <c r="V222" s="277"/>
    </row>
    <row r="223" spans="1:22" ht="14.5" x14ac:dyDescent="0.35">
      <c r="A223" s="100" t="str">
        <f>IF(Roster[[#This Row],[FIRST NAME]]=0, "", Roster[[#This Row],[FIRST NAME]])</f>
        <v/>
      </c>
      <c r="B223" s="234" t="str">
        <f>IF(Roster[[#This Row],[LAST NAME]]=0, "", Roster[[#This Row],[LAST NAME]])</f>
        <v/>
      </c>
      <c r="C223" s="234" t="str">
        <f>IF(Roster[[#This Row],[STUDENT '#]]=0, "", Roster[[#This Row],[STUDENT '#]])</f>
        <v/>
      </c>
      <c r="D223" s="234" t="str">
        <f>IF(Roster[[#This Row],[FACULTY]]=0, "", Roster[[#This Row],[FACULTY]])</f>
        <v/>
      </c>
      <c r="E223" s="234" t="str">
        <f>IF(Roster[[#This Row],[DEGREE]]=0, "", Roster[[#This Row],[DEGREE]])</f>
        <v/>
      </c>
      <c r="F223" s="234" t="str">
        <f>IF(Roster[[#This Row],[PROGRAM]]=0, "", Roster[[#This Row],[PROGRAM]])</f>
        <v/>
      </c>
      <c r="G223" s="234" t="str">
        <f>IF(Roster[[#This Row],[ACADEMIC YEAR]]=0, "", Roster[[#This Row],[ACADEMIC YEAR]])</f>
        <v/>
      </c>
      <c r="H223" s="234" t="str">
        <f>IF(Roster[[#This Row],[ROLE (IF ANY)]]=0, "", Roster[[#This Row],[ROLE (IF ANY)]])</f>
        <v/>
      </c>
      <c r="I223" s="234" t="str">
        <f>IF(Roster[[#This Row],[EMAIL]]=0, "", Roster[[#This Row],[EMAIL]])</f>
        <v/>
      </c>
      <c r="J223" s="234"/>
      <c r="K223" s="100"/>
      <c r="L223" s="100"/>
      <c r="M223" s="100"/>
      <c r="N223" s="100"/>
      <c r="O223" s="100"/>
      <c r="P223" s="100"/>
      <c r="Q223" s="258"/>
      <c r="R223" s="258"/>
      <c r="S223" s="258"/>
      <c r="T223" s="258"/>
      <c r="U223" s="259"/>
      <c r="V223" s="277"/>
    </row>
    <row r="224" spans="1:22" ht="14.5" x14ac:dyDescent="0.35">
      <c r="A224" s="100" t="str">
        <f>IF(Roster[[#This Row],[FIRST NAME]]=0, "", Roster[[#This Row],[FIRST NAME]])</f>
        <v/>
      </c>
      <c r="B224" s="234" t="str">
        <f>IF(Roster[[#This Row],[LAST NAME]]=0, "", Roster[[#This Row],[LAST NAME]])</f>
        <v/>
      </c>
      <c r="C224" s="234" t="str">
        <f>IF(Roster[[#This Row],[STUDENT '#]]=0, "", Roster[[#This Row],[STUDENT '#]])</f>
        <v/>
      </c>
      <c r="D224" s="234" t="str">
        <f>IF(Roster[[#This Row],[FACULTY]]=0, "", Roster[[#This Row],[FACULTY]])</f>
        <v/>
      </c>
      <c r="E224" s="234" t="str">
        <f>IF(Roster[[#This Row],[DEGREE]]=0, "", Roster[[#This Row],[DEGREE]])</f>
        <v/>
      </c>
      <c r="F224" s="234" t="str">
        <f>IF(Roster[[#This Row],[PROGRAM]]=0, "", Roster[[#This Row],[PROGRAM]])</f>
        <v/>
      </c>
      <c r="G224" s="234" t="str">
        <f>IF(Roster[[#This Row],[ACADEMIC YEAR]]=0, "", Roster[[#This Row],[ACADEMIC YEAR]])</f>
        <v/>
      </c>
      <c r="H224" s="234" t="str">
        <f>IF(Roster[[#This Row],[ROLE (IF ANY)]]=0, "", Roster[[#This Row],[ROLE (IF ANY)]])</f>
        <v/>
      </c>
      <c r="I224" s="234" t="str">
        <f>IF(Roster[[#This Row],[EMAIL]]=0, "", Roster[[#This Row],[EMAIL]])</f>
        <v/>
      </c>
      <c r="J224" s="234"/>
      <c r="K224" s="100"/>
      <c r="L224" s="100"/>
      <c r="M224" s="100"/>
      <c r="N224" s="100"/>
      <c r="O224" s="100"/>
      <c r="P224" s="100"/>
      <c r="Q224" s="258"/>
      <c r="R224" s="258"/>
      <c r="S224" s="258"/>
      <c r="T224" s="258"/>
      <c r="U224" s="259"/>
      <c r="V224" s="277"/>
    </row>
    <row r="225" spans="1:22" ht="14.5" x14ac:dyDescent="0.35">
      <c r="A225" s="100" t="str">
        <f>IF(Roster[[#This Row],[FIRST NAME]]=0, "", Roster[[#This Row],[FIRST NAME]])</f>
        <v/>
      </c>
      <c r="B225" s="234" t="str">
        <f>IF(Roster[[#This Row],[LAST NAME]]=0, "", Roster[[#This Row],[LAST NAME]])</f>
        <v/>
      </c>
      <c r="C225" s="234" t="str">
        <f>IF(Roster[[#This Row],[STUDENT '#]]=0, "", Roster[[#This Row],[STUDENT '#]])</f>
        <v/>
      </c>
      <c r="D225" s="234" t="str">
        <f>IF(Roster[[#This Row],[FACULTY]]=0, "", Roster[[#This Row],[FACULTY]])</f>
        <v/>
      </c>
      <c r="E225" s="234" t="str">
        <f>IF(Roster[[#This Row],[DEGREE]]=0, "", Roster[[#This Row],[DEGREE]])</f>
        <v/>
      </c>
      <c r="F225" s="234" t="str">
        <f>IF(Roster[[#This Row],[PROGRAM]]=0, "", Roster[[#This Row],[PROGRAM]])</f>
        <v/>
      </c>
      <c r="G225" s="234" t="str">
        <f>IF(Roster[[#This Row],[ACADEMIC YEAR]]=0, "", Roster[[#This Row],[ACADEMIC YEAR]])</f>
        <v/>
      </c>
      <c r="H225" s="234" t="str">
        <f>IF(Roster[[#This Row],[ROLE (IF ANY)]]=0, "", Roster[[#This Row],[ROLE (IF ANY)]])</f>
        <v/>
      </c>
      <c r="I225" s="234" t="str">
        <f>IF(Roster[[#This Row],[EMAIL]]=0, "", Roster[[#This Row],[EMAIL]])</f>
        <v/>
      </c>
      <c r="J225" s="234"/>
      <c r="K225" s="100"/>
      <c r="L225" s="100"/>
      <c r="M225" s="100"/>
      <c r="N225" s="100"/>
      <c r="O225" s="100"/>
      <c r="P225" s="100"/>
      <c r="Q225" s="258"/>
      <c r="R225" s="258"/>
      <c r="S225" s="258"/>
      <c r="T225" s="258"/>
      <c r="U225" s="259"/>
      <c r="V225" s="277"/>
    </row>
    <row r="226" spans="1:22" ht="14.5" x14ac:dyDescent="0.35">
      <c r="A226" s="100" t="str">
        <f>IF(Roster[[#This Row],[FIRST NAME]]=0, "", Roster[[#This Row],[FIRST NAME]])</f>
        <v/>
      </c>
      <c r="B226" s="234" t="str">
        <f>IF(Roster[[#This Row],[LAST NAME]]=0, "", Roster[[#This Row],[LAST NAME]])</f>
        <v/>
      </c>
      <c r="C226" s="234" t="str">
        <f>IF(Roster[[#This Row],[STUDENT '#]]=0, "", Roster[[#This Row],[STUDENT '#]])</f>
        <v/>
      </c>
      <c r="D226" s="234" t="str">
        <f>IF(Roster[[#This Row],[FACULTY]]=0, "", Roster[[#This Row],[FACULTY]])</f>
        <v/>
      </c>
      <c r="E226" s="234" t="str">
        <f>IF(Roster[[#This Row],[DEGREE]]=0, "", Roster[[#This Row],[DEGREE]])</f>
        <v/>
      </c>
      <c r="F226" s="234" t="str">
        <f>IF(Roster[[#This Row],[PROGRAM]]=0, "", Roster[[#This Row],[PROGRAM]])</f>
        <v/>
      </c>
      <c r="G226" s="234" t="str">
        <f>IF(Roster[[#This Row],[ACADEMIC YEAR]]=0, "", Roster[[#This Row],[ACADEMIC YEAR]])</f>
        <v/>
      </c>
      <c r="H226" s="234" t="str">
        <f>IF(Roster[[#This Row],[ROLE (IF ANY)]]=0, "", Roster[[#This Row],[ROLE (IF ANY)]])</f>
        <v/>
      </c>
      <c r="I226" s="234" t="str">
        <f>IF(Roster[[#This Row],[EMAIL]]=0, "", Roster[[#This Row],[EMAIL]])</f>
        <v/>
      </c>
      <c r="J226" s="234"/>
      <c r="K226" s="100"/>
      <c r="L226" s="100"/>
      <c r="M226" s="100"/>
      <c r="N226" s="100"/>
      <c r="O226" s="100"/>
      <c r="P226" s="100"/>
      <c r="Q226" s="258"/>
      <c r="R226" s="258"/>
      <c r="S226" s="258"/>
      <c r="T226" s="258"/>
      <c r="U226" s="259"/>
      <c r="V226" s="277"/>
    </row>
    <row r="227" spans="1:22" ht="14.5" x14ac:dyDescent="0.35">
      <c r="A227" s="100" t="str">
        <f>IF(Roster[[#This Row],[FIRST NAME]]=0, "", Roster[[#This Row],[FIRST NAME]])</f>
        <v/>
      </c>
      <c r="B227" s="234" t="str">
        <f>IF(Roster[[#This Row],[LAST NAME]]=0, "", Roster[[#This Row],[LAST NAME]])</f>
        <v/>
      </c>
      <c r="C227" s="234" t="str">
        <f>IF(Roster[[#This Row],[STUDENT '#]]=0, "", Roster[[#This Row],[STUDENT '#]])</f>
        <v/>
      </c>
      <c r="D227" s="234" t="str">
        <f>IF(Roster[[#This Row],[FACULTY]]=0, "", Roster[[#This Row],[FACULTY]])</f>
        <v/>
      </c>
      <c r="E227" s="234" t="str">
        <f>IF(Roster[[#This Row],[DEGREE]]=0, "", Roster[[#This Row],[DEGREE]])</f>
        <v/>
      </c>
      <c r="F227" s="234" t="str">
        <f>IF(Roster[[#This Row],[PROGRAM]]=0, "", Roster[[#This Row],[PROGRAM]])</f>
        <v/>
      </c>
      <c r="G227" s="234" t="str">
        <f>IF(Roster[[#This Row],[ACADEMIC YEAR]]=0, "", Roster[[#This Row],[ACADEMIC YEAR]])</f>
        <v/>
      </c>
      <c r="H227" s="234" t="str">
        <f>IF(Roster[[#This Row],[ROLE (IF ANY)]]=0, "", Roster[[#This Row],[ROLE (IF ANY)]])</f>
        <v/>
      </c>
      <c r="I227" s="234" t="str">
        <f>IF(Roster[[#This Row],[EMAIL]]=0, "", Roster[[#This Row],[EMAIL]])</f>
        <v/>
      </c>
      <c r="J227" s="234"/>
      <c r="K227" s="100"/>
      <c r="L227" s="100"/>
      <c r="M227" s="100"/>
      <c r="N227" s="100"/>
      <c r="O227" s="100"/>
      <c r="P227" s="100"/>
      <c r="Q227" s="258"/>
      <c r="R227" s="258"/>
      <c r="S227" s="258"/>
      <c r="T227" s="258"/>
      <c r="U227" s="259"/>
      <c r="V227" s="277"/>
    </row>
    <row r="228" spans="1:22" ht="14.5" x14ac:dyDescent="0.35">
      <c r="A228" s="100" t="str">
        <f>IF(Roster[[#This Row],[FIRST NAME]]=0, "", Roster[[#This Row],[FIRST NAME]])</f>
        <v/>
      </c>
      <c r="B228" s="234" t="str">
        <f>IF(Roster[[#This Row],[LAST NAME]]=0, "", Roster[[#This Row],[LAST NAME]])</f>
        <v/>
      </c>
      <c r="C228" s="234" t="str">
        <f>IF(Roster[[#This Row],[STUDENT '#]]=0, "", Roster[[#This Row],[STUDENT '#]])</f>
        <v/>
      </c>
      <c r="D228" s="234" t="str">
        <f>IF(Roster[[#This Row],[FACULTY]]=0, "", Roster[[#This Row],[FACULTY]])</f>
        <v/>
      </c>
      <c r="E228" s="234" t="str">
        <f>IF(Roster[[#This Row],[DEGREE]]=0, "", Roster[[#This Row],[DEGREE]])</f>
        <v/>
      </c>
      <c r="F228" s="234" t="str">
        <f>IF(Roster[[#This Row],[PROGRAM]]=0, "", Roster[[#This Row],[PROGRAM]])</f>
        <v/>
      </c>
      <c r="G228" s="234" t="str">
        <f>IF(Roster[[#This Row],[ACADEMIC YEAR]]=0, "", Roster[[#This Row],[ACADEMIC YEAR]])</f>
        <v/>
      </c>
      <c r="H228" s="234" t="str">
        <f>IF(Roster[[#This Row],[ROLE (IF ANY)]]=0, "", Roster[[#This Row],[ROLE (IF ANY)]])</f>
        <v/>
      </c>
      <c r="I228" s="234" t="str">
        <f>IF(Roster[[#This Row],[EMAIL]]=0, "", Roster[[#This Row],[EMAIL]])</f>
        <v/>
      </c>
      <c r="J228" s="234"/>
      <c r="K228" s="100"/>
      <c r="L228" s="100"/>
      <c r="M228" s="100"/>
      <c r="N228" s="100"/>
      <c r="O228" s="100"/>
      <c r="P228" s="100"/>
      <c r="Q228" s="258"/>
      <c r="R228" s="258"/>
      <c r="S228" s="258"/>
      <c r="T228" s="258"/>
      <c r="U228" s="259"/>
      <c r="V228" s="277"/>
    </row>
    <row r="229" spans="1:22" ht="14.5" x14ac:dyDescent="0.35">
      <c r="A229" s="100" t="str">
        <f>IF(Roster[[#This Row],[FIRST NAME]]=0, "", Roster[[#This Row],[FIRST NAME]])</f>
        <v/>
      </c>
      <c r="B229" s="234" t="str">
        <f>IF(Roster[[#This Row],[LAST NAME]]=0, "", Roster[[#This Row],[LAST NAME]])</f>
        <v/>
      </c>
      <c r="C229" s="234" t="str">
        <f>IF(Roster[[#This Row],[STUDENT '#]]=0, "", Roster[[#This Row],[STUDENT '#]])</f>
        <v/>
      </c>
      <c r="D229" s="234" t="str">
        <f>IF(Roster[[#This Row],[FACULTY]]=0, "", Roster[[#This Row],[FACULTY]])</f>
        <v/>
      </c>
      <c r="E229" s="234" t="str">
        <f>IF(Roster[[#This Row],[DEGREE]]=0, "", Roster[[#This Row],[DEGREE]])</f>
        <v/>
      </c>
      <c r="F229" s="234" t="str">
        <f>IF(Roster[[#This Row],[PROGRAM]]=0, "", Roster[[#This Row],[PROGRAM]])</f>
        <v/>
      </c>
      <c r="G229" s="234" t="str">
        <f>IF(Roster[[#This Row],[ACADEMIC YEAR]]=0, "", Roster[[#This Row],[ACADEMIC YEAR]])</f>
        <v/>
      </c>
      <c r="H229" s="234" t="str">
        <f>IF(Roster[[#This Row],[ROLE (IF ANY)]]=0, "", Roster[[#This Row],[ROLE (IF ANY)]])</f>
        <v/>
      </c>
      <c r="I229" s="234" t="str">
        <f>IF(Roster[[#This Row],[EMAIL]]=0, "", Roster[[#This Row],[EMAIL]])</f>
        <v/>
      </c>
      <c r="J229" s="234"/>
      <c r="K229" s="100"/>
      <c r="L229" s="100"/>
      <c r="M229" s="100"/>
      <c r="N229" s="100"/>
      <c r="O229" s="100"/>
      <c r="P229" s="100"/>
      <c r="Q229" s="258"/>
      <c r="R229" s="258"/>
      <c r="S229" s="258"/>
      <c r="T229" s="258"/>
      <c r="U229" s="259"/>
      <c r="V229" s="277"/>
    </row>
    <row r="230" spans="1:22" ht="14.5" x14ac:dyDescent="0.35">
      <c r="A230" s="100" t="str">
        <f>IF(Roster[[#This Row],[FIRST NAME]]=0, "", Roster[[#This Row],[FIRST NAME]])</f>
        <v/>
      </c>
      <c r="B230" s="234" t="str">
        <f>IF(Roster[[#This Row],[LAST NAME]]=0, "", Roster[[#This Row],[LAST NAME]])</f>
        <v/>
      </c>
      <c r="C230" s="234" t="str">
        <f>IF(Roster[[#This Row],[STUDENT '#]]=0, "", Roster[[#This Row],[STUDENT '#]])</f>
        <v/>
      </c>
      <c r="D230" s="234" t="str">
        <f>IF(Roster[[#This Row],[FACULTY]]=0, "", Roster[[#This Row],[FACULTY]])</f>
        <v/>
      </c>
      <c r="E230" s="234" t="str">
        <f>IF(Roster[[#This Row],[DEGREE]]=0, "", Roster[[#This Row],[DEGREE]])</f>
        <v/>
      </c>
      <c r="F230" s="234" t="str">
        <f>IF(Roster[[#This Row],[PROGRAM]]=0, "", Roster[[#This Row],[PROGRAM]])</f>
        <v/>
      </c>
      <c r="G230" s="234" t="str">
        <f>IF(Roster[[#This Row],[ACADEMIC YEAR]]=0, "", Roster[[#This Row],[ACADEMIC YEAR]])</f>
        <v/>
      </c>
      <c r="H230" s="234" t="str">
        <f>IF(Roster[[#This Row],[ROLE (IF ANY)]]=0, "", Roster[[#This Row],[ROLE (IF ANY)]])</f>
        <v/>
      </c>
      <c r="I230" s="234" t="str">
        <f>IF(Roster[[#This Row],[EMAIL]]=0, "", Roster[[#This Row],[EMAIL]])</f>
        <v/>
      </c>
      <c r="J230" s="234"/>
      <c r="K230" s="100"/>
      <c r="L230" s="100"/>
      <c r="M230" s="100"/>
      <c r="N230" s="100"/>
      <c r="O230" s="100"/>
      <c r="P230" s="100"/>
      <c r="Q230" s="258"/>
      <c r="R230" s="258"/>
      <c r="S230" s="258"/>
      <c r="T230" s="258"/>
      <c r="U230" s="259"/>
      <c r="V230" s="277"/>
    </row>
    <row r="231" spans="1:22" ht="14.5" x14ac:dyDescent="0.35">
      <c r="A231" s="100" t="str">
        <f>IF(Roster[[#This Row],[FIRST NAME]]=0, "", Roster[[#This Row],[FIRST NAME]])</f>
        <v/>
      </c>
      <c r="B231" s="234" t="str">
        <f>IF(Roster[[#This Row],[LAST NAME]]=0, "", Roster[[#This Row],[LAST NAME]])</f>
        <v/>
      </c>
      <c r="C231" s="234" t="str">
        <f>IF(Roster[[#This Row],[STUDENT '#]]=0, "", Roster[[#This Row],[STUDENT '#]])</f>
        <v/>
      </c>
      <c r="D231" s="234" t="str">
        <f>IF(Roster[[#This Row],[FACULTY]]=0, "", Roster[[#This Row],[FACULTY]])</f>
        <v/>
      </c>
      <c r="E231" s="234" t="str">
        <f>IF(Roster[[#This Row],[DEGREE]]=0, "", Roster[[#This Row],[DEGREE]])</f>
        <v/>
      </c>
      <c r="F231" s="234" t="str">
        <f>IF(Roster[[#This Row],[PROGRAM]]=0, "", Roster[[#This Row],[PROGRAM]])</f>
        <v/>
      </c>
      <c r="G231" s="234" t="str">
        <f>IF(Roster[[#This Row],[ACADEMIC YEAR]]=0, "", Roster[[#This Row],[ACADEMIC YEAR]])</f>
        <v/>
      </c>
      <c r="H231" s="234" t="str">
        <f>IF(Roster[[#This Row],[ROLE (IF ANY)]]=0, "", Roster[[#This Row],[ROLE (IF ANY)]])</f>
        <v/>
      </c>
      <c r="I231" s="234" t="str">
        <f>IF(Roster[[#This Row],[EMAIL]]=0, "", Roster[[#This Row],[EMAIL]])</f>
        <v/>
      </c>
      <c r="J231" s="234"/>
      <c r="K231" s="100"/>
      <c r="L231" s="100"/>
      <c r="M231" s="100"/>
      <c r="N231" s="100"/>
      <c r="O231" s="100"/>
      <c r="P231" s="100"/>
      <c r="Q231" s="258"/>
      <c r="R231" s="258"/>
      <c r="S231" s="258"/>
      <c r="T231" s="258"/>
      <c r="U231" s="259"/>
      <c r="V231" s="277"/>
    </row>
    <row r="232" spans="1:22" ht="14.5" x14ac:dyDescent="0.35">
      <c r="A232" s="100" t="str">
        <f>IF(Roster[[#This Row],[FIRST NAME]]=0, "", Roster[[#This Row],[FIRST NAME]])</f>
        <v/>
      </c>
      <c r="B232" s="234" t="str">
        <f>IF(Roster[[#This Row],[LAST NAME]]=0, "", Roster[[#This Row],[LAST NAME]])</f>
        <v/>
      </c>
      <c r="C232" s="234" t="str">
        <f>IF(Roster[[#This Row],[STUDENT '#]]=0, "", Roster[[#This Row],[STUDENT '#]])</f>
        <v/>
      </c>
      <c r="D232" s="234" t="str">
        <f>IF(Roster[[#This Row],[FACULTY]]=0, "", Roster[[#This Row],[FACULTY]])</f>
        <v/>
      </c>
      <c r="E232" s="234" t="str">
        <f>IF(Roster[[#This Row],[DEGREE]]=0, "", Roster[[#This Row],[DEGREE]])</f>
        <v/>
      </c>
      <c r="F232" s="234" t="str">
        <f>IF(Roster[[#This Row],[PROGRAM]]=0, "", Roster[[#This Row],[PROGRAM]])</f>
        <v/>
      </c>
      <c r="G232" s="234" t="str">
        <f>IF(Roster[[#This Row],[ACADEMIC YEAR]]=0, "", Roster[[#This Row],[ACADEMIC YEAR]])</f>
        <v/>
      </c>
      <c r="H232" s="234" t="str">
        <f>IF(Roster[[#This Row],[ROLE (IF ANY)]]=0, "", Roster[[#This Row],[ROLE (IF ANY)]])</f>
        <v/>
      </c>
      <c r="I232" s="234" t="str">
        <f>IF(Roster[[#This Row],[EMAIL]]=0, "", Roster[[#This Row],[EMAIL]])</f>
        <v/>
      </c>
      <c r="J232" s="234"/>
      <c r="K232" s="100"/>
      <c r="L232" s="100"/>
      <c r="M232" s="100"/>
      <c r="N232" s="100"/>
      <c r="O232" s="100"/>
      <c r="P232" s="100"/>
      <c r="Q232" s="258"/>
      <c r="R232" s="258"/>
      <c r="S232" s="258"/>
      <c r="T232" s="258"/>
      <c r="U232" s="259"/>
      <c r="V232" s="277"/>
    </row>
    <row r="233" spans="1:22" ht="14.5" x14ac:dyDescent="0.35">
      <c r="A233" s="100" t="str">
        <f>IF(Roster[[#This Row],[FIRST NAME]]=0, "", Roster[[#This Row],[FIRST NAME]])</f>
        <v/>
      </c>
      <c r="B233" s="234" t="str">
        <f>IF(Roster[[#This Row],[LAST NAME]]=0, "", Roster[[#This Row],[LAST NAME]])</f>
        <v/>
      </c>
      <c r="C233" s="234" t="str">
        <f>IF(Roster[[#This Row],[STUDENT '#]]=0, "", Roster[[#This Row],[STUDENT '#]])</f>
        <v/>
      </c>
      <c r="D233" s="234" t="str">
        <f>IF(Roster[[#This Row],[FACULTY]]=0, "", Roster[[#This Row],[FACULTY]])</f>
        <v/>
      </c>
      <c r="E233" s="234" t="str">
        <f>IF(Roster[[#This Row],[DEGREE]]=0, "", Roster[[#This Row],[DEGREE]])</f>
        <v/>
      </c>
      <c r="F233" s="234" t="str">
        <f>IF(Roster[[#This Row],[PROGRAM]]=0, "", Roster[[#This Row],[PROGRAM]])</f>
        <v/>
      </c>
      <c r="G233" s="234" t="str">
        <f>IF(Roster[[#This Row],[ACADEMIC YEAR]]=0, "", Roster[[#This Row],[ACADEMIC YEAR]])</f>
        <v/>
      </c>
      <c r="H233" s="234" t="str">
        <f>IF(Roster[[#This Row],[ROLE (IF ANY)]]=0, "", Roster[[#This Row],[ROLE (IF ANY)]])</f>
        <v/>
      </c>
      <c r="I233" s="234" t="str">
        <f>IF(Roster[[#This Row],[EMAIL]]=0, "", Roster[[#This Row],[EMAIL]])</f>
        <v/>
      </c>
      <c r="J233" s="234"/>
      <c r="K233" s="100"/>
      <c r="L233" s="100"/>
      <c r="M233" s="100"/>
      <c r="N233" s="100"/>
      <c r="O233" s="100"/>
      <c r="P233" s="100"/>
      <c r="Q233" s="258"/>
      <c r="R233" s="258"/>
      <c r="S233" s="258"/>
      <c r="T233" s="258"/>
      <c r="U233" s="259"/>
      <c r="V233" s="277"/>
    </row>
    <row r="234" spans="1:22" ht="14.5" x14ac:dyDescent="0.35">
      <c r="A234" s="100" t="str">
        <f>IF(Roster[[#This Row],[FIRST NAME]]=0, "", Roster[[#This Row],[FIRST NAME]])</f>
        <v/>
      </c>
      <c r="B234" s="234" t="str">
        <f>IF(Roster[[#This Row],[LAST NAME]]=0, "", Roster[[#This Row],[LAST NAME]])</f>
        <v/>
      </c>
      <c r="C234" s="234" t="str">
        <f>IF(Roster[[#This Row],[STUDENT '#]]=0, "", Roster[[#This Row],[STUDENT '#]])</f>
        <v/>
      </c>
      <c r="D234" s="234" t="str">
        <f>IF(Roster[[#This Row],[FACULTY]]=0, "", Roster[[#This Row],[FACULTY]])</f>
        <v/>
      </c>
      <c r="E234" s="234" t="str">
        <f>IF(Roster[[#This Row],[DEGREE]]=0, "", Roster[[#This Row],[DEGREE]])</f>
        <v/>
      </c>
      <c r="F234" s="234" t="str">
        <f>IF(Roster[[#This Row],[PROGRAM]]=0, "", Roster[[#This Row],[PROGRAM]])</f>
        <v/>
      </c>
      <c r="G234" s="234" t="str">
        <f>IF(Roster[[#This Row],[ACADEMIC YEAR]]=0, "", Roster[[#This Row],[ACADEMIC YEAR]])</f>
        <v/>
      </c>
      <c r="H234" s="234" t="str">
        <f>IF(Roster[[#This Row],[ROLE (IF ANY)]]=0, "", Roster[[#This Row],[ROLE (IF ANY)]])</f>
        <v/>
      </c>
      <c r="I234" s="234" t="str">
        <f>IF(Roster[[#This Row],[EMAIL]]=0, "", Roster[[#This Row],[EMAIL]])</f>
        <v/>
      </c>
      <c r="J234" s="234"/>
      <c r="K234" s="100"/>
      <c r="L234" s="100"/>
      <c r="M234" s="100"/>
      <c r="N234" s="100"/>
      <c r="O234" s="100"/>
      <c r="P234" s="100"/>
      <c r="Q234" s="258"/>
      <c r="R234" s="258"/>
      <c r="S234" s="258"/>
      <c r="T234" s="258"/>
      <c r="U234" s="259"/>
      <c r="V234" s="277"/>
    </row>
    <row r="235" spans="1:22" ht="14.5" x14ac:dyDescent="0.35">
      <c r="A235" s="100" t="str">
        <f>IF(Roster[[#This Row],[FIRST NAME]]=0, "", Roster[[#This Row],[FIRST NAME]])</f>
        <v/>
      </c>
      <c r="B235" s="234" t="str">
        <f>IF(Roster[[#This Row],[LAST NAME]]=0, "", Roster[[#This Row],[LAST NAME]])</f>
        <v/>
      </c>
      <c r="C235" s="234" t="str">
        <f>IF(Roster[[#This Row],[STUDENT '#]]=0, "", Roster[[#This Row],[STUDENT '#]])</f>
        <v/>
      </c>
      <c r="D235" s="234" t="str">
        <f>IF(Roster[[#This Row],[FACULTY]]=0, "", Roster[[#This Row],[FACULTY]])</f>
        <v/>
      </c>
      <c r="E235" s="234" t="str">
        <f>IF(Roster[[#This Row],[DEGREE]]=0, "", Roster[[#This Row],[DEGREE]])</f>
        <v/>
      </c>
      <c r="F235" s="234" t="str">
        <f>IF(Roster[[#This Row],[PROGRAM]]=0, "", Roster[[#This Row],[PROGRAM]])</f>
        <v/>
      </c>
      <c r="G235" s="234" t="str">
        <f>IF(Roster[[#This Row],[ACADEMIC YEAR]]=0, "", Roster[[#This Row],[ACADEMIC YEAR]])</f>
        <v/>
      </c>
      <c r="H235" s="234" t="str">
        <f>IF(Roster[[#This Row],[ROLE (IF ANY)]]=0, "", Roster[[#This Row],[ROLE (IF ANY)]])</f>
        <v/>
      </c>
      <c r="I235" s="234" t="str">
        <f>IF(Roster[[#This Row],[EMAIL]]=0, "", Roster[[#This Row],[EMAIL]])</f>
        <v/>
      </c>
      <c r="J235" s="234"/>
      <c r="K235" s="100"/>
      <c r="L235" s="100"/>
      <c r="M235" s="100"/>
      <c r="N235" s="100"/>
      <c r="O235" s="100"/>
      <c r="P235" s="100"/>
      <c r="Q235" s="258"/>
      <c r="R235" s="258"/>
      <c r="S235" s="258"/>
      <c r="T235" s="258"/>
      <c r="U235" s="259"/>
      <c r="V235" s="277"/>
    </row>
    <row r="236" spans="1:22" ht="14.5" x14ac:dyDescent="0.35">
      <c r="A236" s="100" t="str">
        <f>IF(Roster[[#This Row],[FIRST NAME]]=0, "", Roster[[#This Row],[FIRST NAME]])</f>
        <v/>
      </c>
      <c r="B236" s="234" t="str">
        <f>IF(Roster[[#This Row],[LAST NAME]]=0, "", Roster[[#This Row],[LAST NAME]])</f>
        <v/>
      </c>
      <c r="C236" s="234" t="str">
        <f>IF(Roster[[#This Row],[STUDENT '#]]=0, "", Roster[[#This Row],[STUDENT '#]])</f>
        <v/>
      </c>
      <c r="D236" s="234" t="str">
        <f>IF(Roster[[#This Row],[FACULTY]]=0, "", Roster[[#This Row],[FACULTY]])</f>
        <v/>
      </c>
      <c r="E236" s="234" t="str">
        <f>IF(Roster[[#This Row],[DEGREE]]=0, "", Roster[[#This Row],[DEGREE]])</f>
        <v/>
      </c>
      <c r="F236" s="234" t="str">
        <f>IF(Roster[[#This Row],[PROGRAM]]=0, "", Roster[[#This Row],[PROGRAM]])</f>
        <v/>
      </c>
      <c r="G236" s="234" t="str">
        <f>IF(Roster[[#This Row],[ACADEMIC YEAR]]=0, "", Roster[[#This Row],[ACADEMIC YEAR]])</f>
        <v/>
      </c>
      <c r="H236" s="234" t="str">
        <f>IF(Roster[[#This Row],[ROLE (IF ANY)]]=0, "", Roster[[#This Row],[ROLE (IF ANY)]])</f>
        <v/>
      </c>
      <c r="I236" s="234" t="str">
        <f>IF(Roster[[#This Row],[EMAIL]]=0, "", Roster[[#This Row],[EMAIL]])</f>
        <v/>
      </c>
      <c r="J236" s="234"/>
      <c r="K236" s="100"/>
      <c r="L236" s="100"/>
      <c r="M236" s="100"/>
      <c r="N236" s="100"/>
      <c r="O236" s="100"/>
      <c r="P236" s="100"/>
      <c r="Q236" s="258"/>
      <c r="R236" s="258"/>
      <c r="S236" s="258"/>
      <c r="T236" s="258"/>
      <c r="U236" s="259"/>
      <c r="V236" s="277"/>
    </row>
    <row r="237" spans="1:22" ht="14.5" x14ac:dyDescent="0.35">
      <c r="A237" s="100" t="str">
        <f>IF(Roster[[#This Row],[FIRST NAME]]=0, "", Roster[[#This Row],[FIRST NAME]])</f>
        <v/>
      </c>
      <c r="B237" s="234" t="str">
        <f>IF(Roster[[#This Row],[LAST NAME]]=0, "", Roster[[#This Row],[LAST NAME]])</f>
        <v/>
      </c>
      <c r="C237" s="234" t="str">
        <f>IF(Roster[[#This Row],[STUDENT '#]]=0, "", Roster[[#This Row],[STUDENT '#]])</f>
        <v/>
      </c>
      <c r="D237" s="234" t="str">
        <f>IF(Roster[[#This Row],[FACULTY]]=0, "", Roster[[#This Row],[FACULTY]])</f>
        <v/>
      </c>
      <c r="E237" s="234" t="str">
        <f>IF(Roster[[#This Row],[DEGREE]]=0, "", Roster[[#This Row],[DEGREE]])</f>
        <v/>
      </c>
      <c r="F237" s="234" t="str">
        <f>IF(Roster[[#This Row],[PROGRAM]]=0, "", Roster[[#This Row],[PROGRAM]])</f>
        <v/>
      </c>
      <c r="G237" s="234" t="str">
        <f>IF(Roster[[#This Row],[ACADEMIC YEAR]]=0, "", Roster[[#This Row],[ACADEMIC YEAR]])</f>
        <v/>
      </c>
      <c r="H237" s="234" t="str">
        <f>IF(Roster[[#This Row],[ROLE (IF ANY)]]=0, "", Roster[[#This Row],[ROLE (IF ANY)]])</f>
        <v/>
      </c>
      <c r="I237" s="234" t="str">
        <f>IF(Roster[[#This Row],[EMAIL]]=0, "", Roster[[#This Row],[EMAIL]])</f>
        <v/>
      </c>
      <c r="J237" s="234"/>
      <c r="K237" s="100"/>
      <c r="L237" s="100"/>
      <c r="M237" s="100"/>
      <c r="N237" s="100"/>
      <c r="O237" s="100"/>
      <c r="P237" s="100"/>
      <c r="Q237" s="258"/>
      <c r="R237" s="258"/>
      <c r="S237" s="258"/>
      <c r="T237" s="258"/>
      <c r="U237" s="259"/>
      <c r="V237" s="277"/>
    </row>
    <row r="238" spans="1:22" ht="14.5" x14ac:dyDescent="0.35">
      <c r="A238" s="100" t="str">
        <f>IF(Roster[[#This Row],[FIRST NAME]]=0, "", Roster[[#This Row],[FIRST NAME]])</f>
        <v/>
      </c>
      <c r="B238" s="234" t="str">
        <f>IF(Roster[[#This Row],[LAST NAME]]=0, "", Roster[[#This Row],[LAST NAME]])</f>
        <v/>
      </c>
      <c r="C238" s="234" t="str">
        <f>IF(Roster[[#This Row],[STUDENT '#]]=0, "", Roster[[#This Row],[STUDENT '#]])</f>
        <v/>
      </c>
      <c r="D238" s="234" t="str">
        <f>IF(Roster[[#This Row],[FACULTY]]=0, "", Roster[[#This Row],[FACULTY]])</f>
        <v/>
      </c>
      <c r="E238" s="234" t="str">
        <f>IF(Roster[[#This Row],[DEGREE]]=0, "", Roster[[#This Row],[DEGREE]])</f>
        <v/>
      </c>
      <c r="F238" s="234" t="str">
        <f>IF(Roster[[#This Row],[PROGRAM]]=0, "", Roster[[#This Row],[PROGRAM]])</f>
        <v/>
      </c>
      <c r="G238" s="234" t="str">
        <f>IF(Roster[[#This Row],[ACADEMIC YEAR]]=0, "", Roster[[#This Row],[ACADEMIC YEAR]])</f>
        <v/>
      </c>
      <c r="H238" s="234" t="str">
        <f>IF(Roster[[#This Row],[ROLE (IF ANY)]]=0, "", Roster[[#This Row],[ROLE (IF ANY)]])</f>
        <v/>
      </c>
      <c r="I238" s="234" t="str">
        <f>IF(Roster[[#This Row],[EMAIL]]=0, "", Roster[[#This Row],[EMAIL]])</f>
        <v/>
      </c>
      <c r="J238" s="234"/>
      <c r="K238" s="100"/>
      <c r="L238" s="100"/>
      <c r="M238" s="100"/>
      <c r="N238" s="100"/>
      <c r="O238" s="100"/>
      <c r="P238" s="100"/>
      <c r="Q238" s="258"/>
      <c r="R238" s="258"/>
      <c r="S238" s="258"/>
      <c r="T238" s="258"/>
      <c r="U238" s="259"/>
      <c r="V238" s="277"/>
    </row>
    <row r="239" spans="1:22" ht="14.5" x14ac:dyDescent="0.35">
      <c r="A239" s="100" t="str">
        <f>IF(Roster[[#This Row],[FIRST NAME]]=0, "", Roster[[#This Row],[FIRST NAME]])</f>
        <v/>
      </c>
      <c r="B239" s="234" t="str">
        <f>IF(Roster[[#This Row],[LAST NAME]]=0, "", Roster[[#This Row],[LAST NAME]])</f>
        <v/>
      </c>
      <c r="C239" s="234" t="str">
        <f>IF(Roster[[#This Row],[STUDENT '#]]=0, "", Roster[[#This Row],[STUDENT '#]])</f>
        <v/>
      </c>
      <c r="D239" s="234" t="str">
        <f>IF(Roster[[#This Row],[FACULTY]]=0, "", Roster[[#This Row],[FACULTY]])</f>
        <v/>
      </c>
      <c r="E239" s="234" t="str">
        <f>IF(Roster[[#This Row],[DEGREE]]=0, "", Roster[[#This Row],[DEGREE]])</f>
        <v/>
      </c>
      <c r="F239" s="234" t="str">
        <f>IF(Roster[[#This Row],[PROGRAM]]=0, "", Roster[[#This Row],[PROGRAM]])</f>
        <v/>
      </c>
      <c r="G239" s="234" t="str">
        <f>IF(Roster[[#This Row],[ACADEMIC YEAR]]=0, "", Roster[[#This Row],[ACADEMIC YEAR]])</f>
        <v/>
      </c>
      <c r="H239" s="234" t="str">
        <f>IF(Roster[[#This Row],[ROLE (IF ANY)]]=0, "", Roster[[#This Row],[ROLE (IF ANY)]])</f>
        <v/>
      </c>
      <c r="I239" s="234" t="str">
        <f>IF(Roster[[#This Row],[EMAIL]]=0, "", Roster[[#This Row],[EMAIL]])</f>
        <v/>
      </c>
      <c r="J239" s="234"/>
      <c r="K239" s="100"/>
      <c r="L239" s="100"/>
      <c r="M239" s="100"/>
      <c r="N239" s="100"/>
      <c r="O239" s="100"/>
      <c r="P239" s="100"/>
      <c r="Q239" s="258"/>
      <c r="R239" s="258"/>
      <c r="S239" s="258"/>
      <c r="T239" s="258"/>
      <c r="U239" s="259"/>
      <c r="V239" s="277"/>
    </row>
    <row r="240" spans="1:22" ht="14.5" x14ac:dyDescent="0.35">
      <c r="A240" s="100" t="str">
        <f>IF(Roster[[#This Row],[FIRST NAME]]=0, "", Roster[[#This Row],[FIRST NAME]])</f>
        <v/>
      </c>
      <c r="B240" s="234" t="str">
        <f>IF(Roster[[#This Row],[LAST NAME]]=0, "", Roster[[#This Row],[LAST NAME]])</f>
        <v/>
      </c>
      <c r="C240" s="234" t="str">
        <f>IF(Roster[[#This Row],[STUDENT '#]]=0, "", Roster[[#This Row],[STUDENT '#]])</f>
        <v/>
      </c>
      <c r="D240" s="234" t="str">
        <f>IF(Roster[[#This Row],[FACULTY]]=0, "", Roster[[#This Row],[FACULTY]])</f>
        <v/>
      </c>
      <c r="E240" s="234" t="str">
        <f>IF(Roster[[#This Row],[DEGREE]]=0, "", Roster[[#This Row],[DEGREE]])</f>
        <v/>
      </c>
      <c r="F240" s="234" t="str">
        <f>IF(Roster[[#This Row],[PROGRAM]]=0, "", Roster[[#This Row],[PROGRAM]])</f>
        <v/>
      </c>
      <c r="G240" s="234" t="str">
        <f>IF(Roster[[#This Row],[ACADEMIC YEAR]]=0, "", Roster[[#This Row],[ACADEMIC YEAR]])</f>
        <v/>
      </c>
      <c r="H240" s="234" t="str">
        <f>IF(Roster[[#This Row],[ROLE (IF ANY)]]=0, "", Roster[[#This Row],[ROLE (IF ANY)]])</f>
        <v/>
      </c>
      <c r="I240" s="234" t="str">
        <f>IF(Roster[[#This Row],[EMAIL]]=0, "", Roster[[#This Row],[EMAIL]])</f>
        <v/>
      </c>
      <c r="J240" s="234"/>
      <c r="K240" s="100"/>
      <c r="L240" s="100"/>
      <c r="M240" s="100"/>
      <c r="N240" s="100"/>
      <c r="O240" s="100"/>
      <c r="P240" s="100"/>
      <c r="Q240" s="258"/>
      <c r="R240" s="258"/>
      <c r="S240" s="258"/>
      <c r="T240" s="258"/>
      <c r="U240" s="259"/>
      <c r="V240" s="277"/>
    </row>
    <row r="241" spans="1:22" ht="14.5" x14ac:dyDescent="0.35">
      <c r="A241" s="100" t="str">
        <f>IF(Roster[[#This Row],[FIRST NAME]]=0, "", Roster[[#This Row],[FIRST NAME]])</f>
        <v/>
      </c>
      <c r="B241" s="234" t="str">
        <f>IF(Roster[[#This Row],[LAST NAME]]=0, "", Roster[[#This Row],[LAST NAME]])</f>
        <v/>
      </c>
      <c r="C241" s="234" t="str">
        <f>IF(Roster[[#This Row],[STUDENT '#]]=0, "", Roster[[#This Row],[STUDENT '#]])</f>
        <v/>
      </c>
      <c r="D241" s="234" t="str">
        <f>IF(Roster[[#This Row],[FACULTY]]=0, "", Roster[[#This Row],[FACULTY]])</f>
        <v/>
      </c>
      <c r="E241" s="234" t="str">
        <f>IF(Roster[[#This Row],[DEGREE]]=0, "", Roster[[#This Row],[DEGREE]])</f>
        <v/>
      </c>
      <c r="F241" s="234" t="str">
        <f>IF(Roster[[#This Row],[PROGRAM]]=0, "", Roster[[#This Row],[PROGRAM]])</f>
        <v/>
      </c>
      <c r="G241" s="234" t="str">
        <f>IF(Roster[[#This Row],[ACADEMIC YEAR]]=0, "", Roster[[#This Row],[ACADEMIC YEAR]])</f>
        <v/>
      </c>
      <c r="H241" s="234" t="str">
        <f>IF(Roster[[#This Row],[ROLE (IF ANY)]]=0, "", Roster[[#This Row],[ROLE (IF ANY)]])</f>
        <v/>
      </c>
      <c r="I241" s="234" t="str">
        <f>IF(Roster[[#This Row],[EMAIL]]=0, "", Roster[[#This Row],[EMAIL]])</f>
        <v/>
      </c>
      <c r="J241" s="234"/>
      <c r="K241" s="100"/>
      <c r="L241" s="100"/>
      <c r="M241" s="100"/>
      <c r="N241" s="100"/>
      <c r="O241" s="100"/>
      <c r="P241" s="100"/>
      <c r="Q241" s="258"/>
      <c r="R241" s="258"/>
      <c r="S241" s="258"/>
      <c r="T241" s="258"/>
      <c r="U241" s="259"/>
      <c r="V241" s="277"/>
    </row>
    <row r="242" spans="1:22" ht="14.5" x14ac:dyDescent="0.35">
      <c r="A242" s="100" t="str">
        <f>IF(Roster[[#This Row],[FIRST NAME]]=0, "", Roster[[#This Row],[FIRST NAME]])</f>
        <v/>
      </c>
      <c r="B242" s="234" t="str">
        <f>IF(Roster[[#This Row],[LAST NAME]]=0, "", Roster[[#This Row],[LAST NAME]])</f>
        <v/>
      </c>
      <c r="C242" s="234" t="str">
        <f>IF(Roster[[#This Row],[STUDENT '#]]=0, "", Roster[[#This Row],[STUDENT '#]])</f>
        <v/>
      </c>
      <c r="D242" s="234" t="str">
        <f>IF(Roster[[#This Row],[FACULTY]]=0, "", Roster[[#This Row],[FACULTY]])</f>
        <v/>
      </c>
      <c r="E242" s="234" t="str">
        <f>IF(Roster[[#This Row],[DEGREE]]=0, "", Roster[[#This Row],[DEGREE]])</f>
        <v/>
      </c>
      <c r="F242" s="234" t="str">
        <f>IF(Roster[[#This Row],[PROGRAM]]=0, "", Roster[[#This Row],[PROGRAM]])</f>
        <v/>
      </c>
      <c r="G242" s="234" t="str">
        <f>IF(Roster[[#This Row],[ACADEMIC YEAR]]=0, "", Roster[[#This Row],[ACADEMIC YEAR]])</f>
        <v/>
      </c>
      <c r="H242" s="234" t="str">
        <f>IF(Roster[[#This Row],[ROLE (IF ANY)]]=0, "", Roster[[#This Row],[ROLE (IF ANY)]])</f>
        <v/>
      </c>
      <c r="I242" s="234" t="str">
        <f>IF(Roster[[#This Row],[EMAIL]]=0, "", Roster[[#This Row],[EMAIL]])</f>
        <v/>
      </c>
      <c r="J242" s="234"/>
      <c r="K242" s="100"/>
      <c r="L242" s="100"/>
      <c r="M242" s="100"/>
      <c r="N242" s="100"/>
      <c r="O242" s="100"/>
      <c r="P242" s="100"/>
      <c r="Q242" s="258"/>
      <c r="R242" s="258"/>
      <c r="S242" s="258"/>
      <c r="T242" s="258"/>
      <c r="U242" s="259"/>
      <c r="V242" s="277"/>
    </row>
    <row r="243" spans="1:22" ht="14.5" x14ac:dyDescent="0.35">
      <c r="A243" s="100" t="str">
        <f>IF(Roster[[#This Row],[FIRST NAME]]=0, "", Roster[[#This Row],[FIRST NAME]])</f>
        <v/>
      </c>
      <c r="B243" s="234" t="str">
        <f>IF(Roster[[#This Row],[LAST NAME]]=0, "", Roster[[#This Row],[LAST NAME]])</f>
        <v/>
      </c>
      <c r="C243" s="234" t="str">
        <f>IF(Roster[[#This Row],[STUDENT '#]]=0, "", Roster[[#This Row],[STUDENT '#]])</f>
        <v/>
      </c>
      <c r="D243" s="234" t="str">
        <f>IF(Roster[[#This Row],[FACULTY]]=0, "", Roster[[#This Row],[FACULTY]])</f>
        <v/>
      </c>
      <c r="E243" s="234" t="str">
        <f>IF(Roster[[#This Row],[DEGREE]]=0, "", Roster[[#This Row],[DEGREE]])</f>
        <v/>
      </c>
      <c r="F243" s="234" t="str">
        <f>IF(Roster[[#This Row],[PROGRAM]]=0, "", Roster[[#This Row],[PROGRAM]])</f>
        <v/>
      </c>
      <c r="G243" s="234" t="str">
        <f>IF(Roster[[#This Row],[ACADEMIC YEAR]]=0, "", Roster[[#This Row],[ACADEMIC YEAR]])</f>
        <v/>
      </c>
      <c r="H243" s="234" t="str">
        <f>IF(Roster[[#This Row],[ROLE (IF ANY)]]=0, "", Roster[[#This Row],[ROLE (IF ANY)]])</f>
        <v/>
      </c>
      <c r="I243" s="234" t="str">
        <f>IF(Roster[[#This Row],[EMAIL]]=0, "", Roster[[#This Row],[EMAIL]])</f>
        <v/>
      </c>
      <c r="J243" s="234"/>
      <c r="K243" s="100"/>
      <c r="L243" s="100"/>
      <c r="M243" s="100"/>
      <c r="N243" s="100"/>
      <c r="O243" s="100"/>
      <c r="P243" s="100"/>
      <c r="Q243" s="258"/>
      <c r="R243" s="258"/>
      <c r="S243" s="258"/>
      <c r="T243" s="258"/>
      <c r="U243" s="259"/>
      <c r="V243" s="277"/>
    </row>
    <row r="244" spans="1:22" ht="14.5" x14ac:dyDescent="0.35">
      <c r="A244" s="100" t="str">
        <f>IF(Roster[[#This Row],[FIRST NAME]]=0, "", Roster[[#This Row],[FIRST NAME]])</f>
        <v/>
      </c>
      <c r="B244" s="234" t="str">
        <f>IF(Roster[[#This Row],[LAST NAME]]=0, "", Roster[[#This Row],[LAST NAME]])</f>
        <v/>
      </c>
      <c r="C244" s="234" t="str">
        <f>IF(Roster[[#This Row],[STUDENT '#]]=0, "", Roster[[#This Row],[STUDENT '#]])</f>
        <v/>
      </c>
      <c r="D244" s="234" t="str">
        <f>IF(Roster[[#This Row],[FACULTY]]=0, "", Roster[[#This Row],[FACULTY]])</f>
        <v/>
      </c>
      <c r="E244" s="234" t="str">
        <f>IF(Roster[[#This Row],[DEGREE]]=0, "", Roster[[#This Row],[DEGREE]])</f>
        <v/>
      </c>
      <c r="F244" s="234" t="str">
        <f>IF(Roster[[#This Row],[PROGRAM]]=0, "", Roster[[#This Row],[PROGRAM]])</f>
        <v/>
      </c>
      <c r="G244" s="234" t="str">
        <f>IF(Roster[[#This Row],[ACADEMIC YEAR]]=0, "", Roster[[#This Row],[ACADEMIC YEAR]])</f>
        <v/>
      </c>
      <c r="H244" s="234" t="str">
        <f>IF(Roster[[#This Row],[ROLE (IF ANY)]]=0, "", Roster[[#This Row],[ROLE (IF ANY)]])</f>
        <v/>
      </c>
      <c r="I244" s="234" t="str">
        <f>IF(Roster[[#This Row],[EMAIL]]=0, "", Roster[[#This Row],[EMAIL]])</f>
        <v/>
      </c>
      <c r="J244" s="234"/>
      <c r="K244" s="100"/>
      <c r="L244" s="100"/>
      <c r="M244" s="100"/>
      <c r="N244" s="100"/>
      <c r="O244" s="100"/>
      <c r="P244" s="100"/>
      <c r="Q244" s="258"/>
      <c r="R244" s="258"/>
      <c r="S244" s="258"/>
      <c r="T244" s="258"/>
      <c r="U244" s="259"/>
      <c r="V244" s="277"/>
    </row>
    <row r="245" spans="1:22" ht="14.5" x14ac:dyDescent="0.35">
      <c r="A245" s="100" t="str">
        <f>IF(Roster[[#This Row],[FIRST NAME]]=0, "", Roster[[#This Row],[FIRST NAME]])</f>
        <v/>
      </c>
      <c r="B245" s="234" t="str">
        <f>IF(Roster[[#This Row],[LAST NAME]]=0, "", Roster[[#This Row],[LAST NAME]])</f>
        <v/>
      </c>
      <c r="C245" s="234" t="str">
        <f>IF(Roster[[#This Row],[STUDENT '#]]=0, "", Roster[[#This Row],[STUDENT '#]])</f>
        <v/>
      </c>
      <c r="D245" s="234" t="str">
        <f>IF(Roster[[#This Row],[FACULTY]]=0, "", Roster[[#This Row],[FACULTY]])</f>
        <v/>
      </c>
      <c r="E245" s="234" t="str">
        <f>IF(Roster[[#This Row],[DEGREE]]=0, "", Roster[[#This Row],[DEGREE]])</f>
        <v/>
      </c>
      <c r="F245" s="234" t="str">
        <f>IF(Roster[[#This Row],[PROGRAM]]=0, "", Roster[[#This Row],[PROGRAM]])</f>
        <v/>
      </c>
      <c r="G245" s="234" t="str">
        <f>IF(Roster[[#This Row],[ACADEMIC YEAR]]=0, "", Roster[[#This Row],[ACADEMIC YEAR]])</f>
        <v/>
      </c>
      <c r="H245" s="234" t="str">
        <f>IF(Roster[[#This Row],[ROLE (IF ANY)]]=0, "", Roster[[#This Row],[ROLE (IF ANY)]])</f>
        <v/>
      </c>
      <c r="I245" s="234" t="str">
        <f>IF(Roster[[#This Row],[EMAIL]]=0, "", Roster[[#This Row],[EMAIL]])</f>
        <v/>
      </c>
      <c r="J245" s="234"/>
      <c r="K245" s="100"/>
      <c r="L245" s="100"/>
      <c r="M245" s="100"/>
      <c r="N245" s="100"/>
      <c r="O245" s="100"/>
      <c r="P245" s="100"/>
      <c r="Q245" s="258"/>
      <c r="R245" s="258"/>
      <c r="S245" s="258"/>
      <c r="T245" s="258"/>
      <c r="U245" s="259"/>
      <c r="V245" s="277"/>
    </row>
    <row r="246" spans="1:22" ht="14.5" x14ac:dyDescent="0.35">
      <c r="A246" s="100" t="str">
        <f>IF(Roster[[#This Row],[FIRST NAME]]=0, "", Roster[[#This Row],[FIRST NAME]])</f>
        <v/>
      </c>
      <c r="B246" s="234" t="str">
        <f>IF(Roster[[#This Row],[LAST NAME]]=0, "", Roster[[#This Row],[LAST NAME]])</f>
        <v/>
      </c>
      <c r="C246" s="234" t="str">
        <f>IF(Roster[[#This Row],[STUDENT '#]]=0, "", Roster[[#This Row],[STUDENT '#]])</f>
        <v/>
      </c>
      <c r="D246" s="234" t="str">
        <f>IF(Roster[[#This Row],[FACULTY]]=0, "", Roster[[#This Row],[FACULTY]])</f>
        <v/>
      </c>
      <c r="E246" s="234" t="str">
        <f>IF(Roster[[#This Row],[DEGREE]]=0, "", Roster[[#This Row],[DEGREE]])</f>
        <v/>
      </c>
      <c r="F246" s="234" t="str">
        <f>IF(Roster[[#This Row],[PROGRAM]]=0, "", Roster[[#This Row],[PROGRAM]])</f>
        <v/>
      </c>
      <c r="G246" s="234" t="str">
        <f>IF(Roster[[#This Row],[ACADEMIC YEAR]]=0, "", Roster[[#This Row],[ACADEMIC YEAR]])</f>
        <v/>
      </c>
      <c r="H246" s="234" t="str">
        <f>IF(Roster[[#This Row],[ROLE (IF ANY)]]=0, "", Roster[[#This Row],[ROLE (IF ANY)]])</f>
        <v/>
      </c>
      <c r="I246" s="234" t="str">
        <f>IF(Roster[[#This Row],[EMAIL]]=0, "", Roster[[#This Row],[EMAIL]])</f>
        <v/>
      </c>
      <c r="J246" s="234"/>
      <c r="K246" s="100"/>
      <c r="L246" s="100"/>
      <c r="M246" s="100"/>
      <c r="N246" s="100"/>
      <c r="O246" s="100"/>
      <c r="P246" s="100"/>
      <c r="Q246" s="258"/>
      <c r="R246" s="258"/>
      <c r="S246" s="258"/>
      <c r="T246" s="258"/>
      <c r="U246" s="259"/>
      <c r="V246" s="277"/>
    </row>
    <row r="247" spans="1:22" ht="14.5" x14ac:dyDescent="0.35">
      <c r="A247" s="100" t="str">
        <f>IF(Roster[[#This Row],[FIRST NAME]]=0, "", Roster[[#This Row],[FIRST NAME]])</f>
        <v/>
      </c>
      <c r="B247" s="234" t="str">
        <f>IF(Roster[[#This Row],[LAST NAME]]=0, "", Roster[[#This Row],[LAST NAME]])</f>
        <v/>
      </c>
      <c r="C247" s="234" t="str">
        <f>IF(Roster[[#This Row],[STUDENT '#]]=0, "", Roster[[#This Row],[STUDENT '#]])</f>
        <v/>
      </c>
      <c r="D247" s="234" t="str">
        <f>IF(Roster[[#This Row],[FACULTY]]=0, "", Roster[[#This Row],[FACULTY]])</f>
        <v/>
      </c>
      <c r="E247" s="234" t="str">
        <f>IF(Roster[[#This Row],[DEGREE]]=0, "", Roster[[#This Row],[DEGREE]])</f>
        <v/>
      </c>
      <c r="F247" s="234" t="str">
        <f>IF(Roster[[#This Row],[PROGRAM]]=0, "", Roster[[#This Row],[PROGRAM]])</f>
        <v/>
      </c>
      <c r="G247" s="234" t="str">
        <f>IF(Roster[[#This Row],[ACADEMIC YEAR]]=0, "", Roster[[#This Row],[ACADEMIC YEAR]])</f>
        <v/>
      </c>
      <c r="H247" s="234" t="str">
        <f>IF(Roster[[#This Row],[ROLE (IF ANY)]]=0, "", Roster[[#This Row],[ROLE (IF ANY)]])</f>
        <v/>
      </c>
      <c r="I247" s="234" t="str">
        <f>IF(Roster[[#This Row],[EMAIL]]=0, "", Roster[[#This Row],[EMAIL]])</f>
        <v/>
      </c>
      <c r="J247" s="234"/>
      <c r="K247" s="100"/>
      <c r="L247" s="100"/>
      <c r="M247" s="100"/>
      <c r="N247" s="100"/>
      <c r="O247" s="100"/>
      <c r="P247" s="100"/>
      <c r="Q247" s="258"/>
      <c r="R247" s="258"/>
      <c r="S247" s="258"/>
      <c r="T247" s="258"/>
      <c r="U247" s="259"/>
      <c r="V247" s="277"/>
    </row>
    <row r="248" spans="1:22" ht="14.5" x14ac:dyDescent="0.35">
      <c r="A248" s="100" t="str">
        <f>IF(Roster[[#This Row],[FIRST NAME]]=0, "", Roster[[#This Row],[FIRST NAME]])</f>
        <v/>
      </c>
      <c r="B248" s="234" t="str">
        <f>IF(Roster[[#This Row],[LAST NAME]]=0, "", Roster[[#This Row],[LAST NAME]])</f>
        <v/>
      </c>
      <c r="C248" s="234" t="str">
        <f>IF(Roster[[#This Row],[STUDENT '#]]=0, "", Roster[[#This Row],[STUDENT '#]])</f>
        <v/>
      </c>
      <c r="D248" s="234" t="str">
        <f>IF(Roster[[#This Row],[FACULTY]]=0, "", Roster[[#This Row],[FACULTY]])</f>
        <v/>
      </c>
      <c r="E248" s="234" t="str">
        <f>IF(Roster[[#This Row],[DEGREE]]=0, "", Roster[[#This Row],[DEGREE]])</f>
        <v/>
      </c>
      <c r="F248" s="234" t="str">
        <f>IF(Roster[[#This Row],[PROGRAM]]=0, "", Roster[[#This Row],[PROGRAM]])</f>
        <v/>
      </c>
      <c r="G248" s="234" t="str">
        <f>IF(Roster[[#This Row],[ACADEMIC YEAR]]=0, "", Roster[[#This Row],[ACADEMIC YEAR]])</f>
        <v/>
      </c>
      <c r="H248" s="234" t="str">
        <f>IF(Roster[[#This Row],[ROLE (IF ANY)]]=0, "", Roster[[#This Row],[ROLE (IF ANY)]])</f>
        <v/>
      </c>
      <c r="I248" s="234" t="str">
        <f>IF(Roster[[#This Row],[EMAIL]]=0, "", Roster[[#This Row],[EMAIL]])</f>
        <v/>
      </c>
      <c r="J248" s="234"/>
      <c r="K248" s="100"/>
      <c r="L248" s="100"/>
      <c r="M248" s="100"/>
      <c r="N248" s="100"/>
      <c r="O248" s="100"/>
      <c r="P248" s="100"/>
      <c r="Q248" s="258"/>
      <c r="R248" s="258"/>
      <c r="S248" s="258"/>
      <c r="T248" s="258"/>
      <c r="U248" s="259"/>
      <c r="V248" s="277"/>
    </row>
    <row r="249" spans="1:22" ht="14.5" x14ac:dyDescent="0.35">
      <c r="A249" s="100" t="str">
        <f>IF(Roster[[#This Row],[FIRST NAME]]=0, "", Roster[[#This Row],[FIRST NAME]])</f>
        <v/>
      </c>
      <c r="B249" s="234" t="str">
        <f>IF(Roster[[#This Row],[LAST NAME]]=0, "", Roster[[#This Row],[LAST NAME]])</f>
        <v/>
      </c>
      <c r="C249" s="234" t="str">
        <f>IF(Roster[[#This Row],[STUDENT '#]]=0, "", Roster[[#This Row],[STUDENT '#]])</f>
        <v/>
      </c>
      <c r="D249" s="234" t="str">
        <f>IF(Roster[[#This Row],[FACULTY]]=0, "", Roster[[#This Row],[FACULTY]])</f>
        <v/>
      </c>
      <c r="E249" s="234" t="str">
        <f>IF(Roster[[#This Row],[DEGREE]]=0, "", Roster[[#This Row],[DEGREE]])</f>
        <v/>
      </c>
      <c r="F249" s="234" t="str">
        <f>IF(Roster[[#This Row],[PROGRAM]]=0, "", Roster[[#This Row],[PROGRAM]])</f>
        <v/>
      </c>
      <c r="G249" s="234" t="str">
        <f>IF(Roster[[#This Row],[ACADEMIC YEAR]]=0, "", Roster[[#This Row],[ACADEMIC YEAR]])</f>
        <v/>
      </c>
      <c r="H249" s="234" t="str">
        <f>IF(Roster[[#This Row],[ROLE (IF ANY)]]=0, "", Roster[[#This Row],[ROLE (IF ANY)]])</f>
        <v/>
      </c>
      <c r="I249" s="234" t="str">
        <f>IF(Roster[[#This Row],[EMAIL]]=0, "", Roster[[#This Row],[EMAIL]])</f>
        <v/>
      </c>
      <c r="J249" s="234"/>
      <c r="K249" s="100"/>
      <c r="L249" s="100"/>
      <c r="M249" s="100"/>
      <c r="N249" s="100"/>
      <c r="O249" s="100"/>
      <c r="P249" s="100"/>
      <c r="Q249" s="258"/>
      <c r="R249" s="258"/>
      <c r="S249" s="258"/>
      <c r="T249" s="258"/>
      <c r="U249" s="259"/>
      <c r="V249" s="277"/>
    </row>
    <row r="250" spans="1:22" ht="14.5" x14ac:dyDescent="0.35">
      <c r="A250" s="100" t="str">
        <f>IF(Roster[[#This Row],[FIRST NAME]]=0, "", Roster[[#This Row],[FIRST NAME]])</f>
        <v/>
      </c>
      <c r="B250" s="234" t="str">
        <f>IF(Roster[[#This Row],[LAST NAME]]=0, "", Roster[[#This Row],[LAST NAME]])</f>
        <v/>
      </c>
      <c r="C250" s="234" t="str">
        <f>IF(Roster[[#This Row],[STUDENT '#]]=0, "", Roster[[#This Row],[STUDENT '#]])</f>
        <v/>
      </c>
      <c r="D250" s="234" t="str">
        <f>IF(Roster[[#This Row],[FACULTY]]=0, "", Roster[[#This Row],[FACULTY]])</f>
        <v/>
      </c>
      <c r="E250" s="234" t="str">
        <f>IF(Roster[[#This Row],[DEGREE]]=0, "", Roster[[#This Row],[DEGREE]])</f>
        <v/>
      </c>
      <c r="F250" s="234" t="str">
        <f>IF(Roster[[#This Row],[PROGRAM]]=0, "", Roster[[#This Row],[PROGRAM]])</f>
        <v/>
      </c>
      <c r="G250" s="234" t="str">
        <f>IF(Roster[[#This Row],[ACADEMIC YEAR]]=0, "", Roster[[#This Row],[ACADEMIC YEAR]])</f>
        <v/>
      </c>
      <c r="H250" s="234" t="str">
        <f>IF(Roster[[#This Row],[ROLE (IF ANY)]]=0, "", Roster[[#This Row],[ROLE (IF ANY)]])</f>
        <v/>
      </c>
      <c r="I250" s="234" t="str">
        <f>IF(Roster[[#This Row],[EMAIL]]=0, "", Roster[[#This Row],[EMAIL]])</f>
        <v/>
      </c>
      <c r="J250" s="234"/>
      <c r="K250" s="100"/>
      <c r="L250" s="100"/>
      <c r="M250" s="100"/>
      <c r="N250" s="100"/>
      <c r="O250" s="100"/>
      <c r="P250" s="100"/>
      <c r="Q250" s="258"/>
      <c r="R250" s="258"/>
      <c r="S250" s="258"/>
      <c r="T250" s="258"/>
      <c r="U250" s="259"/>
      <c r="V250" s="277"/>
    </row>
    <row r="251" spans="1:22" ht="14.5" x14ac:dyDescent="0.35">
      <c r="A251" s="100" t="str">
        <f>IF(Roster[[#This Row],[FIRST NAME]]=0, "", Roster[[#This Row],[FIRST NAME]])</f>
        <v/>
      </c>
      <c r="B251" s="234" t="str">
        <f>IF(Roster[[#This Row],[LAST NAME]]=0, "", Roster[[#This Row],[LAST NAME]])</f>
        <v/>
      </c>
      <c r="C251" s="234" t="str">
        <f>IF(Roster[[#This Row],[STUDENT '#]]=0, "", Roster[[#This Row],[STUDENT '#]])</f>
        <v/>
      </c>
      <c r="D251" s="234" t="str">
        <f>IF(Roster[[#This Row],[FACULTY]]=0, "", Roster[[#This Row],[FACULTY]])</f>
        <v/>
      </c>
      <c r="E251" s="234" t="str">
        <f>IF(Roster[[#This Row],[DEGREE]]=0, "", Roster[[#This Row],[DEGREE]])</f>
        <v/>
      </c>
      <c r="F251" s="234" t="str">
        <f>IF(Roster[[#This Row],[PROGRAM]]=0, "", Roster[[#This Row],[PROGRAM]])</f>
        <v/>
      </c>
      <c r="G251" s="234" t="str">
        <f>IF(Roster[[#This Row],[ACADEMIC YEAR]]=0, "", Roster[[#This Row],[ACADEMIC YEAR]])</f>
        <v/>
      </c>
      <c r="H251" s="234" t="str">
        <f>IF(Roster[[#This Row],[ROLE (IF ANY)]]=0, "", Roster[[#This Row],[ROLE (IF ANY)]])</f>
        <v/>
      </c>
      <c r="I251" s="234" t="str">
        <f>IF(Roster[[#This Row],[EMAIL]]=0, "", Roster[[#This Row],[EMAIL]])</f>
        <v/>
      </c>
      <c r="J251" s="234"/>
      <c r="K251" s="100"/>
      <c r="L251" s="100"/>
      <c r="M251" s="100"/>
      <c r="N251" s="100"/>
      <c r="O251" s="100"/>
      <c r="P251" s="100"/>
      <c r="Q251" s="258"/>
      <c r="R251" s="258"/>
      <c r="S251" s="258"/>
      <c r="T251" s="258"/>
      <c r="U251" s="259"/>
      <c r="V251" s="277"/>
    </row>
    <row r="252" spans="1:22" ht="14.5" x14ac:dyDescent="0.35">
      <c r="A252" s="100" t="str">
        <f>IF(Roster[[#This Row],[FIRST NAME]]=0, "", Roster[[#This Row],[FIRST NAME]])</f>
        <v/>
      </c>
      <c r="B252" s="234" t="str">
        <f>IF(Roster[[#This Row],[LAST NAME]]=0, "", Roster[[#This Row],[LAST NAME]])</f>
        <v/>
      </c>
      <c r="C252" s="234" t="str">
        <f>IF(Roster[[#This Row],[STUDENT '#]]=0, "", Roster[[#This Row],[STUDENT '#]])</f>
        <v/>
      </c>
      <c r="D252" s="234" t="str">
        <f>IF(Roster[[#This Row],[FACULTY]]=0, "", Roster[[#This Row],[FACULTY]])</f>
        <v/>
      </c>
      <c r="E252" s="234" t="str">
        <f>IF(Roster[[#This Row],[DEGREE]]=0, "", Roster[[#This Row],[DEGREE]])</f>
        <v/>
      </c>
      <c r="F252" s="234" t="str">
        <f>IF(Roster[[#This Row],[PROGRAM]]=0, "", Roster[[#This Row],[PROGRAM]])</f>
        <v/>
      </c>
      <c r="G252" s="234" t="str">
        <f>IF(Roster[[#This Row],[ACADEMIC YEAR]]=0, "", Roster[[#This Row],[ACADEMIC YEAR]])</f>
        <v/>
      </c>
      <c r="H252" s="234" t="str">
        <f>IF(Roster[[#This Row],[ROLE (IF ANY)]]=0, "", Roster[[#This Row],[ROLE (IF ANY)]])</f>
        <v/>
      </c>
      <c r="I252" s="234" t="str">
        <f>IF(Roster[[#This Row],[EMAIL]]=0, "", Roster[[#This Row],[EMAIL]])</f>
        <v/>
      </c>
      <c r="J252" s="234"/>
      <c r="K252" s="100"/>
      <c r="L252" s="100"/>
      <c r="M252" s="100"/>
      <c r="N252" s="100"/>
      <c r="O252" s="100"/>
      <c r="P252" s="100"/>
      <c r="Q252" s="258"/>
      <c r="R252" s="258"/>
      <c r="S252" s="258"/>
      <c r="T252" s="258"/>
      <c r="U252" s="259"/>
      <c r="V252" s="277"/>
    </row>
    <row r="253" spans="1:22" ht="14.5" x14ac:dyDescent="0.35">
      <c r="A253" s="100" t="str">
        <f>IF(Roster[[#This Row],[FIRST NAME]]=0, "", Roster[[#This Row],[FIRST NAME]])</f>
        <v/>
      </c>
      <c r="B253" s="234" t="str">
        <f>IF(Roster[[#This Row],[LAST NAME]]=0, "", Roster[[#This Row],[LAST NAME]])</f>
        <v/>
      </c>
      <c r="C253" s="234" t="str">
        <f>IF(Roster[[#This Row],[STUDENT '#]]=0, "", Roster[[#This Row],[STUDENT '#]])</f>
        <v/>
      </c>
      <c r="D253" s="234" t="str">
        <f>IF(Roster[[#This Row],[FACULTY]]=0, "", Roster[[#This Row],[FACULTY]])</f>
        <v/>
      </c>
      <c r="E253" s="234" t="str">
        <f>IF(Roster[[#This Row],[DEGREE]]=0, "", Roster[[#This Row],[DEGREE]])</f>
        <v/>
      </c>
      <c r="F253" s="234" t="str">
        <f>IF(Roster[[#This Row],[PROGRAM]]=0, "", Roster[[#This Row],[PROGRAM]])</f>
        <v/>
      </c>
      <c r="G253" s="234" t="str">
        <f>IF(Roster[[#This Row],[ACADEMIC YEAR]]=0, "", Roster[[#This Row],[ACADEMIC YEAR]])</f>
        <v/>
      </c>
      <c r="H253" s="234" t="str">
        <f>IF(Roster[[#This Row],[ROLE (IF ANY)]]=0, "", Roster[[#This Row],[ROLE (IF ANY)]])</f>
        <v/>
      </c>
      <c r="I253" s="234" t="str">
        <f>IF(Roster[[#This Row],[EMAIL]]=0, "", Roster[[#This Row],[EMAIL]])</f>
        <v/>
      </c>
      <c r="J253" s="234"/>
      <c r="K253" s="100"/>
      <c r="L253" s="100"/>
      <c r="M253" s="100"/>
      <c r="N253" s="100"/>
      <c r="O253" s="100"/>
      <c r="P253" s="100"/>
      <c r="Q253" s="258"/>
      <c r="R253" s="258"/>
      <c r="S253" s="258"/>
      <c r="T253" s="258"/>
      <c r="U253" s="259"/>
      <c r="V253" s="277"/>
    </row>
    <row r="254" spans="1:22" ht="14.5" x14ac:dyDescent="0.35">
      <c r="A254" s="100" t="str">
        <f>IF(Roster[[#This Row],[FIRST NAME]]=0, "", Roster[[#This Row],[FIRST NAME]])</f>
        <v/>
      </c>
      <c r="B254" s="234" t="str">
        <f>IF(Roster[[#This Row],[LAST NAME]]=0, "", Roster[[#This Row],[LAST NAME]])</f>
        <v/>
      </c>
      <c r="C254" s="234" t="str">
        <f>IF(Roster[[#This Row],[STUDENT '#]]=0, "", Roster[[#This Row],[STUDENT '#]])</f>
        <v/>
      </c>
      <c r="D254" s="234" t="str">
        <f>IF(Roster[[#This Row],[FACULTY]]=0, "", Roster[[#This Row],[FACULTY]])</f>
        <v/>
      </c>
      <c r="E254" s="234" t="str">
        <f>IF(Roster[[#This Row],[DEGREE]]=0, "", Roster[[#This Row],[DEGREE]])</f>
        <v/>
      </c>
      <c r="F254" s="234" t="str">
        <f>IF(Roster[[#This Row],[PROGRAM]]=0, "", Roster[[#This Row],[PROGRAM]])</f>
        <v/>
      </c>
      <c r="G254" s="234" t="str">
        <f>IF(Roster[[#This Row],[ACADEMIC YEAR]]=0, "", Roster[[#This Row],[ACADEMIC YEAR]])</f>
        <v/>
      </c>
      <c r="H254" s="234" t="str">
        <f>IF(Roster[[#This Row],[ROLE (IF ANY)]]=0, "", Roster[[#This Row],[ROLE (IF ANY)]])</f>
        <v/>
      </c>
      <c r="I254" s="234" t="str">
        <f>IF(Roster[[#This Row],[EMAIL]]=0, "", Roster[[#This Row],[EMAIL]])</f>
        <v/>
      </c>
      <c r="J254" s="234"/>
      <c r="K254" s="100"/>
      <c r="L254" s="100"/>
      <c r="M254" s="100"/>
      <c r="N254" s="100"/>
      <c r="O254" s="100"/>
      <c r="P254" s="100"/>
      <c r="Q254" s="258"/>
      <c r="R254" s="258"/>
      <c r="S254" s="258"/>
      <c r="T254" s="258"/>
      <c r="U254" s="259"/>
      <c r="V254" s="277"/>
    </row>
    <row r="255" spans="1:22" ht="14.5" x14ac:dyDescent="0.35">
      <c r="A255" s="100" t="str">
        <f>IF(Roster[[#This Row],[FIRST NAME]]=0, "", Roster[[#This Row],[FIRST NAME]])</f>
        <v/>
      </c>
      <c r="B255" s="234" t="str">
        <f>IF(Roster[[#This Row],[LAST NAME]]=0, "", Roster[[#This Row],[LAST NAME]])</f>
        <v/>
      </c>
      <c r="C255" s="234" t="str">
        <f>IF(Roster[[#This Row],[STUDENT '#]]=0, "", Roster[[#This Row],[STUDENT '#]])</f>
        <v/>
      </c>
      <c r="D255" s="234" t="str">
        <f>IF(Roster[[#This Row],[FACULTY]]=0, "", Roster[[#This Row],[FACULTY]])</f>
        <v/>
      </c>
      <c r="E255" s="234" t="str">
        <f>IF(Roster[[#This Row],[DEGREE]]=0, "", Roster[[#This Row],[DEGREE]])</f>
        <v/>
      </c>
      <c r="F255" s="234" t="str">
        <f>IF(Roster[[#This Row],[PROGRAM]]=0, "", Roster[[#This Row],[PROGRAM]])</f>
        <v/>
      </c>
      <c r="G255" s="234" t="str">
        <f>IF(Roster[[#This Row],[ACADEMIC YEAR]]=0, "", Roster[[#This Row],[ACADEMIC YEAR]])</f>
        <v/>
      </c>
      <c r="H255" s="234" t="str">
        <f>IF(Roster[[#This Row],[ROLE (IF ANY)]]=0, "", Roster[[#This Row],[ROLE (IF ANY)]])</f>
        <v/>
      </c>
      <c r="I255" s="234" t="str">
        <f>IF(Roster[[#This Row],[EMAIL]]=0, "", Roster[[#This Row],[EMAIL]])</f>
        <v/>
      </c>
      <c r="J255" s="234"/>
      <c r="K255" s="100"/>
      <c r="L255" s="100"/>
      <c r="M255" s="100"/>
      <c r="N255" s="100"/>
      <c r="O255" s="100"/>
      <c r="P255" s="100"/>
      <c r="Q255" s="258"/>
      <c r="R255" s="258"/>
      <c r="S255" s="258"/>
      <c r="T255" s="258"/>
      <c r="U255" s="259"/>
      <c r="V255" s="277"/>
    </row>
    <row r="256" spans="1:22" ht="14.5" x14ac:dyDescent="0.35">
      <c r="A256" s="100" t="str">
        <f>IF(Roster[[#This Row],[FIRST NAME]]=0, "", Roster[[#This Row],[FIRST NAME]])</f>
        <v/>
      </c>
      <c r="B256" s="234" t="str">
        <f>IF(Roster[[#This Row],[LAST NAME]]=0, "", Roster[[#This Row],[LAST NAME]])</f>
        <v/>
      </c>
      <c r="C256" s="234" t="str">
        <f>IF(Roster[[#This Row],[STUDENT '#]]=0, "", Roster[[#This Row],[STUDENT '#]])</f>
        <v/>
      </c>
      <c r="D256" s="234" t="str">
        <f>IF(Roster[[#This Row],[FACULTY]]=0, "", Roster[[#This Row],[FACULTY]])</f>
        <v/>
      </c>
      <c r="E256" s="234" t="str">
        <f>IF(Roster[[#This Row],[DEGREE]]=0, "", Roster[[#This Row],[DEGREE]])</f>
        <v/>
      </c>
      <c r="F256" s="234" t="str">
        <f>IF(Roster[[#This Row],[PROGRAM]]=0, "", Roster[[#This Row],[PROGRAM]])</f>
        <v/>
      </c>
      <c r="G256" s="234" t="str">
        <f>IF(Roster[[#This Row],[ACADEMIC YEAR]]=0, "", Roster[[#This Row],[ACADEMIC YEAR]])</f>
        <v/>
      </c>
      <c r="H256" s="234" t="str">
        <f>IF(Roster[[#This Row],[ROLE (IF ANY)]]=0, "", Roster[[#This Row],[ROLE (IF ANY)]])</f>
        <v/>
      </c>
      <c r="I256" s="234" t="str">
        <f>IF(Roster[[#This Row],[EMAIL]]=0, "", Roster[[#This Row],[EMAIL]])</f>
        <v/>
      </c>
      <c r="J256" s="234"/>
      <c r="K256" s="100"/>
      <c r="L256" s="100"/>
      <c r="M256" s="100"/>
      <c r="N256" s="100"/>
      <c r="O256" s="100"/>
      <c r="P256" s="100"/>
      <c r="Q256" s="258"/>
      <c r="R256" s="258"/>
      <c r="S256" s="258"/>
      <c r="T256" s="258"/>
      <c r="U256" s="259"/>
      <c r="V256" s="277"/>
    </row>
    <row r="257" spans="1:22" ht="14.5" x14ac:dyDescent="0.35">
      <c r="A257" s="100" t="str">
        <f>IF(Roster[[#This Row],[FIRST NAME]]=0, "", Roster[[#This Row],[FIRST NAME]])</f>
        <v/>
      </c>
      <c r="B257" s="234" t="str">
        <f>IF(Roster[[#This Row],[LAST NAME]]=0, "", Roster[[#This Row],[LAST NAME]])</f>
        <v/>
      </c>
      <c r="C257" s="234" t="str">
        <f>IF(Roster[[#This Row],[STUDENT '#]]=0, "", Roster[[#This Row],[STUDENT '#]])</f>
        <v/>
      </c>
      <c r="D257" s="234" t="str">
        <f>IF(Roster[[#This Row],[FACULTY]]=0, "", Roster[[#This Row],[FACULTY]])</f>
        <v/>
      </c>
      <c r="E257" s="234" t="str">
        <f>IF(Roster[[#This Row],[DEGREE]]=0, "", Roster[[#This Row],[DEGREE]])</f>
        <v/>
      </c>
      <c r="F257" s="234" t="str">
        <f>IF(Roster[[#This Row],[PROGRAM]]=0, "", Roster[[#This Row],[PROGRAM]])</f>
        <v/>
      </c>
      <c r="G257" s="234" t="str">
        <f>IF(Roster[[#This Row],[ACADEMIC YEAR]]=0, "", Roster[[#This Row],[ACADEMIC YEAR]])</f>
        <v/>
      </c>
      <c r="H257" s="234" t="str">
        <f>IF(Roster[[#This Row],[ROLE (IF ANY)]]=0, "", Roster[[#This Row],[ROLE (IF ANY)]])</f>
        <v/>
      </c>
      <c r="I257" s="234" t="str">
        <f>IF(Roster[[#This Row],[EMAIL]]=0, "", Roster[[#This Row],[EMAIL]])</f>
        <v/>
      </c>
      <c r="J257" s="234"/>
      <c r="K257" s="100"/>
      <c r="L257" s="100"/>
      <c r="M257" s="100"/>
      <c r="N257" s="100"/>
      <c r="O257" s="100"/>
      <c r="P257" s="100"/>
      <c r="Q257" s="258"/>
      <c r="R257" s="258"/>
      <c r="S257" s="258"/>
      <c r="T257" s="258"/>
      <c r="U257" s="259"/>
      <c r="V257" s="277"/>
    </row>
    <row r="258" spans="1:22" ht="14.5" x14ac:dyDescent="0.35">
      <c r="A258" s="100" t="str">
        <f>IF(Roster[[#This Row],[FIRST NAME]]=0, "", Roster[[#This Row],[FIRST NAME]])</f>
        <v/>
      </c>
      <c r="B258" s="234" t="str">
        <f>IF(Roster[[#This Row],[LAST NAME]]=0, "", Roster[[#This Row],[LAST NAME]])</f>
        <v/>
      </c>
      <c r="C258" s="234" t="str">
        <f>IF(Roster[[#This Row],[STUDENT '#]]=0, "", Roster[[#This Row],[STUDENT '#]])</f>
        <v/>
      </c>
      <c r="D258" s="234" t="str">
        <f>IF(Roster[[#This Row],[FACULTY]]=0, "", Roster[[#This Row],[FACULTY]])</f>
        <v/>
      </c>
      <c r="E258" s="234" t="str">
        <f>IF(Roster[[#This Row],[DEGREE]]=0, "", Roster[[#This Row],[DEGREE]])</f>
        <v/>
      </c>
      <c r="F258" s="234" t="str">
        <f>IF(Roster[[#This Row],[PROGRAM]]=0, "", Roster[[#This Row],[PROGRAM]])</f>
        <v/>
      </c>
      <c r="G258" s="234" t="str">
        <f>IF(Roster[[#This Row],[ACADEMIC YEAR]]=0, "", Roster[[#This Row],[ACADEMIC YEAR]])</f>
        <v/>
      </c>
      <c r="H258" s="234" t="str">
        <f>IF(Roster[[#This Row],[ROLE (IF ANY)]]=0, "", Roster[[#This Row],[ROLE (IF ANY)]])</f>
        <v/>
      </c>
      <c r="I258" s="234" t="str">
        <f>IF(Roster[[#This Row],[EMAIL]]=0, "", Roster[[#This Row],[EMAIL]])</f>
        <v/>
      </c>
      <c r="J258" s="234"/>
      <c r="K258" s="100"/>
      <c r="L258" s="100"/>
      <c r="M258" s="100"/>
      <c r="N258" s="100"/>
      <c r="O258" s="100"/>
      <c r="P258" s="100"/>
      <c r="Q258" s="258"/>
      <c r="R258" s="258"/>
      <c r="S258" s="258"/>
      <c r="T258" s="258"/>
      <c r="U258" s="259"/>
      <c r="V258" s="277"/>
    </row>
    <row r="259" spans="1:22" ht="14.5" x14ac:dyDescent="0.35">
      <c r="A259" s="100" t="str">
        <f>IF(Roster[[#This Row],[FIRST NAME]]=0, "", Roster[[#This Row],[FIRST NAME]])</f>
        <v/>
      </c>
      <c r="B259" s="234" t="str">
        <f>IF(Roster[[#This Row],[LAST NAME]]=0, "", Roster[[#This Row],[LAST NAME]])</f>
        <v/>
      </c>
      <c r="C259" s="234" t="str">
        <f>IF(Roster[[#This Row],[STUDENT '#]]=0, "", Roster[[#This Row],[STUDENT '#]])</f>
        <v/>
      </c>
      <c r="D259" s="234" t="str">
        <f>IF(Roster[[#This Row],[FACULTY]]=0, "", Roster[[#This Row],[FACULTY]])</f>
        <v/>
      </c>
      <c r="E259" s="234" t="str">
        <f>IF(Roster[[#This Row],[DEGREE]]=0, "", Roster[[#This Row],[DEGREE]])</f>
        <v/>
      </c>
      <c r="F259" s="234" t="str">
        <f>IF(Roster[[#This Row],[PROGRAM]]=0, "", Roster[[#This Row],[PROGRAM]])</f>
        <v/>
      </c>
      <c r="G259" s="234" t="str">
        <f>IF(Roster[[#This Row],[ACADEMIC YEAR]]=0, "", Roster[[#This Row],[ACADEMIC YEAR]])</f>
        <v/>
      </c>
      <c r="H259" s="234" t="str">
        <f>IF(Roster[[#This Row],[ROLE (IF ANY)]]=0, "", Roster[[#This Row],[ROLE (IF ANY)]])</f>
        <v/>
      </c>
      <c r="I259" s="234" t="str">
        <f>IF(Roster[[#This Row],[EMAIL]]=0, "", Roster[[#This Row],[EMAIL]])</f>
        <v/>
      </c>
      <c r="J259" s="234"/>
      <c r="K259" s="100"/>
      <c r="L259" s="100"/>
      <c r="M259" s="100"/>
      <c r="N259" s="100"/>
      <c r="O259" s="100"/>
      <c r="P259" s="100"/>
      <c r="Q259" s="258"/>
      <c r="R259" s="258"/>
      <c r="S259" s="258"/>
      <c r="T259" s="258"/>
      <c r="U259" s="259"/>
      <c r="V259" s="277"/>
    </row>
    <row r="260" spans="1:22" ht="14.5" x14ac:dyDescent="0.35">
      <c r="A260" s="100" t="str">
        <f>IF(Roster[[#This Row],[FIRST NAME]]=0, "", Roster[[#This Row],[FIRST NAME]])</f>
        <v/>
      </c>
      <c r="B260" s="234" t="str">
        <f>IF(Roster[[#This Row],[LAST NAME]]=0, "", Roster[[#This Row],[LAST NAME]])</f>
        <v/>
      </c>
      <c r="C260" s="234" t="str">
        <f>IF(Roster[[#This Row],[STUDENT '#]]=0, "", Roster[[#This Row],[STUDENT '#]])</f>
        <v/>
      </c>
      <c r="D260" s="234" t="str">
        <f>IF(Roster[[#This Row],[FACULTY]]=0, "", Roster[[#This Row],[FACULTY]])</f>
        <v/>
      </c>
      <c r="E260" s="234" t="str">
        <f>IF(Roster[[#This Row],[DEGREE]]=0, "", Roster[[#This Row],[DEGREE]])</f>
        <v/>
      </c>
      <c r="F260" s="234" t="str">
        <f>IF(Roster[[#This Row],[PROGRAM]]=0, "", Roster[[#This Row],[PROGRAM]])</f>
        <v/>
      </c>
      <c r="G260" s="234" t="str">
        <f>IF(Roster[[#This Row],[ACADEMIC YEAR]]=0, "", Roster[[#This Row],[ACADEMIC YEAR]])</f>
        <v/>
      </c>
      <c r="H260" s="234" t="str">
        <f>IF(Roster[[#This Row],[ROLE (IF ANY)]]=0, "", Roster[[#This Row],[ROLE (IF ANY)]])</f>
        <v/>
      </c>
      <c r="I260" s="234" t="str">
        <f>IF(Roster[[#This Row],[EMAIL]]=0, "", Roster[[#This Row],[EMAIL]])</f>
        <v/>
      </c>
      <c r="J260" s="234"/>
      <c r="K260" s="100"/>
      <c r="L260" s="100"/>
      <c r="M260" s="100"/>
      <c r="N260" s="100"/>
      <c r="O260" s="100"/>
      <c r="P260" s="100"/>
      <c r="Q260" s="258"/>
      <c r="R260" s="258"/>
      <c r="S260" s="258"/>
      <c r="T260" s="258"/>
      <c r="U260" s="259"/>
      <c r="V260" s="277"/>
    </row>
    <row r="261" spans="1:22" ht="14.5" x14ac:dyDescent="0.35">
      <c r="A261" s="100" t="str">
        <f>IF(Roster[[#This Row],[FIRST NAME]]=0, "", Roster[[#This Row],[FIRST NAME]])</f>
        <v/>
      </c>
      <c r="B261" s="234" t="str">
        <f>IF(Roster[[#This Row],[LAST NAME]]=0, "", Roster[[#This Row],[LAST NAME]])</f>
        <v/>
      </c>
      <c r="C261" s="234" t="str">
        <f>IF(Roster[[#This Row],[STUDENT '#]]=0, "", Roster[[#This Row],[STUDENT '#]])</f>
        <v/>
      </c>
      <c r="D261" s="234" t="str">
        <f>IF(Roster[[#This Row],[FACULTY]]=0, "", Roster[[#This Row],[FACULTY]])</f>
        <v/>
      </c>
      <c r="E261" s="234" t="str">
        <f>IF(Roster[[#This Row],[DEGREE]]=0, "", Roster[[#This Row],[DEGREE]])</f>
        <v/>
      </c>
      <c r="F261" s="234" t="str">
        <f>IF(Roster[[#This Row],[PROGRAM]]=0, "", Roster[[#This Row],[PROGRAM]])</f>
        <v/>
      </c>
      <c r="G261" s="234" t="str">
        <f>IF(Roster[[#This Row],[ACADEMIC YEAR]]=0, "", Roster[[#This Row],[ACADEMIC YEAR]])</f>
        <v/>
      </c>
      <c r="H261" s="234" t="str">
        <f>IF(Roster[[#This Row],[ROLE (IF ANY)]]=0, "", Roster[[#This Row],[ROLE (IF ANY)]])</f>
        <v/>
      </c>
      <c r="I261" s="234" t="str">
        <f>IF(Roster[[#This Row],[EMAIL]]=0, "", Roster[[#This Row],[EMAIL]])</f>
        <v/>
      </c>
      <c r="J261" s="234"/>
      <c r="K261" s="100"/>
      <c r="L261" s="100"/>
      <c r="M261" s="100"/>
      <c r="N261" s="100"/>
      <c r="O261" s="100"/>
      <c r="P261" s="100"/>
      <c r="Q261" s="258"/>
      <c r="R261" s="258"/>
      <c r="S261" s="258"/>
      <c r="T261" s="258"/>
      <c r="U261" s="259"/>
      <c r="V261" s="277"/>
    </row>
    <row r="262" spans="1:22" ht="14.5" x14ac:dyDescent="0.35">
      <c r="A262" s="100" t="str">
        <f>IF(Roster[[#This Row],[FIRST NAME]]=0, "", Roster[[#This Row],[FIRST NAME]])</f>
        <v/>
      </c>
      <c r="B262" s="234" t="str">
        <f>IF(Roster[[#This Row],[LAST NAME]]=0, "", Roster[[#This Row],[LAST NAME]])</f>
        <v/>
      </c>
      <c r="C262" s="234" t="str">
        <f>IF(Roster[[#This Row],[STUDENT '#]]=0, "", Roster[[#This Row],[STUDENT '#]])</f>
        <v/>
      </c>
      <c r="D262" s="234" t="str">
        <f>IF(Roster[[#This Row],[FACULTY]]=0, "", Roster[[#This Row],[FACULTY]])</f>
        <v/>
      </c>
      <c r="E262" s="234" t="str">
        <f>IF(Roster[[#This Row],[DEGREE]]=0, "", Roster[[#This Row],[DEGREE]])</f>
        <v/>
      </c>
      <c r="F262" s="234" t="str">
        <f>IF(Roster[[#This Row],[PROGRAM]]=0, "", Roster[[#This Row],[PROGRAM]])</f>
        <v/>
      </c>
      <c r="G262" s="234" t="str">
        <f>IF(Roster[[#This Row],[ACADEMIC YEAR]]=0, "", Roster[[#This Row],[ACADEMIC YEAR]])</f>
        <v/>
      </c>
      <c r="H262" s="234" t="str">
        <f>IF(Roster[[#This Row],[ROLE (IF ANY)]]=0, "", Roster[[#This Row],[ROLE (IF ANY)]])</f>
        <v/>
      </c>
      <c r="I262" s="234" t="str">
        <f>IF(Roster[[#This Row],[EMAIL]]=0, "", Roster[[#This Row],[EMAIL]])</f>
        <v/>
      </c>
      <c r="J262" s="234"/>
      <c r="K262" s="100"/>
      <c r="L262" s="100"/>
      <c r="M262" s="100"/>
      <c r="N262" s="100"/>
      <c r="O262" s="100"/>
      <c r="P262" s="100"/>
      <c r="Q262" s="258"/>
      <c r="R262" s="258"/>
      <c r="S262" s="258"/>
      <c r="T262" s="258"/>
      <c r="U262" s="259"/>
      <c r="V262" s="277"/>
    </row>
    <row r="263" spans="1:22" ht="14.5" x14ac:dyDescent="0.35">
      <c r="A263" s="100" t="str">
        <f>IF(Roster[[#This Row],[FIRST NAME]]=0, "", Roster[[#This Row],[FIRST NAME]])</f>
        <v/>
      </c>
      <c r="B263" s="234" t="str">
        <f>IF(Roster[[#This Row],[LAST NAME]]=0, "", Roster[[#This Row],[LAST NAME]])</f>
        <v/>
      </c>
      <c r="C263" s="234" t="str">
        <f>IF(Roster[[#This Row],[STUDENT '#]]=0, "", Roster[[#This Row],[STUDENT '#]])</f>
        <v/>
      </c>
      <c r="D263" s="234" t="str">
        <f>IF(Roster[[#This Row],[FACULTY]]=0, "", Roster[[#This Row],[FACULTY]])</f>
        <v/>
      </c>
      <c r="E263" s="234" t="str">
        <f>IF(Roster[[#This Row],[DEGREE]]=0, "", Roster[[#This Row],[DEGREE]])</f>
        <v/>
      </c>
      <c r="F263" s="234" t="str">
        <f>IF(Roster[[#This Row],[PROGRAM]]=0, "", Roster[[#This Row],[PROGRAM]])</f>
        <v/>
      </c>
      <c r="G263" s="234" t="str">
        <f>IF(Roster[[#This Row],[ACADEMIC YEAR]]=0, "", Roster[[#This Row],[ACADEMIC YEAR]])</f>
        <v/>
      </c>
      <c r="H263" s="234" t="str">
        <f>IF(Roster[[#This Row],[ROLE (IF ANY)]]=0, "", Roster[[#This Row],[ROLE (IF ANY)]])</f>
        <v/>
      </c>
      <c r="I263" s="234" t="str">
        <f>IF(Roster[[#This Row],[EMAIL]]=0, "", Roster[[#This Row],[EMAIL]])</f>
        <v/>
      </c>
      <c r="J263" s="234"/>
      <c r="K263" s="100"/>
      <c r="L263" s="100"/>
      <c r="M263" s="100"/>
      <c r="N263" s="100"/>
      <c r="O263" s="100"/>
      <c r="P263" s="100"/>
      <c r="Q263" s="258"/>
      <c r="R263" s="258"/>
      <c r="S263" s="258"/>
      <c r="T263" s="258"/>
      <c r="U263" s="259"/>
      <c r="V263" s="277"/>
    </row>
    <row r="264" spans="1:22" ht="14.5" x14ac:dyDescent="0.35">
      <c r="A264" s="100" t="str">
        <f>IF(Roster[[#This Row],[FIRST NAME]]=0, "", Roster[[#This Row],[FIRST NAME]])</f>
        <v/>
      </c>
      <c r="B264" s="234" t="str">
        <f>IF(Roster[[#This Row],[LAST NAME]]=0, "", Roster[[#This Row],[LAST NAME]])</f>
        <v/>
      </c>
      <c r="C264" s="234" t="str">
        <f>IF(Roster[[#This Row],[STUDENT '#]]=0, "", Roster[[#This Row],[STUDENT '#]])</f>
        <v/>
      </c>
      <c r="D264" s="234" t="str">
        <f>IF(Roster[[#This Row],[FACULTY]]=0, "", Roster[[#This Row],[FACULTY]])</f>
        <v/>
      </c>
      <c r="E264" s="234" t="str">
        <f>IF(Roster[[#This Row],[DEGREE]]=0, "", Roster[[#This Row],[DEGREE]])</f>
        <v/>
      </c>
      <c r="F264" s="234" t="str">
        <f>IF(Roster[[#This Row],[PROGRAM]]=0, "", Roster[[#This Row],[PROGRAM]])</f>
        <v/>
      </c>
      <c r="G264" s="234" t="str">
        <f>IF(Roster[[#This Row],[ACADEMIC YEAR]]=0, "", Roster[[#This Row],[ACADEMIC YEAR]])</f>
        <v/>
      </c>
      <c r="H264" s="234" t="str">
        <f>IF(Roster[[#This Row],[ROLE (IF ANY)]]=0, "", Roster[[#This Row],[ROLE (IF ANY)]])</f>
        <v/>
      </c>
      <c r="I264" s="234" t="str">
        <f>IF(Roster[[#This Row],[EMAIL]]=0, "", Roster[[#This Row],[EMAIL]])</f>
        <v/>
      </c>
      <c r="J264" s="234"/>
      <c r="K264" s="100"/>
      <c r="L264" s="100"/>
      <c r="M264" s="100"/>
      <c r="N264" s="100"/>
      <c r="O264" s="100"/>
      <c r="P264" s="100"/>
      <c r="Q264" s="258"/>
      <c r="R264" s="258"/>
      <c r="S264" s="258"/>
      <c r="T264" s="258"/>
      <c r="U264" s="259"/>
      <c r="V264" s="277"/>
    </row>
    <row r="265" spans="1:22" ht="14.5" x14ac:dyDescent="0.35">
      <c r="A265" s="100" t="str">
        <f>IF(Roster[[#This Row],[FIRST NAME]]=0, "", Roster[[#This Row],[FIRST NAME]])</f>
        <v/>
      </c>
      <c r="B265" s="234" t="str">
        <f>IF(Roster[[#This Row],[LAST NAME]]=0, "", Roster[[#This Row],[LAST NAME]])</f>
        <v/>
      </c>
      <c r="C265" s="234" t="str">
        <f>IF(Roster[[#This Row],[STUDENT '#]]=0, "", Roster[[#This Row],[STUDENT '#]])</f>
        <v/>
      </c>
      <c r="D265" s="234" t="str">
        <f>IF(Roster[[#This Row],[FACULTY]]=0, "", Roster[[#This Row],[FACULTY]])</f>
        <v/>
      </c>
      <c r="E265" s="234" t="str">
        <f>IF(Roster[[#This Row],[DEGREE]]=0, "", Roster[[#This Row],[DEGREE]])</f>
        <v/>
      </c>
      <c r="F265" s="234" t="str">
        <f>IF(Roster[[#This Row],[PROGRAM]]=0, "", Roster[[#This Row],[PROGRAM]])</f>
        <v/>
      </c>
      <c r="G265" s="234" t="str">
        <f>IF(Roster[[#This Row],[ACADEMIC YEAR]]=0, "", Roster[[#This Row],[ACADEMIC YEAR]])</f>
        <v/>
      </c>
      <c r="H265" s="234" t="str">
        <f>IF(Roster[[#This Row],[ROLE (IF ANY)]]=0, "", Roster[[#This Row],[ROLE (IF ANY)]])</f>
        <v/>
      </c>
      <c r="I265" s="234" t="str">
        <f>IF(Roster[[#This Row],[EMAIL]]=0, "", Roster[[#This Row],[EMAIL]])</f>
        <v/>
      </c>
      <c r="J265" s="234"/>
      <c r="K265" s="100"/>
      <c r="L265" s="100"/>
      <c r="M265" s="100"/>
      <c r="N265" s="100"/>
      <c r="O265" s="100"/>
      <c r="P265" s="100"/>
      <c r="Q265" s="258"/>
      <c r="R265" s="258"/>
      <c r="S265" s="258"/>
      <c r="T265" s="258"/>
      <c r="U265" s="259"/>
      <c r="V265" s="277"/>
    </row>
    <row r="266" spans="1:22" ht="14.5" x14ac:dyDescent="0.35">
      <c r="A266" s="100" t="str">
        <f>IF(Roster[[#This Row],[FIRST NAME]]=0, "", Roster[[#This Row],[FIRST NAME]])</f>
        <v/>
      </c>
      <c r="B266" s="234" t="str">
        <f>IF(Roster[[#This Row],[LAST NAME]]=0, "", Roster[[#This Row],[LAST NAME]])</f>
        <v/>
      </c>
      <c r="C266" s="234" t="str">
        <f>IF(Roster[[#This Row],[STUDENT '#]]=0, "", Roster[[#This Row],[STUDENT '#]])</f>
        <v/>
      </c>
      <c r="D266" s="234" t="str">
        <f>IF(Roster[[#This Row],[FACULTY]]=0, "", Roster[[#This Row],[FACULTY]])</f>
        <v/>
      </c>
      <c r="E266" s="234" t="str">
        <f>IF(Roster[[#This Row],[DEGREE]]=0, "", Roster[[#This Row],[DEGREE]])</f>
        <v/>
      </c>
      <c r="F266" s="234" t="str">
        <f>IF(Roster[[#This Row],[PROGRAM]]=0, "", Roster[[#This Row],[PROGRAM]])</f>
        <v/>
      </c>
      <c r="G266" s="234" t="str">
        <f>IF(Roster[[#This Row],[ACADEMIC YEAR]]=0, "", Roster[[#This Row],[ACADEMIC YEAR]])</f>
        <v/>
      </c>
      <c r="H266" s="234" t="str">
        <f>IF(Roster[[#This Row],[ROLE (IF ANY)]]=0, "", Roster[[#This Row],[ROLE (IF ANY)]])</f>
        <v/>
      </c>
      <c r="I266" s="234" t="str">
        <f>IF(Roster[[#This Row],[EMAIL]]=0, "", Roster[[#This Row],[EMAIL]])</f>
        <v/>
      </c>
      <c r="J266" s="234"/>
      <c r="K266" s="100"/>
      <c r="L266" s="100"/>
      <c r="M266" s="100"/>
      <c r="N266" s="100"/>
      <c r="O266" s="100"/>
      <c r="P266" s="100"/>
      <c r="Q266" s="258"/>
      <c r="R266" s="258"/>
      <c r="S266" s="258"/>
      <c r="T266" s="258"/>
      <c r="U266" s="259"/>
      <c r="V266" s="277"/>
    </row>
    <row r="267" spans="1:22" ht="14.5" x14ac:dyDescent="0.35">
      <c r="A267" s="100" t="str">
        <f>IF(Roster[[#This Row],[FIRST NAME]]=0, "", Roster[[#This Row],[FIRST NAME]])</f>
        <v/>
      </c>
      <c r="B267" s="234" t="str">
        <f>IF(Roster[[#This Row],[LAST NAME]]=0, "", Roster[[#This Row],[LAST NAME]])</f>
        <v/>
      </c>
      <c r="C267" s="234" t="str">
        <f>IF(Roster[[#This Row],[STUDENT '#]]=0, "", Roster[[#This Row],[STUDENT '#]])</f>
        <v/>
      </c>
      <c r="D267" s="234" t="str">
        <f>IF(Roster[[#This Row],[FACULTY]]=0, "", Roster[[#This Row],[FACULTY]])</f>
        <v/>
      </c>
      <c r="E267" s="234" t="str">
        <f>IF(Roster[[#This Row],[DEGREE]]=0, "", Roster[[#This Row],[DEGREE]])</f>
        <v/>
      </c>
      <c r="F267" s="234" t="str">
        <f>IF(Roster[[#This Row],[PROGRAM]]=0, "", Roster[[#This Row],[PROGRAM]])</f>
        <v/>
      </c>
      <c r="G267" s="234" t="str">
        <f>IF(Roster[[#This Row],[ACADEMIC YEAR]]=0, "", Roster[[#This Row],[ACADEMIC YEAR]])</f>
        <v/>
      </c>
      <c r="H267" s="234" t="str">
        <f>IF(Roster[[#This Row],[ROLE (IF ANY)]]=0, "", Roster[[#This Row],[ROLE (IF ANY)]])</f>
        <v/>
      </c>
      <c r="I267" s="234" t="str">
        <f>IF(Roster[[#This Row],[EMAIL]]=0, "", Roster[[#This Row],[EMAIL]])</f>
        <v/>
      </c>
      <c r="J267" s="234"/>
      <c r="K267" s="100"/>
      <c r="L267" s="100"/>
      <c r="M267" s="100"/>
      <c r="N267" s="100"/>
      <c r="O267" s="100"/>
      <c r="P267" s="100"/>
      <c r="Q267" s="258"/>
      <c r="R267" s="258"/>
      <c r="S267" s="258"/>
      <c r="T267" s="258"/>
      <c r="U267" s="259"/>
      <c r="V267" s="277"/>
    </row>
    <row r="268" spans="1:22" ht="14.5" x14ac:dyDescent="0.35">
      <c r="A268" s="100" t="str">
        <f>IF(Roster[[#This Row],[FIRST NAME]]=0, "", Roster[[#This Row],[FIRST NAME]])</f>
        <v/>
      </c>
      <c r="B268" s="234" t="str">
        <f>IF(Roster[[#This Row],[LAST NAME]]=0, "", Roster[[#This Row],[LAST NAME]])</f>
        <v/>
      </c>
      <c r="C268" s="234" t="str">
        <f>IF(Roster[[#This Row],[STUDENT '#]]=0, "", Roster[[#This Row],[STUDENT '#]])</f>
        <v/>
      </c>
      <c r="D268" s="234" t="str">
        <f>IF(Roster[[#This Row],[FACULTY]]=0, "", Roster[[#This Row],[FACULTY]])</f>
        <v/>
      </c>
      <c r="E268" s="234" t="str">
        <f>IF(Roster[[#This Row],[DEGREE]]=0, "", Roster[[#This Row],[DEGREE]])</f>
        <v/>
      </c>
      <c r="F268" s="234" t="str">
        <f>IF(Roster[[#This Row],[PROGRAM]]=0, "", Roster[[#This Row],[PROGRAM]])</f>
        <v/>
      </c>
      <c r="G268" s="234" t="str">
        <f>IF(Roster[[#This Row],[ACADEMIC YEAR]]=0, "", Roster[[#This Row],[ACADEMIC YEAR]])</f>
        <v/>
      </c>
      <c r="H268" s="234" t="str">
        <f>IF(Roster[[#This Row],[ROLE (IF ANY)]]=0, "", Roster[[#This Row],[ROLE (IF ANY)]])</f>
        <v/>
      </c>
      <c r="I268" s="234" t="str">
        <f>IF(Roster[[#This Row],[EMAIL]]=0, "", Roster[[#This Row],[EMAIL]])</f>
        <v/>
      </c>
      <c r="J268" s="234"/>
      <c r="K268" s="100"/>
      <c r="L268" s="100"/>
      <c r="M268" s="100"/>
      <c r="N268" s="100"/>
      <c r="O268" s="100"/>
      <c r="P268" s="100"/>
      <c r="Q268" s="258"/>
      <c r="R268" s="258"/>
      <c r="S268" s="258"/>
      <c r="T268" s="258"/>
      <c r="U268" s="259"/>
      <c r="V268" s="277"/>
    </row>
    <row r="269" spans="1:22" ht="14.5" x14ac:dyDescent="0.35">
      <c r="A269" s="100" t="str">
        <f>IF(Roster[[#This Row],[FIRST NAME]]=0, "", Roster[[#This Row],[FIRST NAME]])</f>
        <v/>
      </c>
      <c r="B269" s="234" t="str">
        <f>IF(Roster[[#This Row],[LAST NAME]]=0, "", Roster[[#This Row],[LAST NAME]])</f>
        <v/>
      </c>
      <c r="C269" s="234" t="str">
        <f>IF(Roster[[#This Row],[STUDENT '#]]=0, "", Roster[[#This Row],[STUDENT '#]])</f>
        <v/>
      </c>
      <c r="D269" s="234" t="str">
        <f>IF(Roster[[#This Row],[FACULTY]]=0, "", Roster[[#This Row],[FACULTY]])</f>
        <v/>
      </c>
      <c r="E269" s="234" t="str">
        <f>IF(Roster[[#This Row],[DEGREE]]=0, "", Roster[[#This Row],[DEGREE]])</f>
        <v/>
      </c>
      <c r="F269" s="234" t="str">
        <f>IF(Roster[[#This Row],[PROGRAM]]=0, "", Roster[[#This Row],[PROGRAM]])</f>
        <v/>
      </c>
      <c r="G269" s="234" t="str">
        <f>IF(Roster[[#This Row],[ACADEMIC YEAR]]=0, "", Roster[[#This Row],[ACADEMIC YEAR]])</f>
        <v/>
      </c>
      <c r="H269" s="234" t="str">
        <f>IF(Roster[[#This Row],[ROLE (IF ANY)]]=0, "", Roster[[#This Row],[ROLE (IF ANY)]])</f>
        <v/>
      </c>
      <c r="I269" s="234" t="str">
        <f>IF(Roster[[#This Row],[EMAIL]]=0, "", Roster[[#This Row],[EMAIL]])</f>
        <v/>
      </c>
      <c r="J269" s="234"/>
      <c r="K269" s="100"/>
      <c r="L269" s="100"/>
      <c r="M269" s="100"/>
      <c r="N269" s="100"/>
      <c r="O269" s="100"/>
      <c r="P269" s="100"/>
      <c r="Q269" s="258"/>
      <c r="R269" s="258"/>
      <c r="S269" s="258"/>
      <c r="T269" s="258"/>
      <c r="U269" s="259"/>
      <c r="V269" s="277"/>
    </row>
    <row r="270" spans="1:22" ht="14.5" x14ac:dyDescent="0.35">
      <c r="A270" s="100" t="str">
        <f>IF(Roster[[#This Row],[FIRST NAME]]=0, "", Roster[[#This Row],[FIRST NAME]])</f>
        <v/>
      </c>
      <c r="B270" s="234" t="str">
        <f>IF(Roster[[#This Row],[LAST NAME]]=0, "", Roster[[#This Row],[LAST NAME]])</f>
        <v/>
      </c>
      <c r="C270" s="234" t="str">
        <f>IF(Roster[[#This Row],[STUDENT '#]]=0, "", Roster[[#This Row],[STUDENT '#]])</f>
        <v/>
      </c>
      <c r="D270" s="234" t="str">
        <f>IF(Roster[[#This Row],[FACULTY]]=0, "", Roster[[#This Row],[FACULTY]])</f>
        <v/>
      </c>
      <c r="E270" s="234" t="str">
        <f>IF(Roster[[#This Row],[DEGREE]]=0, "", Roster[[#This Row],[DEGREE]])</f>
        <v/>
      </c>
      <c r="F270" s="234" t="str">
        <f>IF(Roster[[#This Row],[PROGRAM]]=0, "", Roster[[#This Row],[PROGRAM]])</f>
        <v/>
      </c>
      <c r="G270" s="234" t="str">
        <f>IF(Roster[[#This Row],[ACADEMIC YEAR]]=0, "", Roster[[#This Row],[ACADEMIC YEAR]])</f>
        <v/>
      </c>
      <c r="H270" s="234" t="str">
        <f>IF(Roster[[#This Row],[ROLE (IF ANY)]]=0, "", Roster[[#This Row],[ROLE (IF ANY)]])</f>
        <v/>
      </c>
      <c r="I270" s="234" t="str">
        <f>IF(Roster[[#This Row],[EMAIL]]=0, "", Roster[[#This Row],[EMAIL]])</f>
        <v/>
      </c>
      <c r="J270" s="234"/>
      <c r="K270" s="100"/>
      <c r="L270" s="100"/>
      <c r="M270" s="100"/>
      <c r="N270" s="100"/>
      <c r="O270" s="100"/>
      <c r="P270" s="100"/>
      <c r="Q270" s="258"/>
      <c r="R270" s="258"/>
      <c r="S270" s="258"/>
      <c r="T270" s="258"/>
      <c r="U270" s="259"/>
      <c r="V270" s="277"/>
    </row>
    <row r="271" spans="1:22" ht="14.5" x14ac:dyDescent="0.35">
      <c r="A271" s="100" t="str">
        <f>IF(Roster[[#This Row],[FIRST NAME]]=0, "", Roster[[#This Row],[FIRST NAME]])</f>
        <v/>
      </c>
      <c r="B271" s="234" t="str">
        <f>IF(Roster[[#This Row],[LAST NAME]]=0, "", Roster[[#This Row],[LAST NAME]])</f>
        <v/>
      </c>
      <c r="C271" s="234" t="str">
        <f>IF(Roster[[#This Row],[STUDENT '#]]=0, "", Roster[[#This Row],[STUDENT '#]])</f>
        <v/>
      </c>
      <c r="D271" s="234" t="str">
        <f>IF(Roster[[#This Row],[FACULTY]]=0, "", Roster[[#This Row],[FACULTY]])</f>
        <v/>
      </c>
      <c r="E271" s="234" t="str">
        <f>IF(Roster[[#This Row],[DEGREE]]=0, "", Roster[[#This Row],[DEGREE]])</f>
        <v/>
      </c>
      <c r="F271" s="234" t="str">
        <f>IF(Roster[[#This Row],[PROGRAM]]=0, "", Roster[[#This Row],[PROGRAM]])</f>
        <v/>
      </c>
      <c r="G271" s="234" t="str">
        <f>IF(Roster[[#This Row],[ACADEMIC YEAR]]=0, "", Roster[[#This Row],[ACADEMIC YEAR]])</f>
        <v/>
      </c>
      <c r="H271" s="234" t="str">
        <f>IF(Roster[[#This Row],[ROLE (IF ANY)]]=0, "", Roster[[#This Row],[ROLE (IF ANY)]])</f>
        <v/>
      </c>
      <c r="I271" s="234" t="str">
        <f>IF(Roster[[#This Row],[EMAIL]]=0, "", Roster[[#This Row],[EMAIL]])</f>
        <v/>
      </c>
      <c r="J271" s="234"/>
      <c r="K271" s="100"/>
      <c r="L271" s="100"/>
      <c r="M271" s="100"/>
      <c r="N271" s="100"/>
      <c r="O271" s="100"/>
      <c r="P271" s="100"/>
      <c r="Q271" s="258"/>
      <c r="R271" s="258"/>
      <c r="S271" s="258"/>
      <c r="T271" s="258"/>
      <c r="U271" s="259"/>
      <c r="V271" s="277"/>
    </row>
    <row r="272" spans="1:22" ht="14.5" x14ac:dyDescent="0.35">
      <c r="A272" s="100" t="str">
        <f>IF(Roster[[#This Row],[FIRST NAME]]=0, "", Roster[[#This Row],[FIRST NAME]])</f>
        <v/>
      </c>
      <c r="B272" s="234" t="str">
        <f>IF(Roster[[#This Row],[LAST NAME]]=0, "", Roster[[#This Row],[LAST NAME]])</f>
        <v/>
      </c>
      <c r="C272" s="234" t="str">
        <f>IF(Roster[[#This Row],[STUDENT '#]]=0, "", Roster[[#This Row],[STUDENT '#]])</f>
        <v/>
      </c>
      <c r="D272" s="234" t="str">
        <f>IF(Roster[[#This Row],[FACULTY]]=0, "", Roster[[#This Row],[FACULTY]])</f>
        <v/>
      </c>
      <c r="E272" s="234" t="str">
        <f>IF(Roster[[#This Row],[DEGREE]]=0, "", Roster[[#This Row],[DEGREE]])</f>
        <v/>
      </c>
      <c r="F272" s="234" t="str">
        <f>IF(Roster[[#This Row],[PROGRAM]]=0, "", Roster[[#This Row],[PROGRAM]])</f>
        <v/>
      </c>
      <c r="G272" s="234" t="str">
        <f>IF(Roster[[#This Row],[ACADEMIC YEAR]]=0, "", Roster[[#This Row],[ACADEMIC YEAR]])</f>
        <v/>
      </c>
      <c r="H272" s="234" t="str">
        <f>IF(Roster[[#This Row],[ROLE (IF ANY)]]=0, "", Roster[[#This Row],[ROLE (IF ANY)]])</f>
        <v/>
      </c>
      <c r="I272" s="234" t="str">
        <f>IF(Roster[[#This Row],[EMAIL]]=0, "", Roster[[#This Row],[EMAIL]])</f>
        <v/>
      </c>
      <c r="J272" s="234"/>
      <c r="K272" s="100"/>
      <c r="L272" s="100"/>
      <c r="M272" s="100"/>
      <c r="N272" s="100"/>
      <c r="O272" s="100"/>
      <c r="P272" s="100"/>
      <c r="Q272" s="258"/>
      <c r="R272" s="258"/>
      <c r="S272" s="258"/>
      <c r="T272" s="258"/>
      <c r="U272" s="259"/>
      <c r="V272" s="277"/>
    </row>
    <row r="273" spans="1:22" ht="14.5" x14ac:dyDescent="0.35">
      <c r="A273" s="100" t="str">
        <f>IF(Roster[[#This Row],[FIRST NAME]]=0, "", Roster[[#This Row],[FIRST NAME]])</f>
        <v/>
      </c>
      <c r="B273" s="234" t="str">
        <f>IF(Roster[[#This Row],[LAST NAME]]=0, "", Roster[[#This Row],[LAST NAME]])</f>
        <v/>
      </c>
      <c r="C273" s="234" t="str">
        <f>IF(Roster[[#This Row],[STUDENT '#]]=0, "", Roster[[#This Row],[STUDENT '#]])</f>
        <v/>
      </c>
      <c r="D273" s="234" t="str">
        <f>IF(Roster[[#This Row],[FACULTY]]=0, "", Roster[[#This Row],[FACULTY]])</f>
        <v/>
      </c>
      <c r="E273" s="234" t="str">
        <f>IF(Roster[[#This Row],[DEGREE]]=0, "", Roster[[#This Row],[DEGREE]])</f>
        <v/>
      </c>
      <c r="F273" s="234" t="str">
        <f>IF(Roster[[#This Row],[PROGRAM]]=0, "", Roster[[#This Row],[PROGRAM]])</f>
        <v/>
      </c>
      <c r="G273" s="234" t="str">
        <f>IF(Roster[[#This Row],[ACADEMIC YEAR]]=0, "", Roster[[#This Row],[ACADEMIC YEAR]])</f>
        <v/>
      </c>
      <c r="H273" s="234" t="str">
        <f>IF(Roster[[#This Row],[ROLE (IF ANY)]]=0, "", Roster[[#This Row],[ROLE (IF ANY)]])</f>
        <v/>
      </c>
      <c r="I273" s="234" t="str">
        <f>IF(Roster[[#This Row],[EMAIL]]=0, "", Roster[[#This Row],[EMAIL]])</f>
        <v/>
      </c>
      <c r="J273" s="234"/>
      <c r="K273" s="100"/>
      <c r="L273" s="100"/>
      <c r="M273" s="100"/>
      <c r="N273" s="100"/>
      <c r="O273" s="100"/>
      <c r="P273" s="100"/>
      <c r="Q273" s="258"/>
      <c r="R273" s="258"/>
      <c r="S273" s="258"/>
      <c r="T273" s="258"/>
      <c r="U273" s="259"/>
      <c r="V273" s="277"/>
    </row>
    <row r="274" spans="1:22" ht="14.5" x14ac:dyDescent="0.35">
      <c r="A274" s="100" t="str">
        <f>IF(Roster[[#This Row],[FIRST NAME]]=0, "", Roster[[#This Row],[FIRST NAME]])</f>
        <v/>
      </c>
      <c r="B274" s="234" t="str">
        <f>IF(Roster[[#This Row],[LAST NAME]]=0, "", Roster[[#This Row],[LAST NAME]])</f>
        <v/>
      </c>
      <c r="C274" s="234" t="str">
        <f>IF(Roster[[#This Row],[STUDENT '#]]=0, "", Roster[[#This Row],[STUDENT '#]])</f>
        <v/>
      </c>
      <c r="D274" s="234" t="str">
        <f>IF(Roster[[#This Row],[FACULTY]]=0, "", Roster[[#This Row],[FACULTY]])</f>
        <v/>
      </c>
      <c r="E274" s="234" t="str">
        <f>IF(Roster[[#This Row],[DEGREE]]=0, "", Roster[[#This Row],[DEGREE]])</f>
        <v/>
      </c>
      <c r="F274" s="234" t="str">
        <f>IF(Roster[[#This Row],[PROGRAM]]=0, "", Roster[[#This Row],[PROGRAM]])</f>
        <v/>
      </c>
      <c r="G274" s="234" t="str">
        <f>IF(Roster[[#This Row],[ACADEMIC YEAR]]=0, "", Roster[[#This Row],[ACADEMIC YEAR]])</f>
        <v/>
      </c>
      <c r="H274" s="234" t="str">
        <f>IF(Roster[[#This Row],[ROLE (IF ANY)]]=0, "", Roster[[#This Row],[ROLE (IF ANY)]])</f>
        <v/>
      </c>
      <c r="I274" s="234" t="str">
        <f>IF(Roster[[#This Row],[EMAIL]]=0, "", Roster[[#This Row],[EMAIL]])</f>
        <v/>
      </c>
      <c r="J274" s="234"/>
      <c r="K274" s="100"/>
      <c r="L274" s="100"/>
      <c r="M274" s="100"/>
      <c r="N274" s="100"/>
      <c r="O274" s="100"/>
      <c r="P274" s="100"/>
      <c r="Q274" s="258"/>
      <c r="R274" s="258"/>
      <c r="S274" s="258"/>
      <c r="T274" s="258"/>
      <c r="U274" s="259"/>
      <c r="V274" s="277"/>
    </row>
    <row r="275" spans="1:22" ht="14.5" x14ac:dyDescent="0.35">
      <c r="A275" s="100" t="str">
        <f>IF(Roster[[#This Row],[FIRST NAME]]=0, "", Roster[[#This Row],[FIRST NAME]])</f>
        <v/>
      </c>
      <c r="B275" s="234" t="str">
        <f>IF(Roster[[#This Row],[LAST NAME]]=0, "", Roster[[#This Row],[LAST NAME]])</f>
        <v/>
      </c>
      <c r="C275" s="234" t="str">
        <f>IF(Roster[[#This Row],[STUDENT '#]]=0, "", Roster[[#This Row],[STUDENT '#]])</f>
        <v/>
      </c>
      <c r="D275" s="234" t="str">
        <f>IF(Roster[[#This Row],[FACULTY]]=0, "", Roster[[#This Row],[FACULTY]])</f>
        <v/>
      </c>
      <c r="E275" s="234" t="str">
        <f>IF(Roster[[#This Row],[DEGREE]]=0, "", Roster[[#This Row],[DEGREE]])</f>
        <v/>
      </c>
      <c r="F275" s="234" t="str">
        <f>IF(Roster[[#This Row],[PROGRAM]]=0, "", Roster[[#This Row],[PROGRAM]])</f>
        <v/>
      </c>
      <c r="G275" s="234" t="str">
        <f>IF(Roster[[#This Row],[ACADEMIC YEAR]]=0, "", Roster[[#This Row],[ACADEMIC YEAR]])</f>
        <v/>
      </c>
      <c r="H275" s="234" t="str">
        <f>IF(Roster[[#This Row],[ROLE (IF ANY)]]=0, "", Roster[[#This Row],[ROLE (IF ANY)]])</f>
        <v/>
      </c>
      <c r="I275" s="234" t="str">
        <f>IF(Roster[[#This Row],[EMAIL]]=0, "", Roster[[#This Row],[EMAIL]])</f>
        <v/>
      </c>
      <c r="J275" s="234"/>
      <c r="K275" s="100"/>
      <c r="L275" s="100"/>
      <c r="M275" s="100"/>
      <c r="N275" s="100"/>
      <c r="O275" s="100"/>
      <c r="P275" s="100"/>
      <c r="Q275" s="258"/>
      <c r="R275" s="258"/>
      <c r="S275" s="258"/>
      <c r="T275" s="258"/>
      <c r="U275" s="259"/>
      <c r="V275" s="277"/>
    </row>
    <row r="276" spans="1:22" ht="14.5" x14ac:dyDescent="0.35">
      <c r="A276" s="100" t="str">
        <f>IF(Roster[[#This Row],[FIRST NAME]]=0, "", Roster[[#This Row],[FIRST NAME]])</f>
        <v/>
      </c>
      <c r="B276" s="234" t="str">
        <f>IF(Roster[[#This Row],[LAST NAME]]=0, "", Roster[[#This Row],[LAST NAME]])</f>
        <v/>
      </c>
      <c r="C276" s="234" t="str">
        <f>IF(Roster[[#This Row],[STUDENT '#]]=0, "", Roster[[#This Row],[STUDENT '#]])</f>
        <v/>
      </c>
      <c r="D276" s="234" t="str">
        <f>IF(Roster[[#This Row],[FACULTY]]=0, "", Roster[[#This Row],[FACULTY]])</f>
        <v/>
      </c>
      <c r="E276" s="234" t="str">
        <f>IF(Roster[[#This Row],[DEGREE]]=0, "", Roster[[#This Row],[DEGREE]])</f>
        <v/>
      </c>
      <c r="F276" s="234" t="str">
        <f>IF(Roster[[#This Row],[PROGRAM]]=0, "", Roster[[#This Row],[PROGRAM]])</f>
        <v/>
      </c>
      <c r="G276" s="234" t="str">
        <f>IF(Roster[[#This Row],[ACADEMIC YEAR]]=0, "", Roster[[#This Row],[ACADEMIC YEAR]])</f>
        <v/>
      </c>
      <c r="H276" s="234" t="str">
        <f>IF(Roster[[#This Row],[ROLE (IF ANY)]]=0, "", Roster[[#This Row],[ROLE (IF ANY)]])</f>
        <v/>
      </c>
      <c r="I276" s="234" t="str">
        <f>IF(Roster[[#This Row],[EMAIL]]=0, "", Roster[[#This Row],[EMAIL]])</f>
        <v/>
      </c>
      <c r="J276" s="234"/>
      <c r="K276" s="100"/>
      <c r="L276" s="100"/>
      <c r="M276" s="100"/>
      <c r="N276" s="100"/>
      <c r="O276" s="100"/>
      <c r="P276" s="100"/>
      <c r="Q276" s="258"/>
      <c r="R276" s="258"/>
      <c r="S276" s="258"/>
      <c r="T276" s="258"/>
      <c r="U276" s="259"/>
      <c r="V276" s="277"/>
    </row>
    <row r="277" spans="1:22" ht="14.5" x14ac:dyDescent="0.35">
      <c r="A277" s="100" t="str">
        <f>IF(Roster[[#This Row],[FIRST NAME]]=0, "", Roster[[#This Row],[FIRST NAME]])</f>
        <v/>
      </c>
      <c r="B277" s="234" t="str">
        <f>IF(Roster[[#This Row],[LAST NAME]]=0, "", Roster[[#This Row],[LAST NAME]])</f>
        <v/>
      </c>
      <c r="C277" s="234" t="str">
        <f>IF(Roster[[#This Row],[STUDENT '#]]=0, "", Roster[[#This Row],[STUDENT '#]])</f>
        <v/>
      </c>
      <c r="D277" s="234" t="str">
        <f>IF(Roster[[#This Row],[FACULTY]]=0, "", Roster[[#This Row],[FACULTY]])</f>
        <v/>
      </c>
      <c r="E277" s="234" t="str">
        <f>IF(Roster[[#This Row],[DEGREE]]=0, "", Roster[[#This Row],[DEGREE]])</f>
        <v/>
      </c>
      <c r="F277" s="234" t="str">
        <f>IF(Roster[[#This Row],[PROGRAM]]=0, "", Roster[[#This Row],[PROGRAM]])</f>
        <v/>
      </c>
      <c r="G277" s="234" t="str">
        <f>IF(Roster[[#This Row],[ACADEMIC YEAR]]=0, "", Roster[[#This Row],[ACADEMIC YEAR]])</f>
        <v/>
      </c>
      <c r="H277" s="234" t="str">
        <f>IF(Roster[[#This Row],[ROLE (IF ANY)]]=0, "", Roster[[#This Row],[ROLE (IF ANY)]])</f>
        <v/>
      </c>
      <c r="I277" s="234" t="str">
        <f>IF(Roster[[#This Row],[EMAIL]]=0, "", Roster[[#This Row],[EMAIL]])</f>
        <v/>
      </c>
      <c r="J277" s="234"/>
      <c r="K277" s="100"/>
      <c r="L277" s="100"/>
      <c r="M277" s="100"/>
      <c r="N277" s="100"/>
      <c r="O277" s="100"/>
      <c r="P277" s="100"/>
      <c r="Q277" s="258"/>
      <c r="R277" s="258"/>
      <c r="S277" s="258"/>
      <c r="T277" s="258"/>
      <c r="U277" s="259"/>
      <c r="V277" s="277"/>
    </row>
    <row r="278" spans="1:22" ht="14.5" x14ac:dyDescent="0.35">
      <c r="A278" s="100" t="str">
        <f>IF(Roster[[#This Row],[FIRST NAME]]=0, "", Roster[[#This Row],[FIRST NAME]])</f>
        <v/>
      </c>
      <c r="B278" s="234" t="str">
        <f>IF(Roster[[#This Row],[LAST NAME]]=0, "", Roster[[#This Row],[LAST NAME]])</f>
        <v/>
      </c>
      <c r="C278" s="234" t="str">
        <f>IF(Roster[[#This Row],[STUDENT '#]]=0, "", Roster[[#This Row],[STUDENT '#]])</f>
        <v/>
      </c>
      <c r="D278" s="234" t="str">
        <f>IF(Roster[[#This Row],[FACULTY]]=0, "", Roster[[#This Row],[FACULTY]])</f>
        <v/>
      </c>
      <c r="E278" s="234" t="str">
        <f>IF(Roster[[#This Row],[DEGREE]]=0, "", Roster[[#This Row],[DEGREE]])</f>
        <v/>
      </c>
      <c r="F278" s="234" t="str">
        <f>IF(Roster[[#This Row],[PROGRAM]]=0, "", Roster[[#This Row],[PROGRAM]])</f>
        <v/>
      </c>
      <c r="G278" s="234" t="str">
        <f>IF(Roster[[#This Row],[ACADEMIC YEAR]]=0, "", Roster[[#This Row],[ACADEMIC YEAR]])</f>
        <v/>
      </c>
      <c r="H278" s="234" t="str">
        <f>IF(Roster[[#This Row],[ROLE (IF ANY)]]=0, "", Roster[[#This Row],[ROLE (IF ANY)]])</f>
        <v/>
      </c>
      <c r="I278" s="234" t="str">
        <f>IF(Roster[[#This Row],[EMAIL]]=0, "", Roster[[#This Row],[EMAIL]])</f>
        <v/>
      </c>
      <c r="J278" s="234"/>
      <c r="K278" s="100"/>
      <c r="L278" s="100"/>
      <c r="M278" s="100"/>
      <c r="N278" s="100"/>
      <c r="O278" s="100"/>
      <c r="P278" s="100"/>
      <c r="Q278" s="258"/>
      <c r="R278" s="258"/>
      <c r="S278" s="258"/>
      <c r="T278" s="258"/>
      <c r="U278" s="259"/>
      <c r="V278" s="277"/>
    </row>
    <row r="279" spans="1:22" ht="14.5" x14ac:dyDescent="0.35">
      <c r="A279" s="100" t="str">
        <f>IF(Roster[[#This Row],[FIRST NAME]]=0, "", Roster[[#This Row],[FIRST NAME]])</f>
        <v/>
      </c>
      <c r="B279" s="234" t="str">
        <f>IF(Roster[[#This Row],[LAST NAME]]=0, "", Roster[[#This Row],[LAST NAME]])</f>
        <v/>
      </c>
      <c r="C279" s="234" t="str">
        <f>IF(Roster[[#This Row],[STUDENT '#]]=0, "", Roster[[#This Row],[STUDENT '#]])</f>
        <v/>
      </c>
      <c r="D279" s="234" t="str">
        <f>IF(Roster[[#This Row],[FACULTY]]=0, "", Roster[[#This Row],[FACULTY]])</f>
        <v/>
      </c>
      <c r="E279" s="234" t="str">
        <f>IF(Roster[[#This Row],[DEGREE]]=0, "", Roster[[#This Row],[DEGREE]])</f>
        <v/>
      </c>
      <c r="F279" s="234" t="str">
        <f>IF(Roster[[#This Row],[PROGRAM]]=0, "", Roster[[#This Row],[PROGRAM]])</f>
        <v/>
      </c>
      <c r="G279" s="234" t="str">
        <f>IF(Roster[[#This Row],[ACADEMIC YEAR]]=0, "", Roster[[#This Row],[ACADEMIC YEAR]])</f>
        <v/>
      </c>
      <c r="H279" s="234" t="str">
        <f>IF(Roster[[#This Row],[ROLE (IF ANY)]]=0, "", Roster[[#This Row],[ROLE (IF ANY)]])</f>
        <v/>
      </c>
      <c r="I279" s="234" t="str">
        <f>IF(Roster[[#This Row],[EMAIL]]=0, "", Roster[[#This Row],[EMAIL]])</f>
        <v/>
      </c>
      <c r="J279" s="234"/>
      <c r="K279" s="100"/>
      <c r="L279" s="100"/>
      <c r="M279" s="100"/>
      <c r="N279" s="100"/>
      <c r="O279" s="100"/>
      <c r="P279" s="100"/>
      <c r="Q279" s="258"/>
      <c r="R279" s="258"/>
      <c r="S279" s="258"/>
      <c r="T279" s="258"/>
      <c r="U279" s="259"/>
      <c r="V279" s="277"/>
    </row>
    <row r="280" spans="1:22" ht="14.5" x14ac:dyDescent="0.35">
      <c r="A280" s="100" t="str">
        <f>IF(Roster[[#This Row],[FIRST NAME]]=0, "", Roster[[#This Row],[FIRST NAME]])</f>
        <v/>
      </c>
      <c r="B280" s="234" t="str">
        <f>IF(Roster[[#This Row],[LAST NAME]]=0, "", Roster[[#This Row],[LAST NAME]])</f>
        <v/>
      </c>
      <c r="C280" s="234" t="str">
        <f>IF(Roster[[#This Row],[STUDENT '#]]=0, "", Roster[[#This Row],[STUDENT '#]])</f>
        <v/>
      </c>
      <c r="D280" s="234" t="str">
        <f>IF(Roster[[#This Row],[FACULTY]]=0, "", Roster[[#This Row],[FACULTY]])</f>
        <v/>
      </c>
      <c r="E280" s="234" t="str">
        <f>IF(Roster[[#This Row],[DEGREE]]=0, "", Roster[[#This Row],[DEGREE]])</f>
        <v/>
      </c>
      <c r="F280" s="234" t="str">
        <f>IF(Roster[[#This Row],[PROGRAM]]=0, "", Roster[[#This Row],[PROGRAM]])</f>
        <v/>
      </c>
      <c r="G280" s="234" t="str">
        <f>IF(Roster[[#This Row],[ACADEMIC YEAR]]=0, "", Roster[[#This Row],[ACADEMIC YEAR]])</f>
        <v/>
      </c>
      <c r="H280" s="234" t="str">
        <f>IF(Roster[[#This Row],[ROLE (IF ANY)]]=0, "", Roster[[#This Row],[ROLE (IF ANY)]])</f>
        <v/>
      </c>
      <c r="I280" s="234" t="str">
        <f>IF(Roster[[#This Row],[EMAIL]]=0, "", Roster[[#This Row],[EMAIL]])</f>
        <v/>
      </c>
      <c r="J280" s="234"/>
      <c r="K280" s="100"/>
      <c r="L280" s="100"/>
      <c r="M280" s="100"/>
      <c r="N280" s="100"/>
      <c r="O280" s="100"/>
      <c r="P280" s="100"/>
      <c r="Q280" s="258"/>
      <c r="R280" s="258"/>
      <c r="S280" s="258"/>
      <c r="T280" s="258"/>
      <c r="U280" s="259"/>
      <c r="V280" s="277"/>
    </row>
    <row r="281" spans="1:22" ht="14.5" x14ac:dyDescent="0.35">
      <c r="A281" s="100" t="str">
        <f>IF(Roster[[#This Row],[FIRST NAME]]=0, "", Roster[[#This Row],[FIRST NAME]])</f>
        <v/>
      </c>
      <c r="B281" s="234" t="str">
        <f>IF(Roster[[#This Row],[LAST NAME]]=0, "", Roster[[#This Row],[LAST NAME]])</f>
        <v/>
      </c>
      <c r="C281" s="234" t="str">
        <f>IF(Roster[[#This Row],[STUDENT '#]]=0, "", Roster[[#This Row],[STUDENT '#]])</f>
        <v/>
      </c>
      <c r="D281" s="234" t="str">
        <f>IF(Roster[[#This Row],[FACULTY]]=0, "", Roster[[#This Row],[FACULTY]])</f>
        <v/>
      </c>
      <c r="E281" s="234" t="str">
        <f>IF(Roster[[#This Row],[DEGREE]]=0, "", Roster[[#This Row],[DEGREE]])</f>
        <v/>
      </c>
      <c r="F281" s="234" t="str">
        <f>IF(Roster[[#This Row],[PROGRAM]]=0, "", Roster[[#This Row],[PROGRAM]])</f>
        <v/>
      </c>
      <c r="G281" s="234" t="str">
        <f>IF(Roster[[#This Row],[ACADEMIC YEAR]]=0, "", Roster[[#This Row],[ACADEMIC YEAR]])</f>
        <v/>
      </c>
      <c r="H281" s="234" t="str">
        <f>IF(Roster[[#This Row],[ROLE (IF ANY)]]=0, "", Roster[[#This Row],[ROLE (IF ANY)]])</f>
        <v/>
      </c>
      <c r="I281" s="234" t="str">
        <f>IF(Roster[[#This Row],[EMAIL]]=0, "", Roster[[#This Row],[EMAIL]])</f>
        <v/>
      </c>
      <c r="J281" s="234"/>
      <c r="K281" s="100"/>
      <c r="L281" s="100"/>
      <c r="M281" s="100"/>
      <c r="N281" s="100"/>
      <c r="O281" s="100"/>
      <c r="P281" s="100"/>
      <c r="Q281" s="258"/>
      <c r="R281" s="258"/>
      <c r="S281" s="258"/>
      <c r="T281" s="258"/>
      <c r="U281" s="259"/>
      <c r="V281" s="277"/>
    </row>
    <row r="282" spans="1:22" ht="14.5" x14ac:dyDescent="0.35">
      <c r="A282" s="100" t="str">
        <f>IF(Roster[[#This Row],[FIRST NAME]]=0, "", Roster[[#This Row],[FIRST NAME]])</f>
        <v/>
      </c>
      <c r="B282" s="234" t="str">
        <f>IF(Roster[[#This Row],[LAST NAME]]=0, "", Roster[[#This Row],[LAST NAME]])</f>
        <v/>
      </c>
      <c r="C282" s="234" t="str">
        <f>IF(Roster[[#This Row],[STUDENT '#]]=0, "", Roster[[#This Row],[STUDENT '#]])</f>
        <v/>
      </c>
      <c r="D282" s="234" t="str">
        <f>IF(Roster[[#This Row],[FACULTY]]=0, "", Roster[[#This Row],[FACULTY]])</f>
        <v/>
      </c>
      <c r="E282" s="234" t="str">
        <f>IF(Roster[[#This Row],[DEGREE]]=0, "", Roster[[#This Row],[DEGREE]])</f>
        <v/>
      </c>
      <c r="F282" s="234" t="str">
        <f>IF(Roster[[#This Row],[PROGRAM]]=0, "", Roster[[#This Row],[PROGRAM]])</f>
        <v/>
      </c>
      <c r="G282" s="234" t="str">
        <f>IF(Roster[[#This Row],[ACADEMIC YEAR]]=0, "", Roster[[#This Row],[ACADEMIC YEAR]])</f>
        <v/>
      </c>
      <c r="H282" s="234" t="str">
        <f>IF(Roster[[#This Row],[ROLE (IF ANY)]]=0, "", Roster[[#This Row],[ROLE (IF ANY)]])</f>
        <v/>
      </c>
      <c r="I282" s="234" t="str">
        <f>IF(Roster[[#This Row],[EMAIL]]=0, "", Roster[[#This Row],[EMAIL]])</f>
        <v/>
      </c>
      <c r="J282" s="234"/>
      <c r="K282" s="100"/>
      <c r="L282" s="100"/>
      <c r="M282" s="100"/>
      <c r="N282" s="100"/>
      <c r="O282" s="100"/>
      <c r="P282" s="100"/>
      <c r="Q282" s="258"/>
      <c r="R282" s="258"/>
      <c r="S282" s="258"/>
      <c r="T282" s="258"/>
      <c r="U282" s="259"/>
      <c r="V282" s="277"/>
    </row>
    <row r="283" spans="1:22" ht="14.5" x14ac:dyDescent="0.35">
      <c r="A283" s="100" t="str">
        <f>IF(Roster[[#This Row],[FIRST NAME]]=0, "", Roster[[#This Row],[FIRST NAME]])</f>
        <v/>
      </c>
      <c r="B283" s="234" t="str">
        <f>IF(Roster[[#This Row],[LAST NAME]]=0, "", Roster[[#This Row],[LAST NAME]])</f>
        <v/>
      </c>
      <c r="C283" s="234" t="str">
        <f>IF(Roster[[#This Row],[STUDENT '#]]=0, "", Roster[[#This Row],[STUDENT '#]])</f>
        <v/>
      </c>
      <c r="D283" s="234" t="str">
        <f>IF(Roster[[#This Row],[FACULTY]]=0, "", Roster[[#This Row],[FACULTY]])</f>
        <v/>
      </c>
      <c r="E283" s="234" t="str">
        <f>IF(Roster[[#This Row],[DEGREE]]=0, "", Roster[[#This Row],[DEGREE]])</f>
        <v/>
      </c>
      <c r="F283" s="234" t="str">
        <f>IF(Roster[[#This Row],[PROGRAM]]=0, "", Roster[[#This Row],[PROGRAM]])</f>
        <v/>
      </c>
      <c r="G283" s="234" t="str">
        <f>IF(Roster[[#This Row],[ACADEMIC YEAR]]=0, "", Roster[[#This Row],[ACADEMIC YEAR]])</f>
        <v/>
      </c>
      <c r="H283" s="234" t="str">
        <f>IF(Roster[[#This Row],[ROLE (IF ANY)]]=0, "", Roster[[#This Row],[ROLE (IF ANY)]])</f>
        <v/>
      </c>
      <c r="I283" s="234" t="str">
        <f>IF(Roster[[#This Row],[EMAIL]]=0, "", Roster[[#This Row],[EMAIL]])</f>
        <v/>
      </c>
      <c r="J283" s="234"/>
      <c r="K283" s="100"/>
      <c r="L283" s="100"/>
      <c r="M283" s="100"/>
      <c r="N283" s="100"/>
      <c r="O283" s="100"/>
      <c r="P283" s="100"/>
      <c r="Q283" s="258"/>
      <c r="R283" s="258"/>
      <c r="S283" s="258"/>
      <c r="T283" s="258"/>
      <c r="U283" s="259"/>
      <c r="V283" s="277"/>
    </row>
    <row r="284" spans="1:22" ht="14.5" x14ac:dyDescent="0.35">
      <c r="A284" s="100" t="str">
        <f>IF(Roster[[#This Row],[FIRST NAME]]=0, "", Roster[[#This Row],[FIRST NAME]])</f>
        <v/>
      </c>
      <c r="B284" s="234" t="str">
        <f>IF(Roster[[#This Row],[LAST NAME]]=0, "", Roster[[#This Row],[LAST NAME]])</f>
        <v/>
      </c>
      <c r="C284" s="234" t="str">
        <f>IF(Roster[[#This Row],[STUDENT '#]]=0, "", Roster[[#This Row],[STUDENT '#]])</f>
        <v/>
      </c>
      <c r="D284" s="234" t="str">
        <f>IF(Roster[[#This Row],[FACULTY]]=0, "", Roster[[#This Row],[FACULTY]])</f>
        <v/>
      </c>
      <c r="E284" s="234" t="str">
        <f>IF(Roster[[#This Row],[DEGREE]]=0, "", Roster[[#This Row],[DEGREE]])</f>
        <v/>
      </c>
      <c r="F284" s="234" t="str">
        <f>IF(Roster[[#This Row],[PROGRAM]]=0, "", Roster[[#This Row],[PROGRAM]])</f>
        <v/>
      </c>
      <c r="G284" s="234" t="str">
        <f>IF(Roster[[#This Row],[ACADEMIC YEAR]]=0, "", Roster[[#This Row],[ACADEMIC YEAR]])</f>
        <v/>
      </c>
      <c r="H284" s="234" t="str">
        <f>IF(Roster[[#This Row],[ROLE (IF ANY)]]=0, "", Roster[[#This Row],[ROLE (IF ANY)]])</f>
        <v/>
      </c>
      <c r="I284" s="234" t="str">
        <f>IF(Roster[[#This Row],[EMAIL]]=0, "", Roster[[#This Row],[EMAIL]])</f>
        <v/>
      </c>
      <c r="J284" s="234"/>
      <c r="K284" s="100"/>
      <c r="L284" s="100"/>
      <c r="M284" s="100"/>
      <c r="N284" s="100"/>
      <c r="O284" s="100"/>
      <c r="P284" s="100"/>
      <c r="Q284" s="258"/>
      <c r="R284" s="258"/>
      <c r="S284" s="258"/>
      <c r="T284" s="258"/>
      <c r="U284" s="259"/>
      <c r="V284" s="277"/>
    </row>
    <row r="285" spans="1:22" ht="14.5" x14ac:dyDescent="0.35">
      <c r="A285" s="100" t="str">
        <f>IF(Roster[[#This Row],[FIRST NAME]]=0, "", Roster[[#This Row],[FIRST NAME]])</f>
        <v/>
      </c>
      <c r="B285" s="234" t="str">
        <f>IF(Roster[[#This Row],[LAST NAME]]=0, "", Roster[[#This Row],[LAST NAME]])</f>
        <v/>
      </c>
      <c r="C285" s="234" t="str">
        <f>IF(Roster[[#This Row],[STUDENT '#]]=0, "", Roster[[#This Row],[STUDENT '#]])</f>
        <v/>
      </c>
      <c r="D285" s="234" t="str">
        <f>IF(Roster[[#This Row],[FACULTY]]=0, "", Roster[[#This Row],[FACULTY]])</f>
        <v/>
      </c>
      <c r="E285" s="234" t="str">
        <f>IF(Roster[[#This Row],[DEGREE]]=0, "", Roster[[#This Row],[DEGREE]])</f>
        <v/>
      </c>
      <c r="F285" s="234" t="str">
        <f>IF(Roster[[#This Row],[PROGRAM]]=0, "", Roster[[#This Row],[PROGRAM]])</f>
        <v/>
      </c>
      <c r="G285" s="234" t="str">
        <f>IF(Roster[[#This Row],[ACADEMIC YEAR]]=0, "", Roster[[#This Row],[ACADEMIC YEAR]])</f>
        <v/>
      </c>
      <c r="H285" s="234" t="str">
        <f>IF(Roster[[#This Row],[ROLE (IF ANY)]]=0, "", Roster[[#This Row],[ROLE (IF ANY)]])</f>
        <v/>
      </c>
      <c r="I285" s="234" t="str">
        <f>IF(Roster[[#This Row],[EMAIL]]=0, "", Roster[[#This Row],[EMAIL]])</f>
        <v/>
      </c>
      <c r="J285" s="234"/>
      <c r="K285" s="100"/>
      <c r="L285" s="100"/>
      <c r="M285" s="100"/>
      <c r="N285" s="100"/>
      <c r="O285" s="100"/>
      <c r="P285" s="100"/>
      <c r="Q285" s="258"/>
      <c r="R285" s="258"/>
      <c r="S285" s="258"/>
      <c r="T285" s="258"/>
      <c r="U285" s="259"/>
      <c r="V285" s="277"/>
    </row>
    <row r="286" spans="1:22" ht="14.5" x14ac:dyDescent="0.35">
      <c r="A286" s="100" t="str">
        <f>IF(Roster[[#This Row],[FIRST NAME]]=0, "", Roster[[#This Row],[FIRST NAME]])</f>
        <v/>
      </c>
      <c r="B286" s="234" t="str">
        <f>IF(Roster[[#This Row],[LAST NAME]]=0, "", Roster[[#This Row],[LAST NAME]])</f>
        <v/>
      </c>
      <c r="C286" s="234" t="str">
        <f>IF(Roster[[#This Row],[STUDENT '#]]=0, "", Roster[[#This Row],[STUDENT '#]])</f>
        <v/>
      </c>
      <c r="D286" s="234" t="str">
        <f>IF(Roster[[#This Row],[FACULTY]]=0, "", Roster[[#This Row],[FACULTY]])</f>
        <v/>
      </c>
      <c r="E286" s="234" t="str">
        <f>IF(Roster[[#This Row],[DEGREE]]=0, "", Roster[[#This Row],[DEGREE]])</f>
        <v/>
      </c>
      <c r="F286" s="234" t="str">
        <f>IF(Roster[[#This Row],[PROGRAM]]=0, "", Roster[[#This Row],[PROGRAM]])</f>
        <v/>
      </c>
      <c r="G286" s="234" t="str">
        <f>IF(Roster[[#This Row],[ACADEMIC YEAR]]=0, "", Roster[[#This Row],[ACADEMIC YEAR]])</f>
        <v/>
      </c>
      <c r="H286" s="234" t="str">
        <f>IF(Roster[[#This Row],[ROLE (IF ANY)]]=0, "", Roster[[#This Row],[ROLE (IF ANY)]])</f>
        <v/>
      </c>
      <c r="I286" s="234" t="str">
        <f>IF(Roster[[#This Row],[EMAIL]]=0, "", Roster[[#This Row],[EMAIL]])</f>
        <v/>
      </c>
      <c r="J286" s="234"/>
      <c r="K286" s="100"/>
      <c r="L286" s="100"/>
      <c r="M286" s="100"/>
      <c r="N286" s="100"/>
      <c r="O286" s="100"/>
      <c r="P286" s="100"/>
      <c r="Q286" s="258"/>
      <c r="R286" s="258"/>
      <c r="S286" s="258"/>
      <c r="T286" s="258"/>
      <c r="U286" s="259"/>
      <c r="V286" s="277"/>
    </row>
    <row r="287" spans="1:22" ht="14.5" x14ac:dyDescent="0.35">
      <c r="A287" s="100" t="str">
        <f>IF(Roster[[#This Row],[FIRST NAME]]=0, "", Roster[[#This Row],[FIRST NAME]])</f>
        <v/>
      </c>
      <c r="B287" s="234" t="str">
        <f>IF(Roster[[#This Row],[LAST NAME]]=0, "", Roster[[#This Row],[LAST NAME]])</f>
        <v/>
      </c>
      <c r="C287" s="234" t="str">
        <f>IF(Roster[[#This Row],[STUDENT '#]]=0, "", Roster[[#This Row],[STUDENT '#]])</f>
        <v/>
      </c>
      <c r="D287" s="234" t="str">
        <f>IF(Roster[[#This Row],[FACULTY]]=0, "", Roster[[#This Row],[FACULTY]])</f>
        <v/>
      </c>
      <c r="E287" s="234" t="str">
        <f>IF(Roster[[#This Row],[DEGREE]]=0, "", Roster[[#This Row],[DEGREE]])</f>
        <v/>
      </c>
      <c r="F287" s="234" t="str">
        <f>IF(Roster[[#This Row],[PROGRAM]]=0, "", Roster[[#This Row],[PROGRAM]])</f>
        <v/>
      </c>
      <c r="G287" s="234" t="str">
        <f>IF(Roster[[#This Row],[ACADEMIC YEAR]]=0, "", Roster[[#This Row],[ACADEMIC YEAR]])</f>
        <v/>
      </c>
      <c r="H287" s="234" t="str">
        <f>IF(Roster[[#This Row],[ROLE (IF ANY)]]=0, "", Roster[[#This Row],[ROLE (IF ANY)]])</f>
        <v/>
      </c>
      <c r="I287" s="234" t="str">
        <f>IF(Roster[[#This Row],[EMAIL]]=0, "", Roster[[#This Row],[EMAIL]])</f>
        <v/>
      </c>
      <c r="J287" s="234"/>
      <c r="K287" s="100"/>
      <c r="L287" s="100"/>
      <c r="M287" s="100"/>
      <c r="N287" s="100"/>
      <c r="O287" s="100"/>
      <c r="P287" s="100"/>
      <c r="Q287" s="258"/>
      <c r="R287" s="258"/>
      <c r="S287" s="258"/>
      <c r="T287" s="258"/>
      <c r="U287" s="259"/>
      <c r="V287" s="277"/>
    </row>
    <row r="288" spans="1:22" ht="14.5" x14ac:dyDescent="0.35">
      <c r="A288" s="100" t="str">
        <f>IF(Roster[[#This Row],[FIRST NAME]]=0, "", Roster[[#This Row],[FIRST NAME]])</f>
        <v/>
      </c>
      <c r="B288" s="234" t="str">
        <f>IF(Roster[[#This Row],[LAST NAME]]=0, "", Roster[[#This Row],[LAST NAME]])</f>
        <v/>
      </c>
      <c r="C288" s="234" t="str">
        <f>IF(Roster[[#This Row],[STUDENT '#]]=0, "", Roster[[#This Row],[STUDENT '#]])</f>
        <v/>
      </c>
      <c r="D288" s="234" t="str">
        <f>IF(Roster[[#This Row],[FACULTY]]=0, "", Roster[[#This Row],[FACULTY]])</f>
        <v/>
      </c>
      <c r="E288" s="234" t="str">
        <f>IF(Roster[[#This Row],[DEGREE]]=0, "", Roster[[#This Row],[DEGREE]])</f>
        <v/>
      </c>
      <c r="F288" s="234" t="str">
        <f>IF(Roster[[#This Row],[PROGRAM]]=0, "", Roster[[#This Row],[PROGRAM]])</f>
        <v/>
      </c>
      <c r="G288" s="234" t="str">
        <f>IF(Roster[[#This Row],[ACADEMIC YEAR]]=0, "", Roster[[#This Row],[ACADEMIC YEAR]])</f>
        <v/>
      </c>
      <c r="H288" s="234" t="str">
        <f>IF(Roster[[#This Row],[ROLE (IF ANY)]]=0, "", Roster[[#This Row],[ROLE (IF ANY)]])</f>
        <v/>
      </c>
      <c r="I288" s="234" t="str">
        <f>IF(Roster[[#This Row],[EMAIL]]=0, "", Roster[[#This Row],[EMAIL]])</f>
        <v/>
      </c>
      <c r="J288" s="234"/>
      <c r="K288" s="100"/>
      <c r="L288" s="100"/>
      <c r="M288" s="100"/>
      <c r="N288" s="100"/>
      <c r="O288" s="100"/>
      <c r="P288" s="100"/>
      <c r="Q288" s="258"/>
      <c r="R288" s="258"/>
      <c r="S288" s="258"/>
      <c r="T288" s="258"/>
      <c r="U288" s="259"/>
      <c r="V288" s="277"/>
    </row>
    <row r="289" spans="1:22" ht="14.5" x14ac:dyDescent="0.35">
      <c r="A289" s="100" t="str">
        <f>IF(Roster[[#This Row],[FIRST NAME]]=0, "", Roster[[#This Row],[FIRST NAME]])</f>
        <v/>
      </c>
      <c r="B289" s="234" t="str">
        <f>IF(Roster[[#This Row],[LAST NAME]]=0, "", Roster[[#This Row],[LAST NAME]])</f>
        <v/>
      </c>
      <c r="C289" s="234" t="str">
        <f>IF(Roster[[#This Row],[STUDENT '#]]=0, "", Roster[[#This Row],[STUDENT '#]])</f>
        <v/>
      </c>
      <c r="D289" s="234" t="str">
        <f>IF(Roster[[#This Row],[FACULTY]]=0, "", Roster[[#This Row],[FACULTY]])</f>
        <v/>
      </c>
      <c r="E289" s="234" t="str">
        <f>IF(Roster[[#This Row],[DEGREE]]=0, "", Roster[[#This Row],[DEGREE]])</f>
        <v/>
      </c>
      <c r="F289" s="234" t="str">
        <f>IF(Roster[[#This Row],[PROGRAM]]=0, "", Roster[[#This Row],[PROGRAM]])</f>
        <v/>
      </c>
      <c r="G289" s="234" t="str">
        <f>IF(Roster[[#This Row],[ACADEMIC YEAR]]=0, "", Roster[[#This Row],[ACADEMIC YEAR]])</f>
        <v/>
      </c>
      <c r="H289" s="234" t="str">
        <f>IF(Roster[[#This Row],[ROLE (IF ANY)]]=0, "", Roster[[#This Row],[ROLE (IF ANY)]])</f>
        <v/>
      </c>
      <c r="I289" s="234" t="str">
        <f>IF(Roster[[#This Row],[EMAIL]]=0, "", Roster[[#This Row],[EMAIL]])</f>
        <v/>
      </c>
      <c r="J289" s="234"/>
      <c r="K289" s="100"/>
      <c r="L289" s="100"/>
      <c r="M289" s="100"/>
      <c r="N289" s="100"/>
      <c r="O289" s="100"/>
      <c r="P289" s="100"/>
      <c r="Q289" s="258"/>
      <c r="R289" s="258"/>
      <c r="S289" s="258"/>
      <c r="T289" s="258"/>
      <c r="U289" s="259"/>
      <c r="V289" s="277"/>
    </row>
    <row r="290" spans="1:22" ht="14.5" x14ac:dyDescent="0.35">
      <c r="A290" s="100" t="str">
        <f>IF(Roster[[#This Row],[FIRST NAME]]=0, "", Roster[[#This Row],[FIRST NAME]])</f>
        <v/>
      </c>
      <c r="B290" s="234" t="str">
        <f>IF(Roster[[#This Row],[LAST NAME]]=0, "", Roster[[#This Row],[LAST NAME]])</f>
        <v/>
      </c>
      <c r="C290" s="234" t="str">
        <f>IF(Roster[[#This Row],[STUDENT '#]]=0, "", Roster[[#This Row],[STUDENT '#]])</f>
        <v/>
      </c>
      <c r="D290" s="234" t="str">
        <f>IF(Roster[[#This Row],[FACULTY]]=0, "", Roster[[#This Row],[FACULTY]])</f>
        <v/>
      </c>
      <c r="E290" s="234" t="str">
        <f>IF(Roster[[#This Row],[DEGREE]]=0, "", Roster[[#This Row],[DEGREE]])</f>
        <v/>
      </c>
      <c r="F290" s="234" t="str">
        <f>IF(Roster[[#This Row],[PROGRAM]]=0, "", Roster[[#This Row],[PROGRAM]])</f>
        <v/>
      </c>
      <c r="G290" s="234" t="str">
        <f>IF(Roster[[#This Row],[ACADEMIC YEAR]]=0, "", Roster[[#This Row],[ACADEMIC YEAR]])</f>
        <v/>
      </c>
      <c r="H290" s="234" t="str">
        <f>IF(Roster[[#This Row],[ROLE (IF ANY)]]=0, "", Roster[[#This Row],[ROLE (IF ANY)]])</f>
        <v/>
      </c>
      <c r="I290" s="234" t="str">
        <f>IF(Roster[[#This Row],[EMAIL]]=0, "", Roster[[#This Row],[EMAIL]])</f>
        <v/>
      </c>
      <c r="J290" s="234"/>
      <c r="K290" s="100"/>
      <c r="L290" s="100"/>
      <c r="M290" s="100"/>
      <c r="N290" s="100"/>
      <c r="O290" s="100"/>
      <c r="P290" s="100"/>
      <c r="Q290" s="258"/>
      <c r="R290" s="258"/>
      <c r="S290" s="258"/>
      <c r="T290" s="258"/>
      <c r="U290" s="259"/>
      <c r="V290" s="277"/>
    </row>
    <row r="291" spans="1:22" ht="14.5" x14ac:dyDescent="0.35">
      <c r="A291" s="100" t="str">
        <f>IF(Roster[[#This Row],[FIRST NAME]]=0, "", Roster[[#This Row],[FIRST NAME]])</f>
        <v/>
      </c>
      <c r="B291" s="234" t="str">
        <f>IF(Roster[[#This Row],[LAST NAME]]=0, "", Roster[[#This Row],[LAST NAME]])</f>
        <v/>
      </c>
      <c r="C291" s="234" t="str">
        <f>IF(Roster[[#This Row],[STUDENT '#]]=0, "", Roster[[#This Row],[STUDENT '#]])</f>
        <v/>
      </c>
      <c r="D291" s="234" t="str">
        <f>IF(Roster[[#This Row],[FACULTY]]=0, "", Roster[[#This Row],[FACULTY]])</f>
        <v/>
      </c>
      <c r="E291" s="234" t="str">
        <f>IF(Roster[[#This Row],[DEGREE]]=0, "", Roster[[#This Row],[DEGREE]])</f>
        <v/>
      </c>
      <c r="F291" s="234" t="str">
        <f>IF(Roster[[#This Row],[PROGRAM]]=0, "", Roster[[#This Row],[PROGRAM]])</f>
        <v/>
      </c>
      <c r="G291" s="234" t="str">
        <f>IF(Roster[[#This Row],[ACADEMIC YEAR]]=0, "", Roster[[#This Row],[ACADEMIC YEAR]])</f>
        <v/>
      </c>
      <c r="H291" s="234" t="str">
        <f>IF(Roster[[#This Row],[ROLE (IF ANY)]]=0, "", Roster[[#This Row],[ROLE (IF ANY)]])</f>
        <v/>
      </c>
      <c r="I291" s="234" t="str">
        <f>IF(Roster[[#This Row],[EMAIL]]=0, "", Roster[[#This Row],[EMAIL]])</f>
        <v/>
      </c>
      <c r="J291" s="234"/>
      <c r="K291" s="100"/>
      <c r="L291" s="100"/>
      <c r="M291" s="100"/>
      <c r="N291" s="100"/>
      <c r="O291" s="100"/>
      <c r="P291" s="100"/>
      <c r="Q291" s="258"/>
      <c r="R291" s="258"/>
      <c r="S291" s="258"/>
      <c r="T291" s="258"/>
      <c r="U291" s="259"/>
      <c r="V291" s="277"/>
    </row>
    <row r="292" spans="1:22" ht="14.5" x14ac:dyDescent="0.35">
      <c r="A292" s="100" t="str">
        <f>IF(Roster[[#This Row],[FIRST NAME]]=0, "", Roster[[#This Row],[FIRST NAME]])</f>
        <v/>
      </c>
      <c r="B292" s="234" t="str">
        <f>IF(Roster[[#This Row],[LAST NAME]]=0, "", Roster[[#This Row],[LAST NAME]])</f>
        <v/>
      </c>
      <c r="C292" s="234" t="str">
        <f>IF(Roster[[#This Row],[STUDENT '#]]=0, "", Roster[[#This Row],[STUDENT '#]])</f>
        <v/>
      </c>
      <c r="D292" s="234" t="str">
        <f>IF(Roster[[#This Row],[FACULTY]]=0, "", Roster[[#This Row],[FACULTY]])</f>
        <v/>
      </c>
      <c r="E292" s="234" t="str">
        <f>IF(Roster[[#This Row],[DEGREE]]=0, "", Roster[[#This Row],[DEGREE]])</f>
        <v/>
      </c>
      <c r="F292" s="234" t="str">
        <f>IF(Roster[[#This Row],[PROGRAM]]=0, "", Roster[[#This Row],[PROGRAM]])</f>
        <v/>
      </c>
      <c r="G292" s="234" t="str">
        <f>IF(Roster[[#This Row],[ACADEMIC YEAR]]=0, "", Roster[[#This Row],[ACADEMIC YEAR]])</f>
        <v/>
      </c>
      <c r="H292" s="234" t="str">
        <f>IF(Roster[[#This Row],[ROLE (IF ANY)]]=0, "", Roster[[#This Row],[ROLE (IF ANY)]])</f>
        <v/>
      </c>
      <c r="I292" s="234" t="str">
        <f>IF(Roster[[#This Row],[EMAIL]]=0, "", Roster[[#This Row],[EMAIL]])</f>
        <v/>
      </c>
      <c r="J292" s="234"/>
      <c r="K292" s="100"/>
      <c r="L292" s="100"/>
      <c r="M292" s="100"/>
      <c r="N292" s="100"/>
      <c r="O292" s="100"/>
      <c r="P292" s="100"/>
      <c r="Q292" s="258"/>
      <c r="R292" s="258"/>
      <c r="S292" s="258"/>
      <c r="T292" s="258"/>
      <c r="U292" s="259"/>
      <c r="V292" s="277"/>
    </row>
    <row r="293" spans="1:22" ht="14.5" x14ac:dyDescent="0.35">
      <c r="A293" s="100" t="str">
        <f>IF(Roster[[#This Row],[FIRST NAME]]=0, "", Roster[[#This Row],[FIRST NAME]])</f>
        <v/>
      </c>
      <c r="B293" s="234" t="str">
        <f>IF(Roster[[#This Row],[LAST NAME]]=0, "", Roster[[#This Row],[LAST NAME]])</f>
        <v/>
      </c>
      <c r="C293" s="234" t="str">
        <f>IF(Roster[[#This Row],[STUDENT '#]]=0, "", Roster[[#This Row],[STUDENT '#]])</f>
        <v/>
      </c>
      <c r="D293" s="234" t="str">
        <f>IF(Roster[[#This Row],[FACULTY]]=0, "", Roster[[#This Row],[FACULTY]])</f>
        <v/>
      </c>
      <c r="E293" s="234" t="str">
        <f>IF(Roster[[#This Row],[DEGREE]]=0, "", Roster[[#This Row],[DEGREE]])</f>
        <v/>
      </c>
      <c r="F293" s="234" t="str">
        <f>IF(Roster[[#This Row],[PROGRAM]]=0, "", Roster[[#This Row],[PROGRAM]])</f>
        <v/>
      </c>
      <c r="G293" s="234" t="str">
        <f>IF(Roster[[#This Row],[ACADEMIC YEAR]]=0, "", Roster[[#This Row],[ACADEMIC YEAR]])</f>
        <v/>
      </c>
      <c r="H293" s="234" t="str">
        <f>IF(Roster[[#This Row],[ROLE (IF ANY)]]=0, "", Roster[[#This Row],[ROLE (IF ANY)]])</f>
        <v/>
      </c>
      <c r="I293" s="234" t="str">
        <f>IF(Roster[[#This Row],[EMAIL]]=0, "", Roster[[#This Row],[EMAIL]])</f>
        <v/>
      </c>
      <c r="J293" s="234"/>
      <c r="K293" s="100"/>
      <c r="L293" s="100"/>
      <c r="M293" s="100"/>
      <c r="N293" s="100"/>
      <c r="O293" s="100"/>
      <c r="P293" s="100"/>
      <c r="Q293" s="258"/>
      <c r="R293" s="258"/>
      <c r="S293" s="258"/>
      <c r="T293" s="258"/>
      <c r="U293" s="259"/>
      <c r="V293" s="277"/>
    </row>
    <row r="294" spans="1:22" ht="14.5" x14ac:dyDescent="0.35">
      <c r="A294" s="100" t="str">
        <f>IF(Roster[[#This Row],[FIRST NAME]]=0, "", Roster[[#This Row],[FIRST NAME]])</f>
        <v/>
      </c>
      <c r="B294" s="234" t="str">
        <f>IF(Roster[[#This Row],[LAST NAME]]=0, "", Roster[[#This Row],[LAST NAME]])</f>
        <v/>
      </c>
      <c r="C294" s="234" t="str">
        <f>IF(Roster[[#This Row],[STUDENT '#]]=0, "", Roster[[#This Row],[STUDENT '#]])</f>
        <v/>
      </c>
      <c r="D294" s="234" t="str">
        <f>IF(Roster[[#This Row],[FACULTY]]=0, "", Roster[[#This Row],[FACULTY]])</f>
        <v/>
      </c>
      <c r="E294" s="234" t="str">
        <f>IF(Roster[[#This Row],[DEGREE]]=0, "", Roster[[#This Row],[DEGREE]])</f>
        <v/>
      </c>
      <c r="F294" s="234" t="str">
        <f>IF(Roster[[#This Row],[PROGRAM]]=0, "", Roster[[#This Row],[PROGRAM]])</f>
        <v/>
      </c>
      <c r="G294" s="234" t="str">
        <f>IF(Roster[[#This Row],[ACADEMIC YEAR]]=0, "", Roster[[#This Row],[ACADEMIC YEAR]])</f>
        <v/>
      </c>
      <c r="H294" s="234" t="str">
        <f>IF(Roster[[#This Row],[ROLE (IF ANY)]]=0, "", Roster[[#This Row],[ROLE (IF ANY)]])</f>
        <v/>
      </c>
      <c r="I294" s="234" t="str">
        <f>IF(Roster[[#This Row],[EMAIL]]=0, "", Roster[[#This Row],[EMAIL]])</f>
        <v/>
      </c>
      <c r="J294" s="234"/>
      <c r="K294" s="100"/>
      <c r="L294" s="100"/>
      <c r="M294" s="100"/>
      <c r="N294" s="100"/>
      <c r="O294" s="100"/>
      <c r="P294" s="100"/>
      <c r="Q294" s="258"/>
      <c r="R294" s="258"/>
      <c r="S294" s="258"/>
      <c r="T294" s="258"/>
      <c r="U294" s="259"/>
      <c r="V294" s="277"/>
    </row>
    <row r="295" spans="1:22" ht="14.5" x14ac:dyDescent="0.35">
      <c r="A295" s="100" t="str">
        <f>IF(Roster[[#This Row],[FIRST NAME]]=0, "", Roster[[#This Row],[FIRST NAME]])</f>
        <v/>
      </c>
      <c r="B295" s="234" t="str">
        <f>IF(Roster[[#This Row],[LAST NAME]]=0, "", Roster[[#This Row],[LAST NAME]])</f>
        <v/>
      </c>
      <c r="C295" s="234" t="str">
        <f>IF(Roster[[#This Row],[STUDENT '#]]=0, "", Roster[[#This Row],[STUDENT '#]])</f>
        <v/>
      </c>
      <c r="D295" s="234" t="str">
        <f>IF(Roster[[#This Row],[FACULTY]]=0, "", Roster[[#This Row],[FACULTY]])</f>
        <v/>
      </c>
      <c r="E295" s="234" t="str">
        <f>IF(Roster[[#This Row],[DEGREE]]=0, "", Roster[[#This Row],[DEGREE]])</f>
        <v/>
      </c>
      <c r="F295" s="234" t="str">
        <f>IF(Roster[[#This Row],[PROGRAM]]=0, "", Roster[[#This Row],[PROGRAM]])</f>
        <v/>
      </c>
      <c r="G295" s="234" t="str">
        <f>IF(Roster[[#This Row],[ACADEMIC YEAR]]=0, "", Roster[[#This Row],[ACADEMIC YEAR]])</f>
        <v/>
      </c>
      <c r="H295" s="234" t="str">
        <f>IF(Roster[[#This Row],[ROLE (IF ANY)]]=0, "", Roster[[#This Row],[ROLE (IF ANY)]])</f>
        <v/>
      </c>
      <c r="I295" s="234" t="str">
        <f>IF(Roster[[#This Row],[EMAIL]]=0, "", Roster[[#This Row],[EMAIL]])</f>
        <v/>
      </c>
      <c r="J295" s="234"/>
      <c r="K295" s="100"/>
      <c r="L295" s="100"/>
      <c r="M295" s="100"/>
      <c r="N295" s="100"/>
      <c r="O295" s="100"/>
      <c r="P295" s="100"/>
      <c r="Q295" s="258"/>
      <c r="R295" s="258"/>
      <c r="S295" s="258"/>
      <c r="T295" s="258"/>
      <c r="U295" s="259"/>
      <c r="V295" s="277"/>
    </row>
    <row r="296" spans="1:22" ht="14.5" x14ac:dyDescent="0.35">
      <c r="A296" s="100" t="str">
        <f>IF(Roster[[#This Row],[FIRST NAME]]=0, "", Roster[[#This Row],[FIRST NAME]])</f>
        <v/>
      </c>
      <c r="B296" s="234" t="str">
        <f>IF(Roster[[#This Row],[LAST NAME]]=0, "", Roster[[#This Row],[LAST NAME]])</f>
        <v/>
      </c>
      <c r="C296" s="234" t="str">
        <f>IF(Roster[[#This Row],[STUDENT '#]]=0, "", Roster[[#This Row],[STUDENT '#]])</f>
        <v/>
      </c>
      <c r="D296" s="234" t="str">
        <f>IF(Roster[[#This Row],[FACULTY]]=0, "", Roster[[#This Row],[FACULTY]])</f>
        <v/>
      </c>
      <c r="E296" s="234" t="str">
        <f>IF(Roster[[#This Row],[DEGREE]]=0, "", Roster[[#This Row],[DEGREE]])</f>
        <v/>
      </c>
      <c r="F296" s="234" t="str">
        <f>IF(Roster[[#This Row],[PROGRAM]]=0, "", Roster[[#This Row],[PROGRAM]])</f>
        <v/>
      </c>
      <c r="G296" s="234" t="str">
        <f>IF(Roster[[#This Row],[ACADEMIC YEAR]]=0, "", Roster[[#This Row],[ACADEMIC YEAR]])</f>
        <v/>
      </c>
      <c r="H296" s="234" t="str">
        <f>IF(Roster[[#This Row],[ROLE (IF ANY)]]=0, "", Roster[[#This Row],[ROLE (IF ANY)]])</f>
        <v/>
      </c>
      <c r="I296" s="234" t="str">
        <f>IF(Roster[[#This Row],[EMAIL]]=0, "", Roster[[#This Row],[EMAIL]])</f>
        <v/>
      </c>
      <c r="J296" s="234"/>
      <c r="K296" s="100"/>
      <c r="L296" s="100"/>
      <c r="M296" s="100"/>
      <c r="N296" s="100"/>
      <c r="O296" s="100"/>
      <c r="P296" s="100"/>
      <c r="Q296" s="258"/>
      <c r="R296" s="258"/>
      <c r="S296" s="258"/>
      <c r="T296" s="258"/>
      <c r="U296" s="259"/>
      <c r="V296" s="277"/>
    </row>
    <row r="297" spans="1:22" ht="14.5" x14ac:dyDescent="0.35">
      <c r="A297" s="100" t="str">
        <f>IF(Roster[[#This Row],[FIRST NAME]]=0, "", Roster[[#This Row],[FIRST NAME]])</f>
        <v/>
      </c>
      <c r="B297" s="234" t="str">
        <f>IF(Roster[[#This Row],[LAST NAME]]=0, "", Roster[[#This Row],[LAST NAME]])</f>
        <v/>
      </c>
      <c r="C297" s="234" t="str">
        <f>IF(Roster[[#This Row],[STUDENT '#]]=0, "", Roster[[#This Row],[STUDENT '#]])</f>
        <v/>
      </c>
      <c r="D297" s="234" t="str">
        <f>IF(Roster[[#This Row],[FACULTY]]=0, "", Roster[[#This Row],[FACULTY]])</f>
        <v/>
      </c>
      <c r="E297" s="234" t="str">
        <f>IF(Roster[[#This Row],[DEGREE]]=0, "", Roster[[#This Row],[DEGREE]])</f>
        <v/>
      </c>
      <c r="F297" s="234" t="str">
        <f>IF(Roster[[#This Row],[PROGRAM]]=0, "", Roster[[#This Row],[PROGRAM]])</f>
        <v/>
      </c>
      <c r="G297" s="234" t="str">
        <f>IF(Roster[[#This Row],[ACADEMIC YEAR]]=0, "", Roster[[#This Row],[ACADEMIC YEAR]])</f>
        <v/>
      </c>
      <c r="H297" s="234" t="str">
        <f>IF(Roster[[#This Row],[ROLE (IF ANY)]]=0, "", Roster[[#This Row],[ROLE (IF ANY)]])</f>
        <v/>
      </c>
      <c r="I297" s="234" t="str">
        <f>IF(Roster[[#This Row],[EMAIL]]=0, "", Roster[[#This Row],[EMAIL]])</f>
        <v/>
      </c>
      <c r="J297" s="234"/>
      <c r="K297" s="100"/>
      <c r="L297" s="100"/>
      <c r="M297" s="100"/>
      <c r="N297" s="100"/>
      <c r="O297" s="100"/>
      <c r="P297" s="100"/>
      <c r="Q297" s="258"/>
      <c r="R297" s="258"/>
      <c r="S297" s="258"/>
      <c r="T297" s="258"/>
      <c r="U297" s="259"/>
      <c r="V297" s="277"/>
    </row>
    <row r="298" spans="1:22" ht="14.5" x14ac:dyDescent="0.35">
      <c r="A298" s="100" t="str">
        <f>IF(Roster[[#This Row],[FIRST NAME]]=0, "", Roster[[#This Row],[FIRST NAME]])</f>
        <v/>
      </c>
      <c r="B298" s="234" t="str">
        <f>IF(Roster[[#This Row],[LAST NAME]]=0, "", Roster[[#This Row],[LAST NAME]])</f>
        <v/>
      </c>
      <c r="C298" s="234" t="str">
        <f>IF(Roster[[#This Row],[STUDENT '#]]=0, "", Roster[[#This Row],[STUDENT '#]])</f>
        <v/>
      </c>
      <c r="D298" s="234" t="str">
        <f>IF(Roster[[#This Row],[FACULTY]]=0, "", Roster[[#This Row],[FACULTY]])</f>
        <v/>
      </c>
      <c r="E298" s="234" t="str">
        <f>IF(Roster[[#This Row],[DEGREE]]=0, "", Roster[[#This Row],[DEGREE]])</f>
        <v/>
      </c>
      <c r="F298" s="234" t="str">
        <f>IF(Roster[[#This Row],[PROGRAM]]=0, "", Roster[[#This Row],[PROGRAM]])</f>
        <v/>
      </c>
      <c r="G298" s="234" t="str">
        <f>IF(Roster[[#This Row],[ACADEMIC YEAR]]=0, "", Roster[[#This Row],[ACADEMIC YEAR]])</f>
        <v/>
      </c>
      <c r="H298" s="234" t="str">
        <f>IF(Roster[[#This Row],[ROLE (IF ANY)]]=0, "", Roster[[#This Row],[ROLE (IF ANY)]])</f>
        <v/>
      </c>
      <c r="I298" s="234" t="str">
        <f>IF(Roster[[#This Row],[EMAIL]]=0, "", Roster[[#This Row],[EMAIL]])</f>
        <v/>
      </c>
      <c r="J298" s="234"/>
      <c r="K298" s="100"/>
      <c r="L298" s="100"/>
      <c r="M298" s="100"/>
      <c r="N298" s="100"/>
      <c r="O298" s="100"/>
      <c r="P298" s="100"/>
      <c r="Q298" s="258"/>
      <c r="R298" s="258"/>
      <c r="S298" s="258"/>
      <c r="T298" s="258"/>
      <c r="U298" s="259"/>
      <c r="V298" s="277"/>
    </row>
    <row r="299" spans="1:22" ht="14.5" x14ac:dyDescent="0.35">
      <c r="A299" s="100" t="str">
        <f>IF(Roster[[#This Row],[FIRST NAME]]=0, "", Roster[[#This Row],[FIRST NAME]])</f>
        <v/>
      </c>
      <c r="B299" s="234" t="str">
        <f>IF(Roster[[#This Row],[LAST NAME]]=0, "", Roster[[#This Row],[LAST NAME]])</f>
        <v/>
      </c>
      <c r="C299" s="234" t="str">
        <f>IF(Roster[[#This Row],[STUDENT '#]]=0, "", Roster[[#This Row],[STUDENT '#]])</f>
        <v/>
      </c>
      <c r="D299" s="234" t="str">
        <f>IF(Roster[[#This Row],[FACULTY]]=0, "", Roster[[#This Row],[FACULTY]])</f>
        <v/>
      </c>
      <c r="E299" s="234" t="str">
        <f>IF(Roster[[#This Row],[DEGREE]]=0, "", Roster[[#This Row],[DEGREE]])</f>
        <v/>
      </c>
      <c r="F299" s="234" t="str">
        <f>IF(Roster[[#This Row],[PROGRAM]]=0, "", Roster[[#This Row],[PROGRAM]])</f>
        <v/>
      </c>
      <c r="G299" s="234" t="str">
        <f>IF(Roster[[#This Row],[ACADEMIC YEAR]]=0, "", Roster[[#This Row],[ACADEMIC YEAR]])</f>
        <v/>
      </c>
      <c r="H299" s="234" t="str">
        <f>IF(Roster[[#This Row],[ROLE (IF ANY)]]=0, "", Roster[[#This Row],[ROLE (IF ANY)]])</f>
        <v/>
      </c>
      <c r="I299" s="234" t="str">
        <f>IF(Roster[[#This Row],[EMAIL]]=0, "", Roster[[#This Row],[EMAIL]])</f>
        <v/>
      </c>
      <c r="J299" s="234"/>
      <c r="K299" s="100"/>
      <c r="L299" s="100"/>
      <c r="M299" s="100"/>
      <c r="N299" s="100"/>
      <c r="O299" s="100"/>
      <c r="P299" s="100"/>
      <c r="Q299" s="258"/>
      <c r="R299" s="258"/>
      <c r="S299" s="258"/>
      <c r="T299" s="258"/>
      <c r="U299" s="259"/>
      <c r="V299" s="277"/>
    </row>
    <row r="300" spans="1:22" ht="14.5" x14ac:dyDescent="0.35">
      <c r="A300" s="128" t="str">
        <f>IF(Roster[[#This Row],[FIRST NAME]]=0, "", Roster[[#This Row],[FIRST NAME]])</f>
        <v/>
      </c>
      <c r="B300" s="234" t="str">
        <f>IF(Roster[[#This Row],[LAST NAME]]=0, "", Roster[[#This Row],[LAST NAME]])</f>
        <v/>
      </c>
      <c r="C300" s="234" t="str">
        <f>IF(Roster[[#This Row],[STUDENT '#]]=0, "", Roster[[#This Row],[STUDENT '#]])</f>
        <v/>
      </c>
      <c r="D300" s="234" t="str">
        <f>IF(Roster[[#This Row],[FACULTY]]=0, "", Roster[[#This Row],[FACULTY]])</f>
        <v/>
      </c>
      <c r="E300" s="234" t="str">
        <f>IF(Roster[[#This Row],[DEGREE]]=0, "", Roster[[#This Row],[DEGREE]])</f>
        <v/>
      </c>
      <c r="F300" s="234" t="str">
        <f>IF(Roster[[#This Row],[PROGRAM]]=0, "", Roster[[#This Row],[PROGRAM]])</f>
        <v/>
      </c>
      <c r="G300" s="234" t="str">
        <f>IF(Roster[[#This Row],[ACADEMIC YEAR]]=0, "", Roster[[#This Row],[ACADEMIC YEAR]])</f>
        <v/>
      </c>
      <c r="H300" s="234" t="str">
        <f>IF(Roster[[#This Row],[ROLE (IF ANY)]]=0, "", Roster[[#This Row],[ROLE (IF ANY)]])</f>
        <v/>
      </c>
      <c r="I300" s="234" t="str">
        <f>IF(Roster[[#This Row],[EMAIL]]=0, "", Roster[[#This Row],[EMAIL]])</f>
        <v/>
      </c>
      <c r="J300" s="234"/>
      <c r="K300" s="100"/>
      <c r="L300" s="100"/>
      <c r="M300" s="100"/>
      <c r="N300" s="100"/>
      <c r="O300" s="100"/>
      <c r="P300" s="100"/>
      <c r="Q300" s="258"/>
      <c r="R300" s="258"/>
      <c r="S300" s="258"/>
      <c r="T300" s="258"/>
      <c r="U300" s="259"/>
      <c r="V300" s="277"/>
    </row>
    <row r="301" spans="1:22" x14ac:dyDescent="0.3">
      <c r="A301" s="79"/>
      <c r="B301" s="98"/>
      <c r="C301" s="98"/>
      <c r="D301" s="98"/>
      <c r="E301" s="98"/>
      <c r="F301" s="98"/>
      <c r="G301" s="98"/>
      <c r="H301" s="98"/>
      <c r="I301" s="98"/>
      <c r="J301" s="98"/>
      <c r="K301" s="98"/>
      <c r="L301" s="98"/>
      <c r="M301" s="98"/>
      <c r="N301" s="98"/>
      <c r="O301" s="98"/>
      <c r="P301" s="102"/>
    </row>
    <row r="302" spans="1:22" x14ac:dyDescent="0.3">
      <c r="P302" s="102"/>
    </row>
    <row r="303" spans="1:22" x14ac:dyDescent="0.3">
      <c r="P303" s="102"/>
    </row>
    <row r="304" spans="1:22" x14ac:dyDescent="0.3">
      <c r="P304" s="102"/>
    </row>
    <row r="305" spans="16:16" x14ac:dyDescent="0.3">
      <c r="P305" s="102"/>
    </row>
    <row r="306" spans="16:16" x14ac:dyDescent="0.3">
      <c r="P306" s="102"/>
    </row>
    <row r="307" spans="16:16" x14ac:dyDescent="0.3">
      <c r="P307" s="102"/>
    </row>
    <row r="308" spans="16:16" x14ac:dyDescent="0.3">
      <c r="P308" s="102"/>
    </row>
    <row r="309" spans="16:16" x14ac:dyDescent="0.3">
      <c r="P309" s="102"/>
    </row>
    <row r="310" spans="16:16" x14ac:dyDescent="0.3">
      <c r="P310" s="102"/>
    </row>
    <row r="311" spans="16:16" x14ac:dyDescent="0.3">
      <c r="P311" s="102"/>
    </row>
    <row r="312" spans="16:16" x14ac:dyDescent="0.3">
      <c r="P312" s="102"/>
    </row>
    <row r="313" spans="16:16" x14ac:dyDescent="0.3">
      <c r="P313" s="102"/>
    </row>
    <row r="314" spans="16:16" x14ac:dyDescent="0.3">
      <c r="P314" s="102"/>
    </row>
    <row r="315" spans="16:16" x14ac:dyDescent="0.3">
      <c r="P315" s="102"/>
    </row>
    <row r="316" spans="16:16" x14ac:dyDescent="0.3">
      <c r="P316" s="102"/>
    </row>
    <row r="317" spans="16:16" x14ac:dyDescent="0.3">
      <c r="P317" s="102"/>
    </row>
    <row r="318" spans="16:16" x14ac:dyDescent="0.3">
      <c r="P318" s="102"/>
    </row>
    <row r="319" spans="16:16" x14ac:dyDescent="0.3">
      <c r="P319" s="102"/>
    </row>
    <row r="320" spans="16:16" x14ac:dyDescent="0.3">
      <c r="P320" s="102"/>
    </row>
    <row r="321" spans="16:16" x14ac:dyDescent="0.3">
      <c r="P321" s="102"/>
    </row>
    <row r="322" spans="16:16" x14ac:dyDescent="0.3">
      <c r="P322" s="102"/>
    </row>
    <row r="323" spans="16:16" x14ac:dyDescent="0.3">
      <c r="P323" s="102"/>
    </row>
    <row r="324" spans="16:16" x14ac:dyDescent="0.3">
      <c r="P324" s="102"/>
    </row>
    <row r="325" spans="16:16" x14ac:dyDescent="0.3">
      <c r="P325" s="102"/>
    </row>
    <row r="326" spans="16:16" x14ac:dyDescent="0.3">
      <c r="P326" s="102"/>
    </row>
    <row r="327" spans="16:16" x14ac:dyDescent="0.3">
      <c r="P327" s="102"/>
    </row>
    <row r="328" spans="16:16" x14ac:dyDescent="0.3">
      <c r="P328" s="102"/>
    </row>
    <row r="329" spans="16:16" x14ac:dyDescent="0.3">
      <c r="P329" s="102"/>
    </row>
  </sheetData>
  <dataConsolidate/>
  <mergeCells count="2">
    <mergeCell ref="A1:O2"/>
    <mergeCell ref="Y1:AA2"/>
  </mergeCells>
  <conditionalFormatting sqref="M3:Q3 K119:O1048576 N4:O118">
    <cfRule type="containsText" dxfId="16" priority="19" operator="containsText" text="X">
      <formula>NOT(ISERROR(SEARCH("X",K3)))</formula>
    </cfRule>
  </conditionalFormatting>
  <conditionalFormatting sqref="K113:M118">
    <cfRule type="containsText" dxfId="15" priority="18" operator="containsText" text="X">
      <formula>NOT(ISERROR(SEARCH("X",K113)))</formula>
    </cfRule>
  </conditionalFormatting>
  <conditionalFormatting sqref="V10:W11">
    <cfRule type="beginsWith" dxfId="14" priority="16" operator="beginsWith" text="TRUE">
      <formula>LEFT(V10,LEN("TRUE"))="TRUE"</formula>
    </cfRule>
    <cfRule type="containsText" dxfId="13" priority="17" operator="containsText" text="FALSE">
      <formula>NOT(ISERROR(SEARCH("FALSE",V10)))</formula>
    </cfRule>
  </conditionalFormatting>
  <conditionalFormatting sqref="K63:M69 M4:M62">
    <cfRule type="containsText" dxfId="12" priority="15" operator="containsText" text="X">
      <formula>NOT(ISERROR(SEARCH("X",K4)))</formula>
    </cfRule>
  </conditionalFormatting>
  <conditionalFormatting sqref="K70:M112">
    <cfRule type="containsText" dxfId="11" priority="13" operator="containsText" text="X">
      <formula>NOT(ISERROR(SEARCH("X",K70)))</formula>
    </cfRule>
  </conditionalFormatting>
  <conditionalFormatting sqref="K18:L62 L5:L17">
    <cfRule type="containsText" dxfId="10" priority="11" operator="containsText" text="X">
      <formula>NOT(ISERROR(SEARCH("X",K5)))</formula>
    </cfRule>
  </conditionalFormatting>
  <conditionalFormatting sqref="K4:L4 K5:K17">
    <cfRule type="containsText" dxfId="9" priority="10" operator="containsText" text="X">
      <formula>NOT(ISERROR(SEARCH("X",K4)))</formula>
    </cfRule>
  </conditionalFormatting>
  <conditionalFormatting sqref="S3:V3 Q119:U300 T4:U118">
    <cfRule type="containsText" dxfId="8" priority="9" operator="containsText" text="X">
      <formula>NOT(ISERROR(SEARCH("X",Q3)))</formula>
    </cfRule>
  </conditionalFormatting>
  <conditionalFormatting sqref="Q113:S118">
    <cfRule type="containsText" dxfId="7" priority="8" operator="containsText" text="X">
      <formula>NOT(ISERROR(SEARCH("X",Q113)))</formula>
    </cfRule>
  </conditionalFormatting>
  <conditionalFormatting sqref="Q63:S69 S4:S62">
    <cfRule type="containsText" dxfId="6" priority="7" operator="containsText" text="X">
      <formula>NOT(ISERROR(SEARCH("X",Q4)))</formula>
    </cfRule>
  </conditionalFormatting>
  <conditionalFormatting sqref="Q70:S112">
    <cfRule type="containsText" dxfId="5" priority="6" operator="containsText" text="X">
      <formula>NOT(ISERROR(SEARCH("X",Q70)))</formula>
    </cfRule>
  </conditionalFormatting>
  <conditionalFormatting sqref="Q18:R62 R5:R17">
    <cfRule type="containsText" dxfId="4" priority="5" operator="containsText" text="X">
      <formula>NOT(ISERROR(SEARCH("X",Q5)))</formula>
    </cfRule>
  </conditionalFormatting>
  <conditionalFormatting sqref="Q4:R4 Q5:Q17">
    <cfRule type="containsText" dxfId="3" priority="4" operator="containsText" text="X">
      <formula>NOT(ISERROR(SEARCH("X",Q4)))</formula>
    </cfRule>
  </conditionalFormatting>
  <conditionalFormatting sqref="Y6:Y8 Y10:Y13">
    <cfRule type="containsText" dxfId="2" priority="1" operator="containsText" text="other">
      <formula>NOT(ISERROR(SEARCH(("other"),(Y6))))</formula>
    </cfRule>
  </conditionalFormatting>
  <conditionalFormatting sqref="Y6:Y8 Y10:Y13">
    <cfRule type="containsText" dxfId="1" priority="2" operator="containsText" text="pd">
      <formula>NOT(ISERROR(SEARCH(("pd"),(Y6))))</formula>
    </cfRule>
  </conditionalFormatting>
  <conditionalFormatting sqref="Y6:Y8 Y10:Y13">
    <cfRule type="containsText" dxfId="0" priority="3" operator="containsText" text="design">
      <formula>NOT(ISERROR(SEARCH(("design"),(Y6))))</formula>
    </cfRule>
  </conditionalFormatting>
  <dataValidations count="3">
    <dataValidation type="list" allowBlank="1" showInputMessage="1" showErrorMessage="1" sqref="F3" xr:uid="{88CE6D50-AE50-496E-BA06-D09A1974CD1C}">
      <formula1>"FIRST YEAR, CPEN, SBME, ELEC, CHBE, ENVE, ENPH, GEOE, IGEN, MECH, MINE, MTRL, MANU, OTHER"</formula1>
    </dataValidation>
    <dataValidation type="list" allowBlank="1" showInputMessage="1" showErrorMessage="1" sqref="Q4:U300 K4:O1048576" xr:uid="{675EE8D2-CB7C-416A-B4EE-C5CD797DBAA5}">
      <formula1>"X"</formula1>
    </dataValidation>
    <dataValidation type="list" allowBlank="1" showInputMessage="1" showErrorMessage="1" sqref="P4:P300" xr:uid="{E3A3F443-DB55-4E49-A74B-72F8CB64117D}">
      <formula1>"New, Returning"</formula1>
    </dataValidation>
  </dataValidations>
  <pageMargins left="0.7" right="0.7" top="0.75" bottom="0.75" header="0.3" footer="0.3"/>
  <pageSetup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93BA7D5-622A-4B75-989F-8D4F19E87DEF}">
          <x14:formula1>
            <xm:f>dataval!$D$3:$D$6</xm:f>
          </x14:formula1>
          <xm:sqref>G301:G1048576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3432D-6D61-4FA8-8918-03B61CF84DC8}">
  <sheetPr>
    <tabColor theme="7"/>
  </sheetPr>
  <dimension ref="A1:G20"/>
  <sheetViews>
    <sheetView workbookViewId="0">
      <selection sqref="A1:E1"/>
    </sheetView>
  </sheetViews>
  <sheetFormatPr defaultRowHeight="15.5" x14ac:dyDescent="0.35"/>
  <cols>
    <col min="1" max="1" width="55.765625" customWidth="1"/>
    <col min="2" max="2" width="24.84375" customWidth="1"/>
  </cols>
  <sheetData>
    <row r="1" spans="1:7" ht="25" x14ac:dyDescent="0.35">
      <c r="A1" s="427" t="s">
        <v>388</v>
      </c>
      <c r="B1" s="427"/>
      <c r="C1" s="427"/>
      <c r="D1" s="427"/>
      <c r="E1" s="427"/>
      <c r="F1" s="261"/>
      <c r="G1" s="261"/>
    </row>
    <row r="2" spans="1:7" x14ac:dyDescent="0.35">
      <c r="A2" s="428" t="s">
        <v>389</v>
      </c>
      <c r="B2" s="429"/>
      <c r="C2" s="429"/>
      <c r="D2" s="429"/>
      <c r="E2" s="429"/>
      <c r="F2" s="261"/>
      <c r="G2" s="261"/>
    </row>
    <row r="3" spans="1:7" x14ac:dyDescent="0.35">
      <c r="A3" s="429"/>
      <c r="B3" s="429"/>
      <c r="C3" s="429"/>
      <c r="D3" s="429"/>
      <c r="E3" s="429"/>
      <c r="F3" s="261"/>
      <c r="G3" s="261"/>
    </row>
    <row r="4" spans="1:7" x14ac:dyDescent="0.35">
      <c r="A4" s="429"/>
      <c r="B4" s="429"/>
      <c r="C4" s="429"/>
      <c r="D4" s="429"/>
      <c r="E4" s="429"/>
      <c r="F4" s="261"/>
      <c r="G4" s="261"/>
    </row>
    <row r="5" spans="1:7" x14ac:dyDescent="0.35">
      <c r="A5" s="429"/>
      <c r="B5" s="429"/>
      <c r="C5" s="429"/>
      <c r="D5" s="429"/>
      <c r="E5" s="429"/>
      <c r="F5" s="261"/>
      <c r="G5" s="261"/>
    </row>
    <row r="6" spans="1:7" x14ac:dyDescent="0.35">
      <c r="A6" s="261"/>
      <c r="B6" s="261"/>
      <c r="C6" s="261"/>
      <c r="D6" s="261"/>
      <c r="E6" s="261"/>
      <c r="F6" s="261"/>
      <c r="G6" s="261"/>
    </row>
    <row r="7" spans="1:7" ht="16.5" customHeight="1" x14ac:dyDescent="0.35">
      <c r="A7" s="262" t="str">
        <f>"I confirm the current sheet "&amp;CHAR(39)&amp;A1&amp;CHAR(39)&amp;" is correctly completed"</f>
        <v>I confirm the current sheet 'TESL Modules' is correctly completed</v>
      </c>
      <c r="B7" s="263" t="s">
        <v>258</v>
      </c>
      <c r="C7" s="261"/>
      <c r="D7" s="261"/>
      <c r="E7" s="261"/>
      <c r="F7" s="261"/>
      <c r="G7" s="261"/>
    </row>
    <row r="8" spans="1:7" x14ac:dyDescent="0.35">
      <c r="A8" s="261"/>
      <c r="B8" s="261"/>
      <c r="C8" s="261"/>
      <c r="D8" s="261"/>
      <c r="E8" s="261"/>
      <c r="F8" s="261"/>
      <c r="G8" s="261"/>
    </row>
    <row r="9" spans="1:7" x14ac:dyDescent="0.35">
      <c r="A9" s="261"/>
      <c r="B9" s="264" t="s">
        <v>298</v>
      </c>
      <c r="C9" s="264" t="s">
        <v>299</v>
      </c>
      <c r="D9" s="264" t="s">
        <v>300</v>
      </c>
      <c r="E9" s="264" t="s">
        <v>301</v>
      </c>
      <c r="F9" s="264" t="s">
        <v>302</v>
      </c>
      <c r="G9" s="264" t="s">
        <v>303</v>
      </c>
    </row>
    <row r="10" spans="1:7" x14ac:dyDescent="0.35">
      <c r="A10" s="430" t="s">
        <v>304</v>
      </c>
      <c r="B10" s="432" t="s">
        <v>305</v>
      </c>
      <c r="C10" s="265" t="s">
        <v>318</v>
      </c>
      <c r="D10" s="265" t="s">
        <v>319</v>
      </c>
      <c r="E10" s="265" t="s">
        <v>31</v>
      </c>
      <c r="F10" s="265">
        <v>2</v>
      </c>
      <c r="G10" s="265" t="s">
        <v>306</v>
      </c>
    </row>
    <row r="11" spans="1:7" x14ac:dyDescent="0.35">
      <c r="A11" s="431"/>
      <c r="B11" s="433"/>
      <c r="C11" s="265"/>
      <c r="D11" s="265"/>
      <c r="E11" s="265"/>
      <c r="F11" s="265"/>
      <c r="G11" s="265"/>
    </row>
    <row r="12" spans="1:7" x14ac:dyDescent="0.35">
      <c r="A12" s="266" t="s">
        <v>307</v>
      </c>
      <c r="B12" s="267" t="s">
        <v>308</v>
      </c>
      <c r="C12" s="265"/>
      <c r="D12" s="265"/>
      <c r="E12" s="265"/>
      <c r="F12" s="265"/>
      <c r="G12" s="265"/>
    </row>
    <row r="13" spans="1:7" x14ac:dyDescent="0.35">
      <c r="A13" s="266" t="s">
        <v>309</v>
      </c>
      <c r="B13" s="267" t="s">
        <v>308</v>
      </c>
      <c r="C13" s="265"/>
      <c r="D13" s="265"/>
      <c r="E13" s="265"/>
      <c r="F13" s="265"/>
      <c r="G13" s="265"/>
    </row>
    <row r="14" spans="1:7" x14ac:dyDescent="0.35">
      <c r="A14" s="266" t="s">
        <v>310</v>
      </c>
      <c r="B14" s="267" t="s">
        <v>311</v>
      </c>
      <c r="C14" s="265"/>
      <c r="D14" s="265"/>
      <c r="E14" s="265"/>
      <c r="F14" s="265"/>
      <c r="G14" s="265"/>
    </row>
    <row r="15" spans="1:7" x14ac:dyDescent="0.35">
      <c r="A15" s="266" t="s">
        <v>312</v>
      </c>
      <c r="B15" s="267" t="s">
        <v>313</v>
      </c>
      <c r="C15" s="265"/>
      <c r="D15" s="265"/>
      <c r="E15" s="265"/>
      <c r="F15" s="265"/>
      <c r="G15" s="265"/>
    </row>
    <row r="16" spans="1:7" x14ac:dyDescent="0.35">
      <c r="A16" s="266" t="s">
        <v>314</v>
      </c>
      <c r="B16" s="267" t="s">
        <v>313</v>
      </c>
      <c r="C16" s="265"/>
      <c r="D16" s="265"/>
      <c r="E16" s="265"/>
      <c r="F16" s="265"/>
      <c r="G16" s="265"/>
    </row>
    <row r="17" spans="1:7" x14ac:dyDescent="0.35">
      <c r="A17" s="266" t="s">
        <v>315</v>
      </c>
      <c r="B17" s="267" t="s">
        <v>313</v>
      </c>
      <c r="C17" s="265"/>
      <c r="D17" s="265"/>
      <c r="E17" s="265"/>
      <c r="F17" s="265"/>
      <c r="G17" s="265"/>
    </row>
    <row r="18" spans="1:7" x14ac:dyDescent="0.35">
      <c r="A18" s="266" t="s">
        <v>316</v>
      </c>
      <c r="B18" s="267" t="s">
        <v>313</v>
      </c>
      <c r="C18" s="265"/>
      <c r="D18" s="265"/>
      <c r="E18" s="265"/>
      <c r="F18" s="265"/>
      <c r="G18" s="265"/>
    </row>
    <row r="19" spans="1:7" x14ac:dyDescent="0.35">
      <c r="A19" s="261"/>
      <c r="B19" s="261"/>
      <c r="C19" s="261"/>
      <c r="D19" s="268"/>
      <c r="E19" s="261"/>
      <c r="F19" s="261"/>
      <c r="G19" s="261"/>
    </row>
    <row r="20" spans="1:7" ht="18" x14ac:dyDescent="0.4">
      <c r="A20" s="269" t="s">
        <v>317</v>
      </c>
      <c r="B20" s="261"/>
      <c r="C20" s="261"/>
      <c r="D20" s="261"/>
      <c r="E20" s="261"/>
      <c r="F20" s="261"/>
      <c r="G20" s="261"/>
    </row>
  </sheetData>
  <mergeCells count="4">
    <mergeCell ref="A1:E1"/>
    <mergeCell ref="A2:E5"/>
    <mergeCell ref="A10:A11"/>
    <mergeCell ref="B10:B1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6D9DB16-F5D6-484F-871A-86A8E60372FB}">
          <x14:formula1>
            <xm:f>dataval!$A$21:$A$22</xm:f>
          </x14:formula1>
          <xm:sqref>B7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8F862-62C3-48A6-B4FC-524A6E9F061F}">
  <sheetPr>
    <tabColor theme="7"/>
  </sheetPr>
  <dimension ref="A1:J140"/>
  <sheetViews>
    <sheetView workbookViewId="0">
      <selection sqref="A1:E1"/>
    </sheetView>
  </sheetViews>
  <sheetFormatPr defaultRowHeight="15.5" x14ac:dyDescent="0.35"/>
  <cols>
    <col min="1" max="5" width="20.765625" customWidth="1"/>
    <col min="7" max="10" width="20.765625" customWidth="1"/>
  </cols>
  <sheetData>
    <row r="1" spans="1:10" ht="25" x14ac:dyDescent="0.5">
      <c r="A1" s="427" t="s">
        <v>344</v>
      </c>
      <c r="B1" s="427"/>
      <c r="C1" s="427"/>
      <c r="D1" s="427"/>
      <c r="E1" s="427"/>
      <c r="F1" s="323"/>
      <c r="G1" s="323"/>
      <c r="H1" s="323"/>
      <c r="I1" s="323"/>
      <c r="J1" s="323"/>
    </row>
    <row r="2" spans="1:10" x14ac:dyDescent="0.35">
      <c r="A2" s="428" t="s">
        <v>345</v>
      </c>
      <c r="B2" s="429"/>
      <c r="C2" s="429"/>
      <c r="D2" s="429"/>
      <c r="E2" s="429"/>
      <c r="F2" s="324"/>
      <c r="G2" s="324"/>
      <c r="H2" s="324"/>
      <c r="I2" s="324"/>
      <c r="J2" s="324"/>
    </row>
    <row r="3" spans="1:10" x14ac:dyDescent="0.35">
      <c r="A3" s="429"/>
      <c r="B3" s="429"/>
      <c r="C3" s="429"/>
      <c r="D3" s="429"/>
      <c r="E3" s="429"/>
      <c r="F3" s="324"/>
      <c r="G3" s="324"/>
      <c r="H3" s="324"/>
      <c r="I3" s="324"/>
      <c r="J3" s="324"/>
    </row>
    <row r="4" spans="1:10" x14ac:dyDescent="0.35">
      <c r="A4" s="429"/>
      <c r="B4" s="429"/>
      <c r="C4" s="429"/>
      <c r="D4" s="429"/>
      <c r="E4" s="429"/>
      <c r="F4" s="324"/>
      <c r="G4" s="324"/>
      <c r="H4" s="324"/>
      <c r="I4" s="324"/>
      <c r="J4" s="324"/>
    </row>
    <row r="5" spans="1:10" x14ac:dyDescent="0.35">
      <c r="A5" s="429"/>
      <c r="B5" s="429"/>
      <c r="C5" s="429"/>
      <c r="D5" s="429"/>
      <c r="E5" s="429"/>
      <c r="F5" s="324"/>
      <c r="G5" s="324"/>
      <c r="H5" s="324"/>
      <c r="I5" s="324"/>
      <c r="J5" s="324"/>
    </row>
    <row r="6" spans="1:10" x14ac:dyDescent="0.35">
      <c r="A6" s="324"/>
      <c r="B6" s="324"/>
      <c r="C6" s="324"/>
      <c r="D6" s="324"/>
      <c r="E6" s="324"/>
      <c r="F6" s="324"/>
      <c r="G6" s="324"/>
      <c r="H6" s="324"/>
      <c r="I6" s="324"/>
      <c r="J6" s="324"/>
    </row>
    <row r="7" spans="1:10" ht="56" x14ac:dyDescent="0.35">
      <c r="A7" s="262" t="s">
        <v>346</v>
      </c>
      <c r="B7" s="343" t="s">
        <v>258</v>
      </c>
      <c r="C7" s="324"/>
      <c r="D7" s="324"/>
      <c r="E7" s="324"/>
      <c r="F7" s="324"/>
      <c r="G7" s="324"/>
      <c r="H7" s="324"/>
      <c r="I7" s="324"/>
      <c r="J7" s="324"/>
    </row>
    <row r="8" spans="1:10" x14ac:dyDescent="0.35">
      <c r="A8" s="324"/>
      <c r="B8" s="324"/>
      <c r="C8" s="324"/>
      <c r="D8" s="324"/>
      <c r="E8" s="324"/>
      <c r="F8" s="324"/>
      <c r="G8" s="324"/>
      <c r="H8" s="324"/>
      <c r="I8" s="324"/>
      <c r="J8" s="324"/>
    </row>
    <row r="9" spans="1:10" ht="18" x14ac:dyDescent="0.4">
      <c r="A9" s="434" t="s">
        <v>347</v>
      </c>
      <c r="B9" s="435"/>
      <c r="C9" s="435"/>
      <c r="D9" s="435"/>
      <c r="E9" s="435"/>
      <c r="F9" s="324"/>
      <c r="G9" s="434" t="s">
        <v>348</v>
      </c>
      <c r="H9" s="435"/>
      <c r="I9" s="435"/>
      <c r="J9" s="435"/>
    </row>
    <row r="10" spans="1:10" x14ac:dyDescent="0.35">
      <c r="A10" s="266" t="s">
        <v>349</v>
      </c>
      <c r="B10" s="266" t="s">
        <v>350</v>
      </c>
      <c r="C10" s="266" t="s">
        <v>351</v>
      </c>
      <c r="D10" s="266" t="s">
        <v>352</v>
      </c>
      <c r="E10" s="266" t="s">
        <v>353</v>
      </c>
      <c r="F10" s="324"/>
      <c r="G10" s="266" t="s">
        <v>354</v>
      </c>
      <c r="H10" s="266" t="s">
        <v>355</v>
      </c>
      <c r="I10" s="266" t="s">
        <v>351</v>
      </c>
      <c r="J10" s="266" t="s">
        <v>356</v>
      </c>
    </row>
    <row r="11" spans="1:10" x14ac:dyDescent="0.35">
      <c r="A11" s="340" t="s">
        <v>258</v>
      </c>
      <c r="B11" s="341"/>
      <c r="C11" s="342"/>
      <c r="D11" s="340"/>
      <c r="E11" s="340"/>
      <c r="F11" s="324"/>
      <c r="G11" s="340" t="s">
        <v>258</v>
      </c>
      <c r="H11" s="340"/>
      <c r="I11" s="342"/>
      <c r="J11" s="340"/>
    </row>
    <row r="12" spans="1:10" x14ac:dyDescent="0.35">
      <c r="A12" s="340"/>
      <c r="B12" s="341"/>
      <c r="C12" s="342"/>
      <c r="D12" s="340"/>
      <c r="E12" s="340"/>
      <c r="F12" s="324"/>
      <c r="G12" s="340"/>
      <c r="H12" s="340"/>
      <c r="I12" s="342"/>
      <c r="J12" s="340"/>
    </row>
    <row r="13" spans="1:10" x14ac:dyDescent="0.35">
      <c r="A13" s="340"/>
      <c r="B13" s="341"/>
      <c r="C13" s="342"/>
      <c r="D13" s="340"/>
      <c r="E13" s="340"/>
      <c r="F13" s="324"/>
      <c r="G13" s="340"/>
      <c r="H13" s="340"/>
      <c r="I13" s="342"/>
      <c r="J13" s="340"/>
    </row>
    <row r="14" spans="1:10" x14ac:dyDescent="0.35">
      <c r="A14" s="340"/>
      <c r="B14" s="341"/>
      <c r="C14" s="342"/>
      <c r="D14" s="340"/>
      <c r="E14" s="340"/>
      <c r="F14" s="324"/>
      <c r="G14" s="340"/>
      <c r="H14" s="340"/>
      <c r="I14" s="342"/>
      <c r="J14" s="340"/>
    </row>
    <row r="15" spans="1:10" x14ac:dyDescent="0.35">
      <c r="A15" s="340"/>
      <c r="B15" s="341"/>
      <c r="C15" s="342"/>
      <c r="D15" s="340"/>
      <c r="E15" s="340"/>
      <c r="F15" s="324"/>
      <c r="G15" s="340"/>
      <c r="H15" s="340"/>
      <c r="I15" s="342"/>
      <c r="J15" s="340"/>
    </row>
    <row r="16" spans="1:10" x14ac:dyDescent="0.35">
      <c r="A16" s="340"/>
      <c r="B16" s="341"/>
      <c r="C16" s="342"/>
      <c r="D16" s="340"/>
      <c r="E16" s="340"/>
      <c r="F16" s="324"/>
      <c r="G16" s="340"/>
      <c r="H16" s="340"/>
      <c r="I16" s="342"/>
      <c r="J16" s="340"/>
    </row>
    <row r="17" spans="1:10" x14ac:dyDescent="0.35">
      <c r="A17" s="340"/>
      <c r="B17" s="341"/>
      <c r="C17" s="342"/>
      <c r="D17" s="340"/>
      <c r="E17" s="340"/>
      <c r="F17" s="324"/>
      <c r="G17" s="340"/>
      <c r="H17" s="340"/>
      <c r="I17" s="342"/>
      <c r="J17" s="340"/>
    </row>
    <row r="18" spans="1:10" x14ac:dyDescent="0.35">
      <c r="A18" s="340"/>
      <c r="B18" s="341"/>
      <c r="C18" s="342"/>
      <c r="D18" s="340"/>
      <c r="E18" s="340"/>
      <c r="F18" s="324"/>
      <c r="G18" s="340"/>
      <c r="H18" s="340"/>
      <c r="I18" s="342"/>
      <c r="J18" s="340"/>
    </row>
    <row r="19" spans="1:10" x14ac:dyDescent="0.35">
      <c r="A19" s="340"/>
      <c r="B19" s="341"/>
      <c r="C19" s="342"/>
      <c r="D19" s="340"/>
      <c r="E19" s="340"/>
      <c r="F19" s="324"/>
      <c r="G19" s="340"/>
      <c r="H19" s="340"/>
      <c r="I19" s="342"/>
      <c r="J19" s="340"/>
    </row>
    <row r="20" spans="1:10" x14ac:dyDescent="0.35">
      <c r="A20" s="340"/>
      <c r="B20" s="341"/>
      <c r="C20" s="342"/>
      <c r="D20" s="340"/>
      <c r="E20" s="340"/>
      <c r="F20" s="324"/>
      <c r="G20" s="340"/>
      <c r="H20" s="340"/>
      <c r="I20" s="342"/>
      <c r="J20" s="340"/>
    </row>
    <row r="21" spans="1:10" x14ac:dyDescent="0.35">
      <c r="A21" s="340"/>
      <c r="B21" s="341"/>
      <c r="C21" s="342"/>
      <c r="D21" s="340"/>
      <c r="E21" s="340"/>
      <c r="F21" s="324"/>
      <c r="G21" s="340"/>
      <c r="H21" s="340"/>
      <c r="I21" s="342"/>
      <c r="J21" s="340"/>
    </row>
    <row r="22" spans="1:10" x14ac:dyDescent="0.35">
      <c r="A22" s="340"/>
      <c r="B22" s="341"/>
      <c r="C22" s="342"/>
      <c r="D22" s="340"/>
      <c r="E22" s="340"/>
      <c r="F22" s="324"/>
      <c r="G22" s="340"/>
      <c r="H22" s="340"/>
      <c r="I22" s="342"/>
      <c r="J22" s="340"/>
    </row>
    <row r="23" spans="1:10" x14ac:dyDescent="0.35">
      <c r="A23" s="340"/>
      <c r="B23" s="341"/>
      <c r="C23" s="342"/>
      <c r="D23" s="340"/>
      <c r="E23" s="340"/>
      <c r="F23" s="324"/>
      <c r="G23" s="340"/>
      <c r="H23" s="340"/>
      <c r="I23" s="342"/>
      <c r="J23" s="340"/>
    </row>
    <row r="24" spans="1:10" x14ac:dyDescent="0.35">
      <c r="A24" s="340"/>
      <c r="B24" s="341"/>
      <c r="C24" s="342"/>
      <c r="D24" s="340"/>
      <c r="E24" s="340"/>
      <c r="F24" s="324"/>
      <c r="G24" s="340"/>
      <c r="H24" s="340"/>
      <c r="I24" s="342"/>
      <c r="J24" s="340"/>
    </row>
    <row r="25" spans="1:10" x14ac:dyDescent="0.35">
      <c r="A25" s="340"/>
      <c r="B25" s="341"/>
      <c r="C25" s="342"/>
      <c r="D25" s="340"/>
      <c r="E25" s="340"/>
      <c r="F25" s="324"/>
      <c r="G25" s="340"/>
      <c r="H25" s="340"/>
      <c r="I25" s="342"/>
      <c r="J25" s="340"/>
    </row>
    <row r="26" spans="1:10" x14ac:dyDescent="0.35">
      <c r="A26" s="340"/>
      <c r="B26" s="341"/>
      <c r="C26" s="342"/>
      <c r="D26" s="340"/>
      <c r="E26" s="340"/>
      <c r="F26" s="324"/>
      <c r="G26" s="340"/>
      <c r="H26" s="340"/>
      <c r="I26" s="342"/>
      <c r="J26" s="340"/>
    </row>
    <row r="27" spans="1:10" x14ac:dyDescent="0.35">
      <c r="A27" s="340"/>
      <c r="B27" s="341"/>
      <c r="C27" s="342"/>
      <c r="D27" s="340"/>
      <c r="E27" s="340"/>
      <c r="F27" s="324"/>
      <c r="G27" s="340"/>
      <c r="H27" s="340"/>
      <c r="I27" s="342"/>
      <c r="J27" s="340"/>
    </row>
    <row r="28" spans="1:10" x14ac:dyDescent="0.35">
      <c r="A28" s="340"/>
      <c r="B28" s="341"/>
      <c r="C28" s="342"/>
      <c r="D28" s="340"/>
      <c r="E28" s="340"/>
      <c r="F28" s="324"/>
      <c r="G28" s="340"/>
      <c r="H28" s="340"/>
      <c r="I28" s="342"/>
      <c r="J28" s="340"/>
    </row>
    <row r="29" spans="1:10" x14ac:dyDescent="0.35">
      <c r="A29" s="340"/>
      <c r="B29" s="341"/>
      <c r="C29" s="342"/>
      <c r="D29" s="340"/>
      <c r="E29" s="340"/>
      <c r="F29" s="324"/>
      <c r="G29" s="340"/>
      <c r="H29" s="340"/>
      <c r="I29" s="342"/>
      <c r="J29" s="340"/>
    </row>
    <row r="30" spans="1:10" x14ac:dyDescent="0.35">
      <c r="A30" s="340"/>
      <c r="B30" s="341"/>
      <c r="C30" s="342"/>
      <c r="D30" s="340"/>
      <c r="E30" s="340"/>
      <c r="F30" s="324"/>
      <c r="G30" s="340"/>
      <c r="H30" s="340"/>
      <c r="I30" s="342"/>
      <c r="J30" s="340"/>
    </row>
    <row r="31" spans="1:10" x14ac:dyDescent="0.35">
      <c r="A31" s="340"/>
      <c r="B31" s="341"/>
      <c r="C31" s="342"/>
      <c r="D31" s="340"/>
      <c r="E31" s="340"/>
      <c r="F31" s="324"/>
      <c r="G31" s="340"/>
      <c r="H31" s="340"/>
      <c r="I31" s="342"/>
      <c r="J31" s="340"/>
    </row>
    <row r="32" spans="1:10" x14ac:dyDescent="0.35">
      <c r="A32" s="340"/>
      <c r="B32" s="341"/>
      <c r="C32" s="342"/>
      <c r="D32" s="340"/>
      <c r="E32" s="340"/>
      <c r="F32" s="324"/>
      <c r="G32" s="340"/>
      <c r="H32" s="340"/>
      <c r="I32" s="342"/>
      <c r="J32" s="340"/>
    </row>
    <row r="33" spans="1:10" x14ac:dyDescent="0.35">
      <c r="A33" s="340"/>
      <c r="B33" s="341"/>
      <c r="C33" s="342"/>
      <c r="D33" s="340"/>
      <c r="E33" s="340"/>
      <c r="F33" s="324"/>
      <c r="G33" s="340"/>
      <c r="H33" s="340"/>
      <c r="I33" s="342"/>
      <c r="J33" s="340"/>
    </row>
    <row r="34" spans="1:10" x14ac:dyDescent="0.35">
      <c r="A34" s="340"/>
      <c r="B34" s="341"/>
      <c r="C34" s="342"/>
      <c r="D34" s="340"/>
      <c r="E34" s="340"/>
      <c r="F34" s="324"/>
      <c r="G34" s="340"/>
      <c r="H34" s="340"/>
      <c r="I34" s="342"/>
      <c r="J34" s="340"/>
    </row>
    <row r="35" spans="1:10" x14ac:dyDescent="0.35">
      <c r="A35" s="340"/>
      <c r="B35" s="341"/>
      <c r="C35" s="342"/>
      <c r="D35" s="340"/>
      <c r="E35" s="340"/>
      <c r="F35" s="324"/>
      <c r="G35" s="340"/>
      <c r="H35" s="340"/>
      <c r="I35" s="342"/>
      <c r="J35" s="340"/>
    </row>
    <row r="36" spans="1:10" x14ac:dyDescent="0.35">
      <c r="A36" s="340"/>
      <c r="B36" s="341"/>
      <c r="C36" s="342"/>
      <c r="D36" s="340"/>
      <c r="E36" s="340"/>
      <c r="F36" s="324"/>
      <c r="G36" s="340"/>
      <c r="H36" s="340"/>
      <c r="I36" s="342"/>
      <c r="J36" s="340"/>
    </row>
    <row r="37" spans="1:10" x14ac:dyDescent="0.35">
      <c r="A37" s="340"/>
      <c r="B37" s="341"/>
      <c r="C37" s="342"/>
      <c r="D37" s="340"/>
      <c r="E37" s="340"/>
      <c r="F37" s="324"/>
      <c r="G37" s="340"/>
      <c r="H37" s="340"/>
      <c r="I37" s="342"/>
      <c r="J37" s="340"/>
    </row>
    <row r="38" spans="1:10" x14ac:dyDescent="0.35">
      <c r="A38" s="340"/>
      <c r="B38" s="341"/>
      <c r="C38" s="342"/>
      <c r="D38" s="340"/>
      <c r="E38" s="340"/>
      <c r="F38" s="324"/>
      <c r="G38" s="340"/>
      <c r="H38" s="340"/>
      <c r="I38" s="342"/>
      <c r="J38" s="340"/>
    </row>
    <row r="39" spans="1:10" x14ac:dyDescent="0.35">
      <c r="A39" s="340"/>
      <c r="B39" s="341"/>
      <c r="C39" s="342"/>
      <c r="D39" s="340"/>
      <c r="E39" s="340"/>
      <c r="F39" s="324"/>
      <c r="G39" s="340"/>
      <c r="H39" s="340"/>
      <c r="I39" s="342"/>
      <c r="J39" s="340"/>
    </row>
    <row r="40" spans="1:10" x14ac:dyDescent="0.35">
      <c r="A40" s="340"/>
      <c r="B40" s="341"/>
      <c r="C40" s="342"/>
      <c r="D40" s="340"/>
      <c r="E40" s="340"/>
      <c r="F40" s="324"/>
      <c r="G40" s="340"/>
      <c r="H40" s="340"/>
      <c r="I40" s="342"/>
      <c r="J40" s="340"/>
    </row>
    <row r="41" spans="1:10" x14ac:dyDescent="0.35">
      <c r="A41" s="340"/>
      <c r="B41" s="341"/>
      <c r="C41" s="342"/>
      <c r="D41" s="340"/>
      <c r="E41" s="340"/>
      <c r="F41" s="324"/>
      <c r="G41" s="340"/>
      <c r="H41" s="340"/>
      <c r="I41" s="342"/>
      <c r="J41" s="340"/>
    </row>
    <row r="42" spans="1:10" x14ac:dyDescent="0.35">
      <c r="A42" s="340"/>
      <c r="B42" s="341"/>
      <c r="C42" s="342"/>
      <c r="D42" s="340"/>
      <c r="E42" s="340"/>
      <c r="F42" s="324"/>
      <c r="G42" s="340"/>
      <c r="H42" s="340"/>
      <c r="I42" s="342"/>
      <c r="J42" s="340"/>
    </row>
    <row r="43" spans="1:10" x14ac:dyDescent="0.35">
      <c r="A43" s="340"/>
      <c r="B43" s="341"/>
      <c r="C43" s="342"/>
      <c r="D43" s="340"/>
      <c r="E43" s="340"/>
      <c r="F43" s="324"/>
      <c r="G43" s="340"/>
      <c r="H43" s="340"/>
      <c r="I43" s="342"/>
      <c r="J43" s="340"/>
    </row>
    <row r="44" spans="1:10" x14ac:dyDescent="0.35">
      <c r="A44" s="340"/>
      <c r="B44" s="341"/>
      <c r="C44" s="342"/>
      <c r="D44" s="340"/>
      <c r="E44" s="340"/>
      <c r="F44" s="324"/>
      <c r="G44" s="340"/>
      <c r="H44" s="340"/>
      <c r="I44" s="342"/>
      <c r="J44" s="340"/>
    </row>
    <row r="45" spans="1:10" x14ac:dyDescent="0.35">
      <c r="A45" s="340"/>
      <c r="B45" s="341"/>
      <c r="C45" s="342"/>
      <c r="D45" s="340"/>
      <c r="E45" s="340"/>
      <c r="F45" s="324"/>
      <c r="G45" s="340"/>
      <c r="H45" s="340"/>
      <c r="I45" s="342"/>
      <c r="J45" s="340"/>
    </row>
    <row r="46" spans="1:10" x14ac:dyDescent="0.35">
      <c r="A46" s="340"/>
      <c r="B46" s="341"/>
      <c r="C46" s="342"/>
      <c r="D46" s="340"/>
      <c r="E46" s="340"/>
      <c r="F46" s="324"/>
      <c r="G46" s="340"/>
      <c r="H46" s="340"/>
      <c r="I46" s="342"/>
      <c r="J46" s="340"/>
    </row>
    <row r="47" spans="1:10" x14ac:dyDescent="0.35">
      <c r="A47" s="340"/>
      <c r="B47" s="341"/>
      <c r="C47" s="342"/>
      <c r="D47" s="340"/>
      <c r="E47" s="340"/>
      <c r="F47" s="324"/>
      <c r="G47" s="340"/>
      <c r="H47" s="340"/>
      <c r="I47" s="342"/>
      <c r="J47" s="340"/>
    </row>
    <row r="48" spans="1:10" x14ac:dyDescent="0.35">
      <c r="A48" s="340"/>
      <c r="B48" s="341"/>
      <c r="C48" s="342"/>
      <c r="D48" s="340"/>
      <c r="E48" s="340"/>
      <c r="F48" s="324"/>
      <c r="G48" s="340"/>
      <c r="H48" s="340"/>
      <c r="I48" s="342"/>
      <c r="J48" s="340"/>
    </row>
    <row r="49" spans="1:10" x14ac:dyDescent="0.35">
      <c r="A49" s="340"/>
      <c r="B49" s="341"/>
      <c r="C49" s="342"/>
      <c r="D49" s="340"/>
      <c r="E49" s="340"/>
      <c r="F49" s="324"/>
      <c r="G49" s="340"/>
      <c r="H49" s="340"/>
      <c r="I49" s="342"/>
      <c r="J49" s="340"/>
    </row>
    <row r="50" spans="1:10" x14ac:dyDescent="0.35">
      <c r="A50" s="340"/>
      <c r="B50" s="341"/>
      <c r="C50" s="342"/>
      <c r="D50" s="340"/>
      <c r="E50" s="340"/>
      <c r="F50" s="324"/>
      <c r="G50" s="340"/>
      <c r="H50" s="340"/>
      <c r="I50" s="342"/>
      <c r="J50" s="340"/>
    </row>
    <row r="51" spans="1:10" x14ac:dyDescent="0.35">
      <c r="A51" s="340"/>
      <c r="B51" s="341"/>
      <c r="C51" s="342"/>
      <c r="D51" s="340"/>
      <c r="E51" s="340"/>
      <c r="F51" s="324"/>
      <c r="G51" s="340"/>
      <c r="H51" s="340"/>
      <c r="I51" s="342"/>
      <c r="J51" s="340"/>
    </row>
    <row r="52" spans="1:10" x14ac:dyDescent="0.35">
      <c r="A52" s="340"/>
      <c r="B52" s="341"/>
      <c r="C52" s="342"/>
      <c r="D52" s="340"/>
      <c r="E52" s="340"/>
      <c r="F52" s="324"/>
      <c r="G52" s="340"/>
      <c r="H52" s="340"/>
      <c r="I52" s="342"/>
      <c r="J52" s="340"/>
    </row>
    <row r="53" spans="1:10" x14ac:dyDescent="0.35">
      <c r="A53" s="340"/>
      <c r="B53" s="341"/>
      <c r="C53" s="342"/>
      <c r="D53" s="340"/>
      <c r="E53" s="340"/>
      <c r="F53" s="324"/>
      <c r="G53" s="340"/>
      <c r="H53" s="340"/>
      <c r="I53" s="342"/>
      <c r="J53" s="340"/>
    </row>
    <row r="54" spans="1:10" x14ac:dyDescent="0.35">
      <c r="A54" s="340"/>
      <c r="B54" s="341"/>
      <c r="C54" s="342"/>
      <c r="D54" s="340"/>
      <c r="E54" s="340"/>
      <c r="F54" s="324"/>
      <c r="G54" s="340"/>
      <c r="H54" s="340"/>
      <c r="I54" s="342"/>
      <c r="J54" s="340"/>
    </row>
    <row r="55" spans="1:10" x14ac:dyDescent="0.35">
      <c r="A55" s="340"/>
      <c r="B55" s="341"/>
      <c r="C55" s="342"/>
      <c r="D55" s="340"/>
      <c r="E55" s="340"/>
      <c r="F55" s="324"/>
      <c r="G55" s="340"/>
      <c r="H55" s="340"/>
      <c r="I55" s="342"/>
      <c r="J55" s="340"/>
    </row>
    <row r="56" spans="1:10" x14ac:dyDescent="0.35">
      <c r="A56" s="340"/>
      <c r="B56" s="341"/>
      <c r="C56" s="342"/>
      <c r="D56" s="340"/>
      <c r="E56" s="340"/>
      <c r="F56" s="324"/>
      <c r="G56" s="340"/>
      <c r="H56" s="340"/>
      <c r="I56" s="342"/>
      <c r="J56" s="340"/>
    </row>
    <row r="57" spans="1:10" x14ac:dyDescent="0.35">
      <c r="A57" s="340"/>
      <c r="B57" s="341"/>
      <c r="C57" s="342"/>
      <c r="D57" s="340"/>
      <c r="E57" s="340"/>
      <c r="F57" s="324"/>
      <c r="G57" s="340"/>
      <c r="H57" s="340"/>
      <c r="I57" s="342"/>
      <c r="J57" s="340"/>
    </row>
    <row r="58" spans="1:10" x14ac:dyDescent="0.35">
      <c r="A58" s="340"/>
      <c r="B58" s="341"/>
      <c r="C58" s="342"/>
      <c r="D58" s="340"/>
      <c r="E58" s="340"/>
      <c r="F58" s="324"/>
      <c r="G58" s="340"/>
      <c r="H58" s="340"/>
      <c r="I58" s="342"/>
      <c r="J58" s="340"/>
    </row>
    <row r="59" spans="1:10" x14ac:dyDescent="0.35">
      <c r="A59" s="340"/>
      <c r="B59" s="341"/>
      <c r="C59" s="342"/>
      <c r="D59" s="340"/>
      <c r="E59" s="340"/>
      <c r="F59" s="324"/>
      <c r="G59" s="340"/>
      <c r="H59" s="340"/>
      <c r="I59" s="342"/>
      <c r="J59" s="340"/>
    </row>
    <row r="60" spans="1:10" x14ac:dyDescent="0.35">
      <c r="A60" s="340"/>
      <c r="B60" s="341"/>
      <c r="C60" s="342"/>
      <c r="D60" s="340"/>
      <c r="E60" s="340"/>
      <c r="F60" s="324"/>
      <c r="G60" s="340"/>
      <c r="H60" s="340"/>
      <c r="I60" s="342"/>
      <c r="J60" s="340"/>
    </row>
    <row r="61" spans="1:10" x14ac:dyDescent="0.35">
      <c r="A61" s="340"/>
      <c r="B61" s="341"/>
      <c r="C61" s="342"/>
      <c r="D61" s="340"/>
      <c r="E61" s="340"/>
      <c r="F61" s="324"/>
      <c r="G61" s="340"/>
      <c r="H61" s="340"/>
      <c r="I61" s="342"/>
      <c r="J61" s="340"/>
    </row>
    <row r="62" spans="1:10" x14ac:dyDescent="0.35">
      <c r="A62" s="340"/>
      <c r="B62" s="341"/>
      <c r="C62" s="342"/>
      <c r="D62" s="340"/>
      <c r="E62" s="340"/>
      <c r="F62" s="324"/>
      <c r="G62" s="340"/>
      <c r="H62" s="340"/>
      <c r="I62" s="342"/>
      <c r="J62" s="340"/>
    </row>
    <row r="63" spans="1:10" x14ac:dyDescent="0.35">
      <c r="A63" s="340"/>
      <c r="B63" s="341"/>
      <c r="C63" s="342"/>
      <c r="D63" s="340"/>
      <c r="E63" s="340"/>
      <c r="F63" s="324"/>
      <c r="G63" s="340"/>
      <c r="H63" s="340"/>
      <c r="I63" s="342"/>
      <c r="J63" s="340"/>
    </row>
    <row r="64" spans="1:10" x14ac:dyDescent="0.35">
      <c r="A64" s="340"/>
      <c r="B64" s="341"/>
      <c r="C64" s="342"/>
      <c r="D64" s="340"/>
      <c r="E64" s="340"/>
      <c r="F64" s="324"/>
      <c r="G64" s="340"/>
      <c r="H64" s="340"/>
      <c r="I64" s="342"/>
      <c r="J64" s="340"/>
    </row>
    <row r="65" spans="1:10" x14ac:dyDescent="0.35">
      <c r="A65" s="340"/>
      <c r="B65" s="341"/>
      <c r="C65" s="342"/>
      <c r="D65" s="340"/>
      <c r="E65" s="340"/>
      <c r="F65" s="324"/>
      <c r="G65" s="340"/>
      <c r="H65" s="340"/>
      <c r="I65" s="342"/>
      <c r="J65" s="340"/>
    </row>
    <row r="66" spans="1:10" x14ac:dyDescent="0.35">
      <c r="A66" s="340"/>
      <c r="B66" s="341"/>
      <c r="C66" s="342"/>
      <c r="D66" s="340"/>
      <c r="E66" s="340"/>
      <c r="F66" s="324"/>
      <c r="G66" s="340"/>
      <c r="H66" s="340"/>
      <c r="I66" s="342"/>
      <c r="J66" s="340"/>
    </row>
    <row r="67" spans="1:10" x14ac:dyDescent="0.35">
      <c r="A67" s="340"/>
      <c r="B67" s="341"/>
      <c r="C67" s="342"/>
      <c r="D67" s="340"/>
      <c r="E67" s="340"/>
      <c r="F67" s="324"/>
      <c r="G67" s="340"/>
      <c r="H67" s="340"/>
      <c r="I67" s="342"/>
      <c r="J67" s="340"/>
    </row>
    <row r="68" spans="1:10" x14ac:dyDescent="0.35">
      <c r="A68" s="340"/>
      <c r="B68" s="341"/>
      <c r="C68" s="342"/>
      <c r="D68" s="340"/>
      <c r="E68" s="340"/>
      <c r="F68" s="324"/>
      <c r="G68" s="340"/>
      <c r="H68" s="340"/>
      <c r="I68" s="342"/>
      <c r="J68" s="340"/>
    </row>
    <row r="69" spans="1:10" x14ac:dyDescent="0.35">
      <c r="A69" s="340"/>
      <c r="B69" s="341"/>
      <c r="C69" s="342"/>
      <c r="D69" s="340"/>
      <c r="E69" s="340"/>
      <c r="F69" s="324"/>
      <c r="G69" s="340"/>
      <c r="H69" s="340"/>
      <c r="I69" s="342"/>
      <c r="J69" s="340"/>
    </row>
    <row r="70" spans="1:10" x14ac:dyDescent="0.35">
      <c r="A70" s="340"/>
      <c r="B70" s="341"/>
      <c r="C70" s="342"/>
      <c r="D70" s="340"/>
      <c r="E70" s="340"/>
      <c r="F70" s="324"/>
      <c r="G70" s="340"/>
      <c r="H70" s="340"/>
      <c r="I70" s="342"/>
      <c r="J70" s="340"/>
    </row>
    <row r="71" spans="1:10" x14ac:dyDescent="0.35">
      <c r="A71" s="340"/>
      <c r="B71" s="341"/>
      <c r="C71" s="342"/>
      <c r="D71" s="340"/>
      <c r="E71" s="340"/>
      <c r="F71" s="324"/>
      <c r="G71" s="340"/>
      <c r="H71" s="340"/>
      <c r="I71" s="342"/>
      <c r="J71" s="340"/>
    </row>
    <row r="72" spans="1:10" x14ac:dyDescent="0.35">
      <c r="A72" s="340"/>
      <c r="B72" s="341"/>
      <c r="C72" s="342"/>
      <c r="D72" s="340"/>
      <c r="E72" s="340"/>
      <c r="F72" s="324"/>
      <c r="G72" s="340"/>
      <c r="H72" s="340"/>
      <c r="I72" s="342"/>
      <c r="J72" s="340"/>
    </row>
    <row r="73" spans="1:10" x14ac:dyDescent="0.35">
      <c r="A73" s="340"/>
      <c r="B73" s="341"/>
      <c r="C73" s="342"/>
      <c r="D73" s="340"/>
      <c r="E73" s="340"/>
      <c r="F73" s="324"/>
      <c r="G73" s="340"/>
      <c r="H73" s="340"/>
      <c r="I73" s="342"/>
      <c r="J73" s="340"/>
    </row>
    <row r="74" spans="1:10" x14ac:dyDescent="0.35">
      <c r="A74" s="340"/>
      <c r="B74" s="341"/>
      <c r="C74" s="342"/>
      <c r="D74" s="340"/>
      <c r="E74" s="340"/>
      <c r="F74" s="324"/>
      <c r="G74" s="340"/>
      <c r="H74" s="340"/>
      <c r="I74" s="342"/>
      <c r="J74" s="340"/>
    </row>
    <row r="75" spans="1:10" x14ac:dyDescent="0.35">
      <c r="A75" s="340"/>
      <c r="B75" s="341"/>
      <c r="C75" s="342"/>
      <c r="D75" s="340"/>
      <c r="E75" s="340"/>
      <c r="F75" s="324"/>
      <c r="G75" s="340"/>
      <c r="H75" s="340"/>
      <c r="I75" s="342"/>
      <c r="J75" s="340"/>
    </row>
    <row r="76" spans="1:10" x14ac:dyDescent="0.35">
      <c r="A76" s="340"/>
      <c r="B76" s="341"/>
      <c r="C76" s="342"/>
      <c r="D76" s="340"/>
      <c r="E76" s="340"/>
      <c r="F76" s="324"/>
      <c r="G76" s="340"/>
      <c r="H76" s="340"/>
      <c r="I76" s="342"/>
      <c r="J76" s="340"/>
    </row>
    <row r="77" spans="1:10" x14ac:dyDescent="0.35">
      <c r="A77" s="340"/>
      <c r="B77" s="341"/>
      <c r="C77" s="342"/>
      <c r="D77" s="340"/>
      <c r="E77" s="340"/>
      <c r="F77" s="324"/>
      <c r="G77" s="340"/>
      <c r="H77" s="340"/>
      <c r="I77" s="342"/>
      <c r="J77" s="340"/>
    </row>
    <row r="78" spans="1:10" x14ac:dyDescent="0.35">
      <c r="A78" s="340"/>
      <c r="B78" s="341"/>
      <c r="C78" s="342"/>
      <c r="D78" s="340"/>
      <c r="E78" s="340"/>
      <c r="F78" s="324"/>
      <c r="G78" s="340"/>
      <c r="H78" s="340"/>
      <c r="I78" s="342"/>
      <c r="J78" s="340"/>
    </row>
    <row r="79" spans="1:10" x14ac:dyDescent="0.35">
      <c r="A79" s="340"/>
      <c r="B79" s="341"/>
      <c r="C79" s="342"/>
      <c r="D79" s="340"/>
      <c r="E79" s="340"/>
      <c r="F79" s="324"/>
      <c r="G79" s="340"/>
      <c r="H79" s="340"/>
      <c r="I79" s="342"/>
      <c r="J79" s="340"/>
    </row>
    <row r="80" spans="1:10" x14ac:dyDescent="0.35">
      <c r="A80" s="340"/>
      <c r="B80" s="341"/>
      <c r="C80" s="342"/>
      <c r="D80" s="340"/>
      <c r="E80" s="340"/>
      <c r="F80" s="324"/>
      <c r="G80" s="340"/>
      <c r="H80" s="340"/>
      <c r="I80" s="342"/>
      <c r="J80" s="340"/>
    </row>
    <row r="81" spans="1:10" x14ac:dyDescent="0.35">
      <c r="A81" s="340"/>
      <c r="B81" s="341"/>
      <c r="C81" s="342"/>
      <c r="D81" s="340"/>
      <c r="E81" s="340"/>
      <c r="F81" s="324"/>
      <c r="G81" s="340"/>
      <c r="H81" s="340"/>
      <c r="I81" s="342"/>
      <c r="J81" s="340"/>
    </row>
    <row r="82" spans="1:10" x14ac:dyDescent="0.35">
      <c r="A82" s="340"/>
      <c r="B82" s="341"/>
      <c r="C82" s="342"/>
      <c r="D82" s="340"/>
      <c r="E82" s="340"/>
      <c r="F82" s="324"/>
      <c r="G82" s="340"/>
      <c r="H82" s="340"/>
      <c r="I82" s="342"/>
      <c r="J82" s="340"/>
    </row>
    <row r="83" spans="1:10" x14ac:dyDescent="0.35">
      <c r="A83" s="340"/>
      <c r="B83" s="341"/>
      <c r="C83" s="342"/>
      <c r="D83" s="340"/>
      <c r="E83" s="340"/>
      <c r="F83" s="324"/>
      <c r="G83" s="340"/>
      <c r="H83" s="340"/>
      <c r="I83" s="342"/>
      <c r="J83" s="340"/>
    </row>
    <row r="84" spans="1:10" x14ac:dyDescent="0.35">
      <c r="A84" s="340"/>
      <c r="B84" s="341"/>
      <c r="C84" s="342"/>
      <c r="D84" s="340"/>
      <c r="E84" s="340"/>
      <c r="F84" s="324"/>
      <c r="G84" s="340"/>
      <c r="H84" s="340"/>
      <c r="I84" s="342"/>
      <c r="J84" s="340"/>
    </row>
    <row r="85" spans="1:10" x14ac:dyDescent="0.35">
      <c r="A85" s="340"/>
      <c r="B85" s="341"/>
      <c r="C85" s="342"/>
      <c r="D85" s="340"/>
      <c r="E85" s="340"/>
      <c r="F85" s="324"/>
      <c r="G85" s="340"/>
      <c r="H85" s="340"/>
      <c r="I85" s="342"/>
      <c r="J85" s="340"/>
    </row>
    <row r="86" spans="1:10" x14ac:dyDescent="0.35">
      <c r="A86" s="340"/>
      <c r="B86" s="341"/>
      <c r="C86" s="342"/>
      <c r="D86" s="340"/>
      <c r="E86" s="340"/>
      <c r="F86" s="324"/>
      <c r="G86" s="340"/>
      <c r="H86" s="340"/>
      <c r="I86" s="342"/>
      <c r="J86" s="340"/>
    </row>
    <row r="87" spans="1:10" x14ac:dyDescent="0.35">
      <c r="A87" s="340"/>
      <c r="B87" s="341"/>
      <c r="C87" s="342"/>
      <c r="D87" s="340"/>
      <c r="E87" s="340"/>
      <c r="F87" s="324"/>
      <c r="G87" s="340"/>
      <c r="H87" s="340"/>
      <c r="I87" s="342"/>
      <c r="J87" s="340"/>
    </row>
    <row r="88" spans="1:10" x14ac:dyDescent="0.35">
      <c r="A88" s="340"/>
      <c r="B88" s="341"/>
      <c r="C88" s="342"/>
      <c r="D88" s="340"/>
      <c r="E88" s="340"/>
      <c r="F88" s="324"/>
      <c r="G88" s="340"/>
      <c r="H88" s="340"/>
      <c r="I88" s="342"/>
      <c r="J88" s="340"/>
    </row>
    <row r="89" spans="1:10" x14ac:dyDescent="0.35">
      <c r="A89" s="340"/>
      <c r="B89" s="341"/>
      <c r="C89" s="342"/>
      <c r="D89" s="340"/>
      <c r="E89" s="340"/>
      <c r="F89" s="324"/>
      <c r="G89" s="340"/>
      <c r="H89" s="340"/>
      <c r="I89" s="342"/>
      <c r="J89" s="340"/>
    </row>
    <row r="90" spans="1:10" x14ac:dyDescent="0.35">
      <c r="A90" s="340"/>
      <c r="B90" s="341"/>
      <c r="C90" s="342"/>
      <c r="D90" s="340"/>
      <c r="E90" s="340"/>
      <c r="F90" s="324"/>
      <c r="G90" s="340"/>
      <c r="H90" s="340"/>
      <c r="I90" s="342"/>
      <c r="J90" s="340"/>
    </row>
    <row r="91" spans="1:10" x14ac:dyDescent="0.35">
      <c r="A91" s="340"/>
      <c r="B91" s="341"/>
      <c r="C91" s="342"/>
      <c r="D91" s="340"/>
      <c r="E91" s="340"/>
      <c r="F91" s="324"/>
      <c r="G91" s="340"/>
      <c r="H91" s="340"/>
      <c r="I91" s="342"/>
      <c r="J91" s="340"/>
    </row>
    <row r="92" spans="1:10" x14ac:dyDescent="0.35">
      <c r="A92" s="340"/>
      <c r="B92" s="341"/>
      <c r="C92" s="342"/>
      <c r="D92" s="340"/>
      <c r="E92" s="340"/>
      <c r="F92" s="324"/>
      <c r="G92" s="340"/>
      <c r="H92" s="340"/>
      <c r="I92" s="342"/>
      <c r="J92" s="340"/>
    </row>
    <row r="93" spans="1:10" x14ac:dyDescent="0.35">
      <c r="A93" s="340"/>
      <c r="B93" s="341"/>
      <c r="C93" s="342"/>
      <c r="D93" s="340"/>
      <c r="E93" s="340"/>
      <c r="F93" s="324"/>
      <c r="G93" s="340"/>
      <c r="H93" s="340"/>
      <c r="I93" s="342"/>
      <c r="J93" s="340"/>
    </row>
    <row r="94" spans="1:10" x14ac:dyDescent="0.35">
      <c r="A94" s="340"/>
      <c r="B94" s="341"/>
      <c r="C94" s="342"/>
      <c r="D94" s="340"/>
      <c r="E94" s="340"/>
      <c r="F94" s="324"/>
      <c r="G94" s="340"/>
      <c r="H94" s="340"/>
      <c r="I94" s="342"/>
      <c r="J94" s="340"/>
    </row>
    <row r="95" spans="1:10" x14ac:dyDescent="0.35">
      <c r="A95" s="340"/>
      <c r="B95" s="341"/>
      <c r="C95" s="342"/>
      <c r="D95" s="340"/>
      <c r="E95" s="340"/>
      <c r="F95" s="324"/>
      <c r="G95" s="340"/>
      <c r="H95" s="340"/>
      <c r="I95" s="342"/>
      <c r="J95" s="340"/>
    </row>
    <row r="96" spans="1:10" x14ac:dyDescent="0.35">
      <c r="A96" s="340"/>
      <c r="B96" s="341"/>
      <c r="C96" s="342"/>
      <c r="D96" s="340"/>
      <c r="E96" s="340"/>
      <c r="F96" s="324"/>
      <c r="G96" s="340"/>
      <c r="H96" s="340"/>
      <c r="I96" s="342"/>
      <c r="J96" s="340"/>
    </row>
    <row r="97" spans="1:10" x14ac:dyDescent="0.35">
      <c r="A97" s="340"/>
      <c r="B97" s="341"/>
      <c r="C97" s="342"/>
      <c r="D97" s="340"/>
      <c r="E97" s="340"/>
      <c r="F97" s="324"/>
      <c r="G97" s="340"/>
      <c r="H97" s="340"/>
      <c r="I97" s="342"/>
      <c r="J97" s="340"/>
    </row>
    <row r="98" spans="1:10" x14ac:dyDescent="0.35">
      <c r="A98" s="340"/>
      <c r="B98" s="341"/>
      <c r="C98" s="342"/>
      <c r="D98" s="340"/>
      <c r="E98" s="340"/>
      <c r="F98" s="324"/>
      <c r="G98" s="340"/>
      <c r="H98" s="340"/>
      <c r="I98" s="342"/>
      <c r="J98" s="340"/>
    </row>
    <row r="99" spans="1:10" x14ac:dyDescent="0.35">
      <c r="A99" s="340"/>
      <c r="B99" s="341"/>
      <c r="C99" s="342"/>
      <c r="D99" s="340"/>
      <c r="E99" s="340"/>
      <c r="F99" s="324"/>
      <c r="G99" s="340"/>
      <c r="H99" s="340"/>
      <c r="I99" s="342"/>
      <c r="J99" s="340"/>
    </row>
    <row r="100" spans="1:10" x14ac:dyDescent="0.35">
      <c r="A100" s="340"/>
      <c r="B100" s="341"/>
      <c r="C100" s="342"/>
      <c r="D100" s="340"/>
      <c r="E100" s="340"/>
      <c r="F100" s="324"/>
      <c r="G100" s="340"/>
      <c r="H100" s="340"/>
      <c r="I100" s="342"/>
      <c r="J100" s="340"/>
    </row>
    <row r="101" spans="1:10" x14ac:dyDescent="0.35">
      <c r="A101" s="340"/>
      <c r="B101" s="341"/>
      <c r="C101" s="342"/>
      <c r="D101" s="340"/>
      <c r="E101" s="340"/>
      <c r="F101" s="324"/>
      <c r="G101" s="340"/>
      <c r="H101" s="340"/>
      <c r="I101" s="342"/>
      <c r="J101" s="340"/>
    </row>
    <row r="102" spans="1:10" x14ac:dyDescent="0.35">
      <c r="A102" s="340"/>
      <c r="B102" s="341"/>
      <c r="C102" s="342"/>
      <c r="D102" s="340"/>
      <c r="E102" s="340"/>
      <c r="F102" s="324"/>
      <c r="G102" s="340"/>
      <c r="H102" s="340"/>
      <c r="I102" s="342"/>
      <c r="J102" s="340"/>
    </row>
    <row r="103" spans="1:10" x14ac:dyDescent="0.35">
      <c r="A103" s="340"/>
      <c r="B103" s="341"/>
      <c r="C103" s="342"/>
      <c r="D103" s="340"/>
      <c r="E103" s="340"/>
      <c r="F103" s="324"/>
      <c r="G103" s="340"/>
      <c r="H103" s="340"/>
      <c r="I103" s="342"/>
      <c r="J103" s="340"/>
    </row>
    <row r="104" spans="1:10" x14ac:dyDescent="0.35">
      <c r="A104" s="340"/>
      <c r="B104" s="341"/>
      <c r="C104" s="342"/>
      <c r="D104" s="340"/>
      <c r="E104" s="340"/>
      <c r="F104" s="324"/>
      <c r="G104" s="340"/>
      <c r="H104" s="340"/>
      <c r="I104" s="342"/>
      <c r="J104" s="340"/>
    </row>
    <row r="105" spans="1:10" x14ac:dyDescent="0.35">
      <c r="A105" s="340"/>
      <c r="B105" s="341"/>
      <c r="C105" s="342"/>
      <c r="D105" s="340"/>
      <c r="E105" s="340"/>
      <c r="F105" s="324"/>
      <c r="G105" s="340"/>
      <c r="H105" s="340"/>
      <c r="I105" s="342"/>
      <c r="J105" s="340"/>
    </row>
    <row r="106" spans="1:10" x14ac:dyDescent="0.35">
      <c r="A106" s="340"/>
      <c r="B106" s="341"/>
      <c r="C106" s="342"/>
      <c r="D106" s="340"/>
      <c r="E106" s="340"/>
      <c r="F106" s="324"/>
      <c r="G106" s="340"/>
      <c r="H106" s="340"/>
      <c r="I106" s="342"/>
      <c r="J106" s="340"/>
    </row>
    <row r="107" spans="1:10" x14ac:dyDescent="0.35">
      <c r="A107" s="340"/>
      <c r="B107" s="341"/>
      <c r="C107" s="342"/>
      <c r="D107" s="340"/>
      <c r="E107" s="340"/>
      <c r="F107" s="324"/>
      <c r="G107" s="340"/>
      <c r="H107" s="340"/>
      <c r="I107" s="342"/>
      <c r="J107" s="340"/>
    </row>
    <row r="108" spans="1:10" x14ac:dyDescent="0.35">
      <c r="A108" s="340"/>
      <c r="B108" s="341"/>
      <c r="C108" s="342"/>
      <c r="D108" s="340"/>
      <c r="E108" s="340"/>
      <c r="F108" s="324"/>
      <c r="G108" s="340"/>
      <c r="H108" s="340"/>
      <c r="I108" s="342"/>
      <c r="J108" s="340"/>
    </row>
    <row r="109" spans="1:10" x14ac:dyDescent="0.35">
      <c r="A109" s="340"/>
      <c r="B109" s="341"/>
      <c r="C109" s="342"/>
      <c r="D109" s="340"/>
      <c r="E109" s="340"/>
      <c r="F109" s="324"/>
      <c r="G109" s="340"/>
      <c r="H109" s="340"/>
      <c r="I109" s="342"/>
      <c r="J109" s="340"/>
    </row>
    <row r="110" spans="1:10" x14ac:dyDescent="0.35">
      <c r="A110" s="340"/>
      <c r="B110" s="341"/>
      <c r="C110" s="342"/>
      <c r="D110" s="340"/>
      <c r="E110" s="340"/>
      <c r="F110" s="324"/>
      <c r="G110" s="340"/>
      <c r="H110" s="340"/>
      <c r="I110" s="342"/>
      <c r="J110" s="340"/>
    </row>
    <row r="111" spans="1:10" x14ac:dyDescent="0.35">
      <c r="A111" s="340"/>
      <c r="B111" s="341"/>
      <c r="C111" s="342"/>
      <c r="D111" s="340"/>
      <c r="E111" s="340"/>
      <c r="F111" s="324"/>
      <c r="G111" s="340"/>
      <c r="H111" s="340"/>
      <c r="I111" s="342"/>
      <c r="J111" s="340"/>
    </row>
    <row r="112" spans="1:10" x14ac:dyDescent="0.35">
      <c r="A112" s="340"/>
      <c r="B112" s="341"/>
      <c r="C112" s="342"/>
      <c r="D112" s="340"/>
      <c r="E112" s="340"/>
      <c r="F112" s="324"/>
      <c r="G112" s="340"/>
      <c r="H112" s="340"/>
      <c r="I112" s="342"/>
      <c r="J112" s="340"/>
    </row>
    <row r="113" spans="1:10" x14ac:dyDescent="0.35">
      <c r="A113" s="340"/>
      <c r="B113" s="341"/>
      <c r="C113" s="342"/>
      <c r="D113" s="340"/>
      <c r="E113" s="340"/>
      <c r="F113" s="324"/>
      <c r="G113" s="340"/>
      <c r="H113" s="340"/>
      <c r="I113" s="342"/>
      <c r="J113" s="340"/>
    </row>
    <row r="114" spans="1:10" x14ac:dyDescent="0.35">
      <c r="A114" s="340"/>
      <c r="B114" s="341"/>
      <c r="C114" s="342"/>
      <c r="D114" s="340"/>
      <c r="E114" s="340"/>
      <c r="F114" s="324"/>
      <c r="G114" s="340"/>
      <c r="H114" s="340"/>
      <c r="I114" s="342"/>
      <c r="J114" s="340"/>
    </row>
    <row r="115" spans="1:10" x14ac:dyDescent="0.35">
      <c r="A115" s="340"/>
      <c r="B115" s="341"/>
      <c r="C115" s="342"/>
      <c r="D115" s="340"/>
      <c r="E115" s="340"/>
      <c r="F115" s="324"/>
      <c r="G115" s="340"/>
      <c r="H115" s="340"/>
      <c r="I115" s="342"/>
      <c r="J115" s="340"/>
    </row>
    <row r="116" spans="1:10" x14ac:dyDescent="0.35">
      <c r="A116" s="340"/>
      <c r="B116" s="341"/>
      <c r="C116" s="342"/>
      <c r="D116" s="340"/>
      <c r="E116" s="340"/>
      <c r="F116" s="324"/>
      <c r="G116" s="340"/>
      <c r="H116" s="340"/>
      <c r="I116" s="342"/>
      <c r="J116" s="340"/>
    </row>
    <row r="117" spans="1:10" x14ac:dyDescent="0.35">
      <c r="A117" s="340"/>
      <c r="B117" s="341"/>
      <c r="C117" s="342"/>
      <c r="D117" s="340"/>
      <c r="E117" s="340"/>
      <c r="F117" s="324"/>
      <c r="G117" s="340"/>
      <c r="H117" s="340"/>
      <c r="I117" s="342"/>
      <c r="J117" s="340"/>
    </row>
    <row r="118" spans="1:10" x14ac:dyDescent="0.35">
      <c r="A118" s="340"/>
      <c r="B118" s="341"/>
      <c r="C118" s="342"/>
      <c r="D118" s="340"/>
      <c r="E118" s="340"/>
      <c r="F118" s="324"/>
      <c r="G118" s="340"/>
      <c r="H118" s="340"/>
      <c r="I118" s="342"/>
      <c r="J118" s="340"/>
    </row>
    <row r="119" spans="1:10" x14ac:dyDescent="0.35">
      <c r="A119" s="340"/>
      <c r="B119" s="341"/>
      <c r="C119" s="342"/>
      <c r="D119" s="340"/>
      <c r="E119" s="340"/>
      <c r="F119" s="324"/>
      <c r="G119" s="340"/>
      <c r="H119" s="340"/>
      <c r="I119" s="342"/>
      <c r="J119" s="340"/>
    </row>
    <row r="120" spans="1:10" x14ac:dyDescent="0.35">
      <c r="A120" s="340"/>
      <c r="B120" s="341"/>
      <c r="C120" s="342"/>
      <c r="D120" s="340"/>
      <c r="E120" s="340"/>
      <c r="F120" s="324"/>
      <c r="G120" s="340"/>
      <c r="H120" s="340"/>
      <c r="I120" s="342"/>
      <c r="J120" s="340"/>
    </row>
    <row r="121" spans="1:10" x14ac:dyDescent="0.35">
      <c r="A121" s="340"/>
      <c r="B121" s="341"/>
      <c r="C121" s="342"/>
      <c r="D121" s="340"/>
      <c r="E121" s="340"/>
      <c r="F121" s="324"/>
      <c r="G121" s="340"/>
      <c r="H121" s="340"/>
      <c r="I121" s="342"/>
      <c r="J121" s="340"/>
    </row>
    <row r="122" spans="1:10" x14ac:dyDescent="0.35">
      <c r="A122" s="340"/>
      <c r="B122" s="341"/>
      <c r="C122" s="342"/>
      <c r="D122" s="340"/>
      <c r="E122" s="340"/>
      <c r="F122" s="324"/>
      <c r="G122" s="340"/>
      <c r="H122" s="340"/>
      <c r="I122" s="342"/>
      <c r="J122" s="340"/>
    </row>
    <row r="123" spans="1:10" x14ac:dyDescent="0.35">
      <c r="A123" s="340"/>
      <c r="B123" s="341"/>
      <c r="C123" s="342"/>
      <c r="D123" s="340"/>
      <c r="E123" s="340"/>
      <c r="F123" s="324"/>
      <c r="G123" s="340"/>
      <c r="H123" s="340"/>
      <c r="I123" s="342"/>
      <c r="J123" s="340"/>
    </row>
    <row r="124" spans="1:10" x14ac:dyDescent="0.35">
      <c r="A124" s="340"/>
      <c r="B124" s="341"/>
      <c r="C124" s="342"/>
      <c r="D124" s="340"/>
      <c r="E124" s="340"/>
      <c r="F124" s="324"/>
      <c r="G124" s="340"/>
      <c r="H124" s="340"/>
      <c r="I124" s="342"/>
      <c r="J124" s="340"/>
    </row>
    <row r="125" spans="1:10" x14ac:dyDescent="0.35">
      <c r="A125" s="340"/>
      <c r="B125" s="341"/>
      <c r="C125" s="342"/>
      <c r="D125" s="340"/>
      <c r="E125" s="340"/>
      <c r="F125" s="324"/>
      <c r="G125" s="340"/>
      <c r="H125" s="340"/>
      <c r="I125" s="342"/>
      <c r="J125" s="340"/>
    </row>
    <row r="126" spans="1:10" x14ac:dyDescent="0.35">
      <c r="A126" s="340"/>
      <c r="B126" s="341"/>
      <c r="C126" s="342"/>
      <c r="D126" s="340"/>
      <c r="E126" s="340"/>
      <c r="F126" s="324"/>
      <c r="G126" s="340"/>
      <c r="H126" s="340"/>
      <c r="I126" s="342"/>
      <c r="J126" s="340"/>
    </row>
    <row r="127" spans="1:10" x14ac:dyDescent="0.35">
      <c r="A127" s="340"/>
      <c r="B127" s="341"/>
      <c r="C127" s="342"/>
      <c r="D127" s="340"/>
      <c r="E127" s="340"/>
      <c r="F127" s="324"/>
      <c r="G127" s="340"/>
      <c r="H127" s="340"/>
      <c r="I127" s="342"/>
      <c r="J127" s="340"/>
    </row>
    <row r="128" spans="1:10" x14ac:dyDescent="0.35">
      <c r="A128" s="340"/>
      <c r="B128" s="341"/>
      <c r="C128" s="342"/>
      <c r="D128" s="340"/>
      <c r="E128" s="340"/>
      <c r="F128" s="324"/>
      <c r="G128" s="340"/>
      <c r="H128" s="340"/>
      <c r="I128" s="342"/>
      <c r="J128" s="340"/>
    </row>
    <row r="129" spans="1:10" x14ac:dyDescent="0.35">
      <c r="A129" s="340"/>
      <c r="B129" s="341"/>
      <c r="C129" s="342"/>
      <c r="D129" s="340"/>
      <c r="E129" s="340"/>
      <c r="F129" s="324"/>
      <c r="G129" s="340"/>
      <c r="H129" s="340"/>
      <c r="I129" s="342"/>
      <c r="J129" s="340"/>
    </row>
    <row r="130" spans="1:10" x14ac:dyDescent="0.35">
      <c r="A130" s="340"/>
      <c r="B130" s="341"/>
      <c r="C130" s="342"/>
      <c r="D130" s="340"/>
      <c r="E130" s="340"/>
      <c r="F130" s="324"/>
      <c r="G130" s="340"/>
      <c r="H130" s="340"/>
      <c r="I130" s="342"/>
      <c r="J130" s="340"/>
    </row>
    <row r="131" spans="1:10" x14ac:dyDescent="0.35">
      <c r="A131" s="340"/>
      <c r="B131" s="341"/>
      <c r="C131" s="342"/>
      <c r="D131" s="340"/>
      <c r="E131" s="340"/>
      <c r="F131" s="324"/>
      <c r="G131" s="340"/>
      <c r="H131" s="340"/>
      <c r="I131" s="342"/>
      <c r="J131" s="340"/>
    </row>
    <row r="132" spans="1:10" x14ac:dyDescent="0.35">
      <c r="A132" s="340"/>
      <c r="B132" s="341"/>
      <c r="C132" s="342"/>
      <c r="D132" s="340"/>
      <c r="E132" s="340"/>
      <c r="F132" s="324"/>
      <c r="G132" s="340"/>
      <c r="H132" s="340"/>
      <c r="I132" s="342"/>
      <c r="J132" s="340"/>
    </row>
    <row r="133" spans="1:10" x14ac:dyDescent="0.35">
      <c r="A133" s="340"/>
      <c r="B133" s="341"/>
      <c r="C133" s="342"/>
      <c r="D133" s="340"/>
      <c r="E133" s="340"/>
      <c r="F133" s="324"/>
      <c r="G133" s="340"/>
      <c r="H133" s="340"/>
      <c r="I133" s="342"/>
      <c r="J133" s="340"/>
    </row>
    <row r="134" spans="1:10" x14ac:dyDescent="0.35">
      <c r="A134" s="340"/>
      <c r="B134" s="341"/>
      <c r="C134" s="342"/>
      <c r="D134" s="340"/>
      <c r="E134" s="340"/>
      <c r="F134" s="324"/>
      <c r="G134" s="340"/>
      <c r="H134" s="340"/>
      <c r="I134" s="342"/>
      <c r="J134" s="340"/>
    </row>
    <row r="135" spans="1:10" x14ac:dyDescent="0.35">
      <c r="A135" s="340"/>
      <c r="B135" s="341"/>
      <c r="C135" s="342"/>
      <c r="D135" s="340"/>
      <c r="E135" s="340"/>
      <c r="F135" s="324"/>
      <c r="G135" s="340"/>
      <c r="H135" s="340"/>
      <c r="I135" s="342"/>
      <c r="J135" s="340"/>
    </row>
    <row r="136" spans="1:10" x14ac:dyDescent="0.35">
      <c r="A136" s="340"/>
      <c r="B136" s="341"/>
      <c r="C136" s="342"/>
      <c r="D136" s="340"/>
      <c r="E136" s="340"/>
      <c r="F136" s="324"/>
      <c r="G136" s="340"/>
      <c r="H136" s="340"/>
      <c r="I136" s="342"/>
      <c r="J136" s="340"/>
    </row>
    <row r="137" spans="1:10" x14ac:dyDescent="0.35">
      <c r="A137" s="340"/>
      <c r="B137" s="341"/>
      <c r="C137" s="342"/>
      <c r="D137" s="340"/>
      <c r="E137" s="340"/>
      <c r="F137" s="324"/>
      <c r="G137" s="340"/>
      <c r="H137" s="340"/>
      <c r="I137" s="342"/>
      <c r="J137" s="340"/>
    </row>
    <row r="138" spans="1:10" x14ac:dyDescent="0.35">
      <c r="A138" s="340"/>
      <c r="B138" s="341"/>
      <c r="C138" s="342"/>
      <c r="D138" s="340"/>
      <c r="E138" s="340"/>
      <c r="F138" s="324"/>
      <c r="G138" s="340"/>
      <c r="H138" s="340"/>
      <c r="I138" s="342"/>
      <c r="J138" s="340"/>
    </row>
    <row r="139" spans="1:10" x14ac:dyDescent="0.35">
      <c r="A139" s="340"/>
      <c r="B139" s="340"/>
      <c r="C139" s="340"/>
      <c r="D139" s="340"/>
      <c r="E139" s="340"/>
      <c r="F139" s="324"/>
      <c r="G139" s="340"/>
      <c r="H139" s="340"/>
      <c r="I139" s="340"/>
      <c r="J139" s="340"/>
    </row>
    <row r="140" spans="1:10" x14ac:dyDescent="0.35">
      <c r="A140" s="340"/>
      <c r="B140" s="340"/>
      <c r="C140" s="340"/>
      <c r="D140" s="340"/>
      <c r="E140" s="340"/>
      <c r="F140" s="324"/>
      <c r="G140" s="340"/>
      <c r="H140" s="340"/>
      <c r="I140" s="340"/>
      <c r="J140" s="340"/>
    </row>
  </sheetData>
  <mergeCells count="4">
    <mergeCell ref="A1:E1"/>
    <mergeCell ref="A2:E5"/>
    <mergeCell ref="A9:E9"/>
    <mergeCell ref="G9:J9"/>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2DA55A56-368B-4CB8-94AA-5F74295FEC57}">
          <x14:formula1>
            <xm:f>dataval!$A$27:$A$34</xm:f>
          </x14:formula1>
          <xm:sqref>G11:G140 A11:A140</xm:sqref>
        </x14:dataValidation>
        <x14:dataValidation type="list" allowBlank="1" showInputMessage="1" showErrorMessage="1" xr:uid="{5E949E1B-BA77-4293-B7F5-6E1FE4C5F200}">
          <x14:formula1>
            <xm:f>dataval!$A$21:$A$22</xm:f>
          </x14:formula1>
          <xm:sqref>B7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FB672-6165-4861-8CFE-97C3DB3F7025}">
  <sheetPr>
    <tabColor theme="7"/>
  </sheetPr>
  <dimension ref="A1:K158"/>
  <sheetViews>
    <sheetView topLeftCell="G1" workbookViewId="0">
      <selection activeCell="K14" sqref="K14"/>
    </sheetView>
  </sheetViews>
  <sheetFormatPr defaultRowHeight="15.5" x14ac:dyDescent="0.35"/>
  <cols>
    <col min="1" max="5" width="20.765625" customWidth="1"/>
    <col min="7" max="10" width="20.765625" customWidth="1"/>
    <col min="11" max="11" width="32" customWidth="1"/>
  </cols>
  <sheetData>
    <row r="1" spans="1:11" ht="25" x14ac:dyDescent="0.5">
      <c r="A1" s="427" t="s">
        <v>357</v>
      </c>
      <c r="B1" s="427"/>
      <c r="C1" s="427"/>
      <c r="D1" s="427"/>
      <c r="E1" s="427"/>
      <c r="F1" s="323"/>
      <c r="G1" s="323"/>
      <c r="H1" s="323"/>
      <c r="I1" s="323"/>
      <c r="J1" s="323"/>
    </row>
    <row r="2" spans="1:11" x14ac:dyDescent="0.35">
      <c r="A2" s="428" t="s">
        <v>358</v>
      </c>
      <c r="B2" s="429"/>
      <c r="C2" s="429"/>
      <c r="D2" s="429"/>
      <c r="E2" s="429"/>
      <c r="F2" s="324"/>
      <c r="G2" s="324"/>
      <c r="H2" s="324"/>
      <c r="I2" s="324"/>
      <c r="J2" s="324"/>
    </row>
    <row r="3" spans="1:11" x14ac:dyDescent="0.35">
      <c r="A3" s="429"/>
      <c r="B3" s="429"/>
      <c r="C3" s="429"/>
      <c r="D3" s="429"/>
      <c r="E3" s="429"/>
      <c r="F3" s="324"/>
      <c r="G3" s="324"/>
      <c r="H3" s="324"/>
      <c r="I3" s="324"/>
      <c r="J3" s="324"/>
    </row>
    <row r="4" spans="1:11" x14ac:dyDescent="0.35">
      <c r="A4" s="429"/>
      <c r="B4" s="429"/>
      <c r="C4" s="429"/>
      <c r="D4" s="429"/>
      <c r="E4" s="429"/>
      <c r="F4" s="324"/>
      <c r="G4" s="324"/>
      <c r="H4" s="324"/>
      <c r="I4" s="324"/>
      <c r="J4" s="324"/>
    </row>
    <row r="5" spans="1:11" x14ac:dyDescent="0.35">
      <c r="A5" s="429"/>
      <c r="B5" s="429"/>
      <c r="C5" s="429"/>
      <c r="D5" s="429"/>
      <c r="E5" s="429"/>
      <c r="F5" s="324"/>
      <c r="G5" s="324"/>
      <c r="H5" s="324"/>
      <c r="I5" s="324"/>
      <c r="J5" s="324"/>
    </row>
    <row r="6" spans="1:11" x14ac:dyDescent="0.35">
      <c r="A6" s="324"/>
      <c r="B6" s="324"/>
      <c r="C6" s="324"/>
      <c r="D6" s="324"/>
      <c r="E6" s="324"/>
      <c r="F6" s="324"/>
      <c r="G6" s="324"/>
      <c r="H6" s="324"/>
      <c r="I6" s="324"/>
      <c r="J6" s="324"/>
    </row>
    <row r="7" spans="1:11" ht="56" x14ac:dyDescent="0.35">
      <c r="A7" s="157" t="s">
        <v>359</v>
      </c>
      <c r="B7" s="344" t="s">
        <v>258</v>
      </c>
      <c r="C7" s="324"/>
      <c r="D7" s="324"/>
      <c r="E7" s="324"/>
      <c r="F7" s="324"/>
      <c r="G7" s="324"/>
      <c r="H7" s="324"/>
      <c r="I7" s="324"/>
      <c r="J7" s="324"/>
    </row>
    <row r="8" spans="1:11" x14ac:dyDescent="0.35">
      <c r="A8" s="324"/>
      <c r="B8" s="324"/>
      <c r="C8" s="324"/>
      <c r="D8" s="324"/>
      <c r="E8" s="324"/>
      <c r="F8" s="324"/>
      <c r="G8" s="324"/>
      <c r="H8" s="324"/>
      <c r="I8" s="324"/>
      <c r="J8" s="324"/>
    </row>
    <row r="9" spans="1:11" ht="22" customHeight="1" x14ac:dyDescent="0.4">
      <c r="A9" s="434" t="s">
        <v>360</v>
      </c>
      <c r="B9" s="435"/>
      <c r="C9" s="435"/>
      <c r="D9" s="435"/>
      <c r="E9" s="435"/>
      <c r="F9" s="324"/>
      <c r="G9" s="436" t="s">
        <v>390</v>
      </c>
      <c r="H9" s="436"/>
      <c r="I9" s="436"/>
      <c r="J9" s="436"/>
      <c r="K9" s="333"/>
    </row>
    <row r="10" spans="1:11" x14ac:dyDescent="0.35">
      <c r="A10" s="266" t="s">
        <v>349</v>
      </c>
      <c r="B10" s="266" t="s">
        <v>350</v>
      </c>
      <c r="C10" s="266" t="s">
        <v>351</v>
      </c>
      <c r="D10" s="266" t="s">
        <v>352</v>
      </c>
      <c r="E10" s="266" t="s">
        <v>353</v>
      </c>
      <c r="F10" s="324"/>
      <c r="G10" s="436"/>
      <c r="H10" s="436"/>
      <c r="I10" s="436"/>
      <c r="J10" s="436"/>
      <c r="K10" s="333"/>
    </row>
    <row r="11" spans="1:11" x14ac:dyDescent="0.35">
      <c r="A11" s="340" t="s">
        <v>258</v>
      </c>
      <c r="B11" s="341"/>
      <c r="C11" s="342"/>
      <c r="D11" s="340"/>
      <c r="E11" s="340"/>
      <c r="F11" s="324"/>
      <c r="G11" s="436"/>
      <c r="H11" s="436"/>
      <c r="I11" s="436"/>
      <c r="J11" s="436"/>
      <c r="K11" s="333"/>
    </row>
    <row r="12" spans="1:11" x14ac:dyDescent="0.35">
      <c r="A12" s="340"/>
      <c r="B12" s="341"/>
      <c r="C12" s="342"/>
      <c r="D12" s="340"/>
      <c r="E12" s="340"/>
      <c r="F12" s="324"/>
      <c r="G12" s="436"/>
      <c r="H12" s="436"/>
      <c r="I12" s="436"/>
      <c r="J12" s="436"/>
      <c r="K12" s="334"/>
    </row>
    <row r="13" spans="1:11" x14ac:dyDescent="0.35">
      <c r="A13" s="340"/>
      <c r="B13" s="341"/>
      <c r="C13" s="342"/>
      <c r="D13" s="340"/>
      <c r="E13" s="340"/>
      <c r="F13" s="324"/>
      <c r="G13" s="266" t="s">
        <v>138</v>
      </c>
      <c r="H13" s="266" t="s">
        <v>365</v>
      </c>
      <c r="I13" s="266" t="s">
        <v>366</v>
      </c>
      <c r="J13" s="266" t="s">
        <v>367</v>
      </c>
      <c r="K13" s="266" t="s">
        <v>392</v>
      </c>
    </row>
    <row r="14" spans="1:11" x14ac:dyDescent="0.35">
      <c r="A14" s="340"/>
      <c r="B14" s="341"/>
      <c r="C14" s="342"/>
      <c r="D14" s="340"/>
      <c r="E14" s="340"/>
      <c r="F14" s="324"/>
      <c r="G14" s="332" t="s">
        <v>70</v>
      </c>
      <c r="H14" s="325"/>
      <c r="I14" s="325"/>
      <c r="J14" s="325"/>
      <c r="K14" s="325"/>
    </row>
    <row r="15" spans="1:11" x14ac:dyDescent="0.35">
      <c r="A15" s="340"/>
      <c r="B15" s="341"/>
      <c r="C15" s="342"/>
      <c r="D15" s="340"/>
      <c r="E15" s="340"/>
      <c r="F15" s="324"/>
      <c r="G15" s="332" t="s">
        <v>67</v>
      </c>
      <c r="H15" s="325"/>
      <c r="I15" s="325"/>
      <c r="J15" s="325"/>
      <c r="K15" s="325"/>
    </row>
    <row r="16" spans="1:11" x14ac:dyDescent="0.35">
      <c r="A16" s="340"/>
      <c r="B16" s="341"/>
      <c r="C16" s="342"/>
      <c r="D16" s="340"/>
      <c r="E16" s="340"/>
      <c r="F16" s="324"/>
      <c r="G16" s="332" t="s">
        <v>368</v>
      </c>
      <c r="H16" s="325"/>
      <c r="I16" s="325"/>
      <c r="J16" s="325"/>
      <c r="K16" s="325"/>
    </row>
    <row r="17" spans="1:11" x14ac:dyDescent="0.35">
      <c r="A17" s="340"/>
      <c r="B17" s="341"/>
      <c r="C17" s="342"/>
      <c r="D17" s="340"/>
      <c r="E17" s="340"/>
      <c r="F17" s="324"/>
      <c r="G17" s="332" t="s">
        <v>48</v>
      </c>
      <c r="H17" s="325"/>
      <c r="I17" s="325"/>
      <c r="J17" s="325"/>
      <c r="K17" s="325"/>
    </row>
    <row r="18" spans="1:11" x14ac:dyDescent="0.35">
      <c r="A18" s="340"/>
      <c r="B18" s="341"/>
      <c r="C18" s="342"/>
      <c r="D18" s="340"/>
      <c r="E18" s="340"/>
      <c r="F18" s="324"/>
      <c r="G18" s="332" t="s">
        <v>32</v>
      </c>
      <c r="H18" s="325"/>
      <c r="I18" s="325"/>
      <c r="J18" s="325"/>
      <c r="K18" s="325"/>
    </row>
    <row r="19" spans="1:11" x14ac:dyDescent="0.35">
      <c r="A19" s="340"/>
      <c r="B19" s="341"/>
      <c r="C19" s="342"/>
      <c r="D19" s="340"/>
      <c r="E19" s="340"/>
      <c r="F19" s="324"/>
      <c r="G19" s="332" t="s">
        <v>68</v>
      </c>
      <c r="H19" s="325"/>
      <c r="I19" s="325"/>
      <c r="J19" s="325"/>
      <c r="K19" s="325"/>
    </row>
    <row r="20" spans="1:11" x14ac:dyDescent="0.35">
      <c r="A20" s="340"/>
      <c r="B20" s="341"/>
      <c r="C20" s="342"/>
      <c r="D20" s="340"/>
      <c r="E20" s="340"/>
      <c r="F20" s="324"/>
      <c r="G20" s="332" t="s">
        <v>39</v>
      </c>
      <c r="H20" s="325"/>
      <c r="I20" s="325"/>
      <c r="J20" s="325"/>
      <c r="K20" s="325"/>
    </row>
    <row r="21" spans="1:11" x14ac:dyDescent="0.35">
      <c r="A21" s="340"/>
      <c r="B21" s="341"/>
      <c r="C21" s="342"/>
      <c r="D21" s="340"/>
      <c r="E21" s="340"/>
      <c r="F21" s="324"/>
      <c r="G21" s="332" t="s">
        <v>95</v>
      </c>
      <c r="H21" s="325"/>
      <c r="I21" s="325"/>
      <c r="J21" s="325"/>
      <c r="K21" s="325"/>
    </row>
    <row r="22" spans="1:11" x14ac:dyDescent="0.35">
      <c r="A22" s="340"/>
      <c r="B22" s="341"/>
      <c r="C22" s="342"/>
      <c r="D22" s="340"/>
      <c r="E22" s="340"/>
      <c r="F22" s="324"/>
      <c r="G22" s="332" t="s">
        <v>72</v>
      </c>
      <c r="H22" s="325"/>
      <c r="I22" s="325"/>
      <c r="J22" s="325"/>
      <c r="K22" s="325"/>
    </row>
    <row r="23" spans="1:11" x14ac:dyDescent="0.35">
      <c r="A23" s="340"/>
      <c r="B23" s="341"/>
      <c r="C23" s="342"/>
      <c r="D23" s="340"/>
      <c r="E23" s="340"/>
      <c r="F23" s="324"/>
      <c r="G23" s="332" t="s">
        <v>31</v>
      </c>
      <c r="H23" s="325"/>
      <c r="I23" s="325"/>
      <c r="J23" s="325"/>
      <c r="K23" s="325"/>
    </row>
    <row r="24" spans="1:11" x14ac:dyDescent="0.35">
      <c r="A24" s="340"/>
      <c r="B24" s="341"/>
      <c r="C24" s="342"/>
      <c r="D24" s="340"/>
      <c r="E24" s="340"/>
      <c r="F24" s="324"/>
      <c r="G24" s="332" t="s">
        <v>94</v>
      </c>
      <c r="H24" s="325"/>
      <c r="I24" s="325"/>
      <c r="J24" s="325"/>
      <c r="K24" s="325"/>
    </row>
    <row r="25" spans="1:11" x14ac:dyDescent="0.35">
      <c r="A25" s="340"/>
      <c r="B25" s="341"/>
      <c r="C25" s="342"/>
      <c r="D25" s="340"/>
      <c r="E25" s="340"/>
      <c r="F25" s="324"/>
      <c r="G25" s="332" t="s">
        <v>91</v>
      </c>
      <c r="H25" s="325"/>
      <c r="I25" s="325"/>
      <c r="J25" s="325"/>
      <c r="K25" s="325"/>
    </row>
    <row r="26" spans="1:11" x14ac:dyDescent="0.35">
      <c r="A26" s="340"/>
      <c r="B26" s="341"/>
      <c r="C26" s="342"/>
      <c r="D26" s="340"/>
      <c r="E26" s="340"/>
      <c r="F26" s="324"/>
    </row>
    <row r="27" spans="1:11" ht="18" x14ac:dyDescent="0.4">
      <c r="A27" s="340"/>
      <c r="B27" s="341"/>
      <c r="C27" s="342"/>
      <c r="D27" s="340"/>
      <c r="E27" s="340"/>
      <c r="F27" s="324"/>
      <c r="G27" s="434" t="s">
        <v>361</v>
      </c>
      <c r="H27" s="435"/>
      <c r="I27" s="435"/>
      <c r="J27" s="435"/>
    </row>
    <row r="28" spans="1:11" x14ac:dyDescent="0.35">
      <c r="A28" s="340"/>
      <c r="B28" s="341"/>
      <c r="C28" s="342"/>
      <c r="D28" s="340"/>
      <c r="E28" s="340"/>
      <c r="F28" s="324"/>
      <c r="G28" s="266" t="s">
        <v>354</v>
      </c>
      <c r="H28" s="266" t="s">
        <v>355</v>
      </c>
      <c r="I28" s="266" t="s">
        <v>351</v>
      </c>
      <c r="J28" s="266" t="s">
        <v>356</v>
      </c>
    </row>
    <row r="29" spans="1:11" x14ac:dyDescent="0.35">
      <c r="A29" s="340"/>
      <c r="B29" s="341"/>
      <c r="C29" s="342"/>
      <c r="D29" s="340"/>
      <c r="E29" s="340"/>
      <c r="F29" s="324"/>
      <c r="G29" s="340" t="s">
        <v>274</v>
      </c>
      <c r="H29" s="340" t="s">
        <v>385</v>
      </c>
      <c r="I29" s="342"/>
      <c r="J29" s="340" t="s">
        <v>386</v>
      </c>
    </row>
    <row r="30" spans="1:11" x14ac:dyDescent="0.35">
      <c r="A30" s="340"/>
      <c r="B30" s="341"/>
      <c r="C30" s="342"/>
      <c r="D30" s="340"/>
      <c r="E30" s="340"/>
      <c r="F30" s="324"/>
      <c r="G30" s="340" t="s">
        <v>387</v>
      </c>
      <c r="H30" s="340"/>
      <c r="I30" s="342"/>
      <c r="J30" s="340"/>
    </row>
    <row r="31" spans="1:11" x14ac:dyDescent="0.35">
      <c r="A31" s="340"/>
      <c r="B31" s="341"/>
      <c r="C31" s="342"/>
      <c r="D31" s="340"/>
      <c r="E31" s="340"/>
      <c r="F31" s="324"/>
      <c r="G31" s="340"/>
      <c r="H31" s="340"/>
      <c r="I31" s="342"/>
      <c r="J31" s="340"/>
    </row>
    <row r="32" spans="1:11" x14ac:dyDescent="0.35">
      <c r="A32" s="340"/>
      <c r="B32" s="341"/>
      <c r="C32" s="342"/>
      <c r="D32" s="340"/>
      <c r="E32" s="340"/>
      <c r="F32" s="324"/>
      <c r="G32" s="340"/>
      <c r="H32" s="340"/>
      <c r="I32" s="342"/>
      <c r="J32" s="340"/>
    </row>
    <row r="33" spans="1:10" x14ac:dyDescent="0.35">
      <c r="A33" s="340"/>
      <c r="B33" s="341"/>
      <c r="C33" s="342"/>
      <c r="D33" s="340"/>
      <c r="E33" s="340"/>
      <c r="F33" s="324"/>
      <c r="G33" s="340"/>
      <c r="H33" s="340"/>
      <c r="I33" s="342"/>
      <c r="J33" s="340"/>
    </row>
    <row r="34" spans="1:10" x14ac:dyDescent="0.35">
      <c r="A34" s="340"/>
      <c r="B34" s="341"/>
      <c r="C34" s="342"/>
      <c r="D34" s="340"/>
      <c r="E34" s="340"/>
      <c r="F34" s="324"/>
      <c r="G34" s="340"/>
      <c r="H34" s="340"/>
      <c r="I34" s="342"/>
      <c r="J34" s="340"/>
    </row>
    <row r="35" spans="1:10" x14ac:dyDescent="0.35">
      <c r="A35" s="340"/>
      <c r="B35" s="341"/>
      <c r="C35" s="342"/>
      <c r="D35" s="340"/>
      <c r="E35" s="340"/>
      <c r="F35" s="324"/>
      <c r="G35" s="340"/>
      <c r="H35" s="340"/>
      <c r="I35" s="342"/>
      <c r="J35" s="340"/>
    </row>
    <row r="36" spans="1:10" x14ac:dyDescent="0.35">
      <c r="A36" s="340"/>
      <c r="B36" s="341"/>
      <c r="C36" s="342"/>
      <c r="D36" s="340"/>
      <c r="E36" s="340"/>
      <c r="F36" s="324"/>
      <c r="G36" s="340"/>
      <c r="H36" s="340"/>
      <c r="I36" s="342"/>
      <c r="J36" s="340"/>
    </row>
    <row r="37" spans="1:10" x14ac:dyDescent="0.35">
      <c r="A37" s="340"/>
      <c r="B37" s="341"/>
      <c r="C37" s="342"/>
      <c r="D37" s="340"/>
      <c r="E37" s="340"/>
      <c r="F37" s="324"/>
      <c r="G37" s="340"/>
      <c r="H37" s="340"/>
      <c r="I37" s="342"/>
      <c r="J37" s="340"/>
    </row>
    <row r="38" spans="1:10" x14ac:dyDescent="0.35">
      <c r="A38" s="340"/>
      <c r="B38" s="341"/>
      <c r="C38" s="342"/>
      <c r="D38" s="340"/>
      <c r="E38" s="340"/>
      <c r="F38" s="324"/>
      <c r="G38" s="340"/>
      <c r="H38" s="340"/>
      <c r="I38" s="342"/>
      <c r="J38" s="340"/>
    </row>
    <row r="39" spans="1:10" x14ac:dyDescent="0.35">
      <c r="A39" s="340"/>
      <c r="B39" s="341"/>
      <c r="C39" s="342"/>
      <c r="D39" s="340"/>
      <c r="E39" s="340"/>
      <c r="F39" s="324"/>
      <c r="G39" s="340"/>
      <c r="H39" s="340"/>
      <c r="I39" s="342"/>
      <c r="J39" s="340"/>
    </row>
    <row r="40" spans="1:10" x14ac:dyDescent="0.35">
      <c r="A40" s="340"/>
      <c r="B40" s="341"/>
      <c r="C40" s="342"/>
      <c r="D40" s="340"/>
      <c r="E40" s="340"/>
      <c r="F40" s="324"/>
      <c r="G40" s="340"/>
      <c r="H40" s="340"/>
      <c r="I40" s="342"/>
      <c r="J40" s="340"/>
    </row>
    <row r="41" spans="1:10" x14ac:dyDescent="0.35">
      <c r="A41" s="340"/>
      <c r="B41" s="341"/>
      <c r="C41" s="342"/>
      <c r="D41" s="340"/>
      <c r="E41" s="340"/>
      <c r="F41" s="324"/>
      <c r="G41" s="340"/>
      <c r="H41" s="340"/>
      <c r="I41" s="342"/>
      <c r="J41" s="340"/>
    </row>
    <row r="42" spans="1:10" x14ac:dyDescent="0.35">
      <c r="A42" s="340"/>
      <c r="B42" s="341"/>
      <c r="C42" s="342"/>
      <c r="D42" s="340"/>
      <c r="E42" s="340"/>
      <c r="F42" s="324"/>
      <c r="G42" s="340"/>
      <c r="H42" s="340"/>
      <c r="I42" s="342"/>
      <c r="J42" s="340"/>
    </row>
    <row r="43" spans="1:10" x14ac:dyDescent="0.35">
      <c r="A43" s="340"/>
      <c r="B43" s="341"/>
      <c r="C43" s="342"/>
      <c r="D43" s="340"/>
      <c r="E43" s="340"/>
      <c r="F43" s="324"/>
      <c r="G43" s="340"/>
      <c r="H43" s="340"/>
      <c r="I43" s="342"/>
      <c r="J43" s="340"/>
    </row>
    <row r="44" spans="1:10" x14ac:dyDescent="0.35">
      <c r="A44" s="340"/>
      <c r="B44" s="341"/>
      <c r="C44" s="342"/>
      <c r="D44" s="340"/>
      <c r="E44" s="340"/>
      <c r="F44" s="324"/>
      <c r="G44" s="340"/>
      <c r="H44" s="340"/>
      <c r="I44" s="342"/>
      <c r="J44" s="340"/>
    </row>
    <row r="45" spans="1:10" x14ac:dyDescent="0.35">
      <c r="A45" s="340"/>
      <c r="B45" s="341"/>
      <c r="C45" s="342"/>
      <c r="D45" s="340"/>
      <c r="E45" s="340"/>
      <c r="F45" s="324"/>
      <c r="G45" s="340"/>
      <c r="H45" s="340"/>
      <c r="I45" s="342"/>
      <c r="J45" s="340"/>
    </row>
    <row r="46" spans="1:10" x14ac:dyDescent="0.35">
      <c r="A46" s="340"/>
      <c r="B46" s="341"/>
      <c r="C46" s="342"/>
      <c r="D46" s="340"/>
      <c r="E46" s="340"/>
      <c r="F46" s="324"/>
      <c r="G46" s="340"/>
      <c r="H46" s="340"/>
      <c r="I46" s="342"/>
      <c r="J46" s="340"/>
    </row>
    <row r="47" spans="1:10" x14ac:dyDescent="0.35">
      <c r="A47" s="340"/>
      <c r="B47" s="341"/>
      <c r="C47" s="342"/>
      <c r="D47" s="340"/>
      <c r="E47" s="340"/>
      <c r="F47" s="324"/>
      <c r="G47" s="340"/>
      <c r="H47" s="340"/>
      <c r="I47" s="342"/>
      <c r="J47" s="340"/>
    </row>
    <row r="48" spans="1:10" x14ac:dyDescent="0.35">
      <c r="A48" s="340"/>
      <c r="B48" s="341"/>
      <c r="C48" s="342"/>
      <c r="D48" s="340"/>
      <c r="E48" s="340"/>
      <c r="F48" s="324"/>
      <c r="G48" s="340"/>
      <c r="H48" s="340"/>
      <c r="I48" s="342"/>
      <c r="J48" s="340"/>
    </row>
    <row r="49" spans="1:10" x14ac:dyDescent="0.35">
      <c r="A49" s="340"/>
      <c r="B49" s="341"/>
      <c r="C49" s="342"/>
      <c r="D49" s="340"/>
      <c r="E49" s="340"/>
      <c r="F49" s="324"/>
      <c r="G49" s="340"/>
      <c r="H49" s="340"/>
      <c r="I49" s="342"/>
      <c r="J49" s="340"/>
    </row>
    <row r="50" spans="1:10" x14ac:dyDescent="0.35">
      <c r="A50" s="340"/>
      <c r="B50" s="341"/>
      <c r="C50" s="342"/>
      <c r="D50" s="340"/>
      <c r="E50" s="340"/>
      <c r="F50" s="324"/>
      <c r="G50" s="340"/>
      <c r="H50" s="340"/>
      <c r="I50" s="342"/>
      <c r="J50" s="340"/>
    </row>
    <row r="51" spans="1:10" x14ac:dyDescent="0.35">
      <c r="A51" s="340"/>
      <c r="B51" s="341"/>
      <c r="C51" s="342"/>
      <c r="D51" s="340"/>
      <c r="E51" s="340"/>
      <c r="F51" s="324"/>
      <c r="G51" s="340"/>
      <c r="H51" s="340"/>
      <c r="I51" s="342"/>
      <c r="J51" s="340"/>
    </row>
    <row r="52" spans="1:10" x14ac:dyDescent="0.35">
      <c r="A52" s="340"/>
      <c r="B52" s="341"/>
      <c r="C52" s="342"/>
      <c r="D52" s="340"/>
      <c r="E52" s="340"/>
      <c r="F52" s="324"/>
      <c r="G52" s="340"/>
      <c r="H52" s="340"/>
      <c r="I52" s="342"/>
      <c r="J52" s="340"/>
    </row>
    <row r="53" spans="1:10" x14ac:dyDescent="0.35">
      <c r="A53" s="340"/>
      <c r="B53" s="341"/>
      <c r="C53" s="342"/>
      <c r="D53" s="340"/>
      <c r="E53" s="340"/>
      <c r="F53" s="324"/>
      <c r="G53" s="340"/>
      <c r="H53" s="340"/>
      <c r="I53" s="342"/>
      <c r="J53" s="340"/>
    </row>
    <row r="54" spans="1:10" x14ac:dyDescent="0.35">
      <c r="A54" s="340"/>
      <c r="B54" s="341"/>
      <c r="C54" s="342"/>
      <c r="D54" s="340"/>
      <c r="E54" s="340"/>
      <c r="F54" s="324"/>
      <c r="G54" s="340"/>
      <c r="H54" s="340"/>
      <c r="I54" s="342"/>
      <c r="J54" s="340"/>
    </row>
    <row r="55" spans="1:10" x14ac:dyDescent="0.35">
      <c r="A55" s="340"/>
      <c r="B55" s="341"/>
      <c r="C55" s="342"/>
      <c r="D55" s="340"/>
      <c r="E55" s="340"/>
      <c r="F55" s="324"/>
      <c r="G55" s="340"/>
      <c r="H55" s="340"/>
      <c r="I55" s="342"/>
      <c r="J55" s="340"/>
    </row>
    <row r="56" spans="1:10" x14ac:dyDescent="0.35">
      <c r="A56" s="340"/>
      <c r="B56" s="341"/>
      <c r="C56" s="342"/>
      <c r="D56" s="340"/>
      <c r="E56" s="340"/>
      <c r="F56" s="324"/>
      <c r="G56" s="340"/>
      <c r="H56" s="340"/>
      <c r="I56" s="342"/>
      <c r="J56" s="340"/>
    </row>
    <row r="57" spans="1:10" x14ac:dyDescent="0.35">
      <c r="A57" s="340"/>
      <c r="B57" s="341"/>
      <c r="C57" s="342"/>
      <c r="D57" s="340"/>
      <c r="E57" s="340"/>
      <c r="F57" s="324"/>
      <c r="G57" s="340"/>
      <c r="H57" s="340"/>
      <c r="I57" s="342"/>
      <c r="J57" s="340"/>
    </row>
    <row r="58" spans="1:10" x14ac:dyDescent="0.35">
      <c r="A58" s="340"/>
      <c r="B58" s="341"/>
      <c r="C58" s="342"/>
      <c r="D58" s="340"/>
      <c r="E58" s="340"/>
      <c r="F58" s="324"/>
      <c r="G58" s="340"/>
      <c r="H58" s="340"/>
      <c r="I58" s="342"/>
      <c r="J58" s="340"/>
    </row>
    <row r="59" spans="1:10" x14ac:dyDescent="0.35">
      <c r="A59" s="340"/>
      <c r="B59" s="341"/>
      <c r="C59" s="342"/>
      <c r="D59" s="340"/>
      <c r="E59" s="340"/>
      <c r="F59" s="324"/>
      <c r="G59" s="340"/>
      <c r="H59" s="340"/>
      <c r="I59" s="342"/>
      <c r="J59" s="340"/>
    </row>
    <row r="60" spans="1:10" x14ac:dyDescent="0.35">
      <c r="A60" s="340"/>
      <c r="B60" s="341"/>
      <c r="C60" s="342"/>
      <c r="D60" s="340"/>
      <c r="E60" s="340"/>
      <c r="F60" s="324"/>
      <c r="G60" s="340"/>
      <c r="H60" s="340"/>
      <c r="I60" s="342"/>
      <c r="J60" s="340"/>
    </row>
    <row r="61" spans="1:10" x14ac:dyDescent="0.35">
      <c r="A61" s="340"/>
      <c r="B61" s="341"/>
      <c r="C61" s="342"/>
      <c r="D61" s="340"/>
      <c r="E61" s="340"/>
      <c r="F61" s="324"/>
      <c r="G61" s="340"/>
      <c r="H61" s="340"/>
      <c r="I61" s="342"/>
      <c r="J61" s="340"/>
    </row>
    <row r="62" spans="1:10" x14ac:dyDescent="0.35">
      <c r="A62" s="340"/>
      <c r="B62" s="341"/>
      <c r="C62" s="342"/>
      <c r="D62" s="340"/>
      <c r="E62" s="340"/>
      <c r="F62" s="324"/>
      <c r="G62" s="340"/>
      <c r="H62" s="340"/>
      <c r="I62" s="342"/>
      <c r="J62" s="340"/>
    </row>
    <row r="63" spans="1:10" x14ac:dyDescent="0.35">
      <c r="A63" s="340"/>
      <c r="B63" s="341"/>
      <c r="C63" s="342"/>
      <c r="D63" s="340"/>
      <c r="E63" s="340"/>
      <c r="F63" s="324"/>
      <c r="G63" s="340"/>
      <c r="H63" s="340"/>
      <c r="I63" s="342"/>
      <c r="J63" s="340"/>
    </row>
    <row r="64" spans="1:10" x14ac:dyDescent="0.35">
      <c r="A64" s="340"/>
      <c r="B64" s="341"/>
      <c r="C64" s="342"/>
      <c r="D64" s="340"/>
      <c r="E64" s="340"/>
      <c r="F64" s="324"/>
      <c r="G64" s="340"/>
      <c r="H64" s="340"/>
      <c r="I64" s="342"/>
      <c r="J64" s="340"/>
    </row>
    <row r="65" spans="1:10" x14ac:dyDescent="0.35">
      <c r="A65" s="340"/>
      <c r="B65" s="341"/>
      <c r="C65" s="342"/>
      <c r="D65" s="340"/>
      <c r="E65" s="340"/>
      <c r="F65" s="324"/>
      <c r="G65" s="340"/>
      <c r="H65" s="340"/>
      <c r="I65" s="342"/>
      <c r="J65" s="340"/>
    </row>
    <row r="66" spans="1:10" x14ac:dyDescent="0.35">
      <c r="A66" s="340"/>
      <c r="B66" s="341"/>
      <c r="C66" s="342"/>
      <c r="D66" s="340"/>
      <c r="E66" s="340"/>
      <c r="F66" s="324"/>
      <c r="G66" s="340"/>
      <c r="H66" s="340"/>
      <c r="I66" s="342"/>
      <c r="J66" s="340"/>
    </row>
    <row r="67" spans="1:10" x14ac:dyDescent="0.35">
      <c r="A67" s="340"/>
      <c r="B67" s="341"/>
      <c r="C67" s="342"/>
      <c r="D67" s="340"/>
      <c r="E67" s="340"/>
      <c r="F67" s="324"/>
      <c r="G67" s="340"/>
      <c r="H67" s="340"/>
      <c r="I67" s="342"/>
      <c r="J67" s="340"/>
    </row>
    <row r="68" spans="1:10" x14ac:dyDescent="0.35">
      <c r="A68" s="340"/>
      <c r="B68" s="341"/>
      <c r="C68" s="342"/>
      <c r="D68" s="340"/>
      <c r="E68" s="340"/>
      <c r="F68" s="324"/>
      <c r="G68" s="340"/>
      <c r="H68" s="340"/>
      <c r="I68" s="342"/>
      <c r="J68" s="340"/>
    </row>
    <row r="69" spans="1:10" x14ac:dyDescent="0.35">
      <c r="A69" s="340"/>
      <c r="B69" s="341"/>
      <c r="C69" s="342"/>
      <c r="D69" s="340"/>
      <c r="E69" s="340"/>
      <c r="F69" s="324"/>
      <c r="G69" s="340"/>
      <c r="H69" s="340"/>
      <c r="I69" s="342"/>
      <c r="J69" s="340"/>
    </row>
    <row r="70" spans="1:10" x14ac:dyDescent="0.35">
      <c r="A70" s="340"/>
      <c r="B70" s="341"/>
      <c r="C70" s="342"/>
      <c r="D70" s="340"/>
      <c r="E70" s="340"/>
      <c r="F70" s="324"/>
      <c r="G70" s="340"/>
      <c r="H70" s="340"/>
      <c r="I70" s="342"/>
      <c r="J70" s="340"/>
    </row>
    <row r="71" spans="1:10" x14ac:dyDescent="0.35">
      <c r="A71" s="340"/>
      <c r="B71" s="341"/>
      <c r="C71" s="342"/>
      <c r="D71" s="340"/>
      <c r="E71" s="340"/>
      <c r="F71" s="324"/>
      <c r="G71" s="340"/>
      <c r="H71" s="340"/>
      <c r="I71" s="342"/>
      <c r="J71" s="340"/>
    </row>
    <row r="72" spans="1:10" x14ac:dyDescent="0.35">
      <c r="A72" s="340"/>
      <c r="B72" s="341"/>
      <c r="C72" s="342"/>
      <c r="D72" s="340"/>
      <c r="E72" s="340"/>
      <c r="F72" s="324"/>
      <c r="G72" s="340"/>
      <c r="H72" s="340"/>
      <c r="I72" s="342"/>
      <c r="J72" s="340"/>
    </row>
    <row r="73" spans="1:10" x14ac:dyDescent="0.35">
      <c r="A73" s="340"/>
      <c r="B73" s="341"/>
      <c r="C73" s="342"/>
      <c r="D73" s="340"/>
      <c r="E73" s="340"/>
      <c r="F73" s="324"/>
      <c r="G73" s="340"/>
      <c r="H73" s="340"/>
      <c r="I73" s="342"/>
      <c r="J73" s="340"/>
    </row>
    <row r="74" spans="1:10" x14ac:dyDescent="0.35">
      <c r="A74" s="340"/>
      <c r="B74" s="341"/>
      <c r="C74" s="342"/>
      <c r="D74" s="340"/>
      <c r="E74" s="340"/>
      <c r="F74" s="324"/>
      <c r="G74" s="340"/>
      <c r="H74" s="340"/>
      <c r="I74" s="342"/>
      <c r="J74" s="340"/>
    </row>
    <row r="75" spans="1:10" x14ac:dyDescent="0.35">
      <c r="A75" s="340"/>
      <c r="B75" s="341"/>
      <c r="C75" s="342"/>
      <c r="D75" s="340"/>
      <c r="E75" s="340"/>
      <c r="F75" s="324"/>
      <c r="G75" s="340"/>
      <c r="H75" s="340"/>
      <c r="I75" s="342"/>
      <c r="J75" s="340"/>
    </row>
    <row r="76" spans="1:10" x14ac:dyDescent="0.35">
      <c r="A76" s="340"/>
      <c r="B76" s="341"/>
      <c r="C76" s="342"/>
      <c r="D76" s="340"/>
      <c r="E76" s="340"/>
      <c r="F76" s="324"/>
      <c r="G76" s="340"/>
      <c r="H76" s="340"/>
      <c r="I76" s="342"/>
      <c r="J76" s="340"/>
    </row>
    <row r="77" spans="1:10" x14ac:dyDescent="0.35">
      <c r="A77" s="340"/>
      <c r="B77" s="341"/>
      <c r="C77" s="342"/>
      <c r="D77" s="340"/>
      <c r="E77" s="340"/>
      <c r="F77" s="324"/>
      <c r="G77" s="340"/>
      <c r="H77" s="340"/>
      <c r="I77" s="342"/>
      <c r="J77" s="340"/>
    </row>
    <row r="78" spans="1:10" x14ac:dyDescent="0.35">
      <c r="A78" s="340"/>
      <c r="B78" s="341"/>
      <c r="C78" s="342"/>
      <c r="D78" s="340"/>
      <c r="E78" s="340"/>
      <c r="F78" s="324"/>
      <c r="G78" s="340"/>
      <c r="H78" s="340"/>
      <c r="I78" s="342"/>
      <c r="J78" s="340"/>
    </row>
    <row r="79" spans="1:10" x14ac:dyDescent="0.35">
      <c r="A79" s="340"/>
      <c r="B79" s="341"/>
      <c r="C79" s="342"/>
      <c r="D79" s="340"/>
      <c r="E79" s="340"/>
      <c r="F79" s="324"/>
      <c r="G79" s="340"/>
      <c r="H79" s="340"/>
      <c r="I79" s="342"/>
      <c r="J79" s="340"/>
    </row>
    <row r="80" spans="1:10" x14ac:dyDescent="0.35">
      <c r="A80" s="340"/>
      <c r="B80" s="341"/>
      <c r="C80" s="342"/>
      <c r="D80" s="340"/>
      <c r="E80" s="340"/>
      <c r="F80" s="324"/>
      <c r="G80" s="340"/>
      <c r="H80" s="340"/>
      <c r="I80" s="342"/>
      <c r="J80" s="340"/>
    </row>
    <row r="81" spans="1:10" x14ac:dyDescent="0.35">
      <c r="A81" s="340"/>
      <c r="B81" s="341"/>
      <c r="C81" s="342"/>
      <c r="D81" s="340"/>
      <c r="E81" s="340"/>
      <c r="F81" s="324"/>
      <c r="G81" s="340"/>
      <c r="H81" s="340"/>
      <c r="I81" s="342"/>
      <c r="J81" s="340"/>
    </row>
    <row r="82" spans="1:10" x14ac:dyDescent="0.35">
      <c r="A82" s="340"/>
      <c r="B82" s="341"/>
      <c r="C82" s="342"/>
      <c r="D82" s="340"/>
      <c r="E82" s="340"/>
      <c r="F82" s="324"/>
      <c r="G82" s="340"/>
      <c r="H82" s="340"/>
      <c r="I82" s="342"/>
      <c r="J82" s="340"/>
    </row>
    <row r="83" spans="1:10" x14ac:dyDescent="0.35">
      <c r="A83" s="340"/>
      <c r="B83" s="341"/>
      <c r="C83" s="342"/>
      <c r="D83" s="340"/>
      <c r="E83" s="340"/>
      <c r="F83" s="324"/>
      <c r="G83" s="340"/>
      <c r="H83" s="340"/>
      <c r="I83" s="342"/>
      <c r="J83" s="340"/>
    </row>
    <row r="84" spans="1:10" x14ac:dyDescent="0.35">
      <c r="A84" s="340"/>
      <c r="B84" s="341"/>
      <c r="C84" s="342"/>
      <c r="D84" s="340"/>
      <c r="E84" s="340"/>
      <c r="F84" s="324"/>
      <c r="G84" s="340"/>
      <c r="H84" s="340"/>
      <c r="I84" s="342"/>
      <c r="J84" s="340"/>
    </row>
    <row r="85" spans="1:10" x14ac:dyDescent="0.35">
      <c r="A85" s="340"/>
      <c r="B85" s="341"/>
      <c r="C85" s="342"/>
      <c r="D85" s="340"/>
      <c r="E85" s="340"/>
      <c r="F85" s="324"/>
      <c r="G85" s="340"/>
      <c r="H85" s="340"/>
      <c r="I85" s="342"/>
      <c r="J85" s="340"/>
    </row>
    <row r="86" spans="1:10" x14ac:dyDescent="0.35">
      <c r="A86" s="340"/>
      <c r="B86" s="341"/>
      <c r="C86" s="342"/>
      <c r="D86" s="340"/>
      <c r="E86" s="340"/>
      <c r="F86" s="324"/>
      <c r="G86" s="340"/>
      <c r="H86" s="340"/>
      <c r="I86" s="342"/>
      <c r="J86" s="340"/>
    </row>
    <row r="87" spans="1:10" x14ac:dyDescent="0.35">
      <c r="A87" s="340"/>
      <c r="B87" s="341"/>
      <c r="C87" s="342"/>
      <c r="D87" s="340"/>
      <c r="E87" s="340"/>
      <c r="F87" s="324"/>
      <c r="G87" s="340"/>
      <c r="H87" s="340"/>
      <c r="I87" s="342"/>
      <c r="J87" s="340"/>
    </row>
    <row r="88" spans="1:10" x14ac:dyDescent="0.35">
      <c r="A88" s="340"/>
      <c r="B88" s="341"/>
      <c r="C88" s="342"/>
      <c r="D88" s="340"/>
      <c r="E88" s="340"/>
      <c r="F88" s="324"/>
      <c r="G88" s="340"/>
      <c r="H88" s="340"/>
      <c r="I88" s="342"/>
      <c r="J88" s="340"/>
    </row>
    <row r="89" spans="1:10" x14ac:dyDescent="0.35">
      <c r="A89" s="340"/>
      <c r="B89" s="341"/>
      <c r="C89" s="342"/>
      <c r="D89" s="340"/>
      <c r="E89" s="340"/>
      <c r="F89" s="324"/>
      <c r="G89" s="340"/>
      <c r="H89" s="340"/>
      <c r="I89" s="342"/>
      <c r="J89" s="340"/>
    </row>
    <row r="90" spans="1:10" x14ac:dyDescent="0.35">
      <c r="A90" s="340"/>
      <c r="B90" s="341"/>
      <c r="C90" s="342"/>
      <c r="D90" s="340"/>
      <c r="E90" s="340"/>
      <c r="F90" s="324"/>
      <c r="G90" s="340"/>
      <c r="H90" s="340"/>
      <c r="I90" s="342"/>
      <c r="J90" s="340"/>
    </row>
    <row r="91" spans="1:10" x14ac:dyDescent="0.35">
      <c r="A91" s="340"/>
      <c r="B91" s="341"/>
      <c r="C91" s="342"/>
      <c r="D91" s="340"/>
      <c r="E91" s="340"/>
      <c r="F91" s="324"/>
      <c r="G91" s="340"/>
      <c r="H91" s="340"/>
      <c r="I91" s="342"/>
      <c r="J91" s="340"/>
    </row>
    <row r="92" spans="1:10" x14ac:dyDescent="0.35">
      <c r="A92" s="340"/>
      <c r="B92" s="341"/>
      <c r="C92" s="342"/>
      <c r="D92" s="340"/>
      <c r="E92" s="340"/>
      <c r="F92" s="324"/>
      <c r="G92" s="340"/>
      <c r="H92" s="340"/>
      <c r="I92" s="342"/>
      <c r="J92" s="340"/>
    </row>
    <row r="93" spans="1:10" x14ac:dyDescent="0.35">
      <c r="A93" s="340"/>
      <c r="B93" s="341"/>
      <c r="C93" s="342"/>
      <c r="D93" s="340"/>
      <c r="E93" s="340"/>
      <c r="F93" s="324"/>
      <c r="G93" s="340"/>
      <c r="H93" s="340"/>
      <c r="I93" s="342"/>
      <c r="J93" s="340"/>
    </row>
    <row r="94" spans="1:10" x14ac:dyDescent="0.35">
      <c r="A94" s="340"/>
      <c r="B94" s="341"/>
      <c r="C94" s="342"/>
      <c r="D94" s="340"/>
      <c r="E94" s="340"/>
      <c r="F94" s="324"/>
      <c r="G94" s="340"/>
      <c r="H94" s="340"/>
      <c r="I94" s="342"/>
      <c r="J94" s="340"/>
    </row>
    <row r="95" spans="1:10" x14ac:dyDescent="0.35">
      <c r="A95" s="340"/>
      <c r="B95" s="341"/>
      <c r="C95" s="342"/>
      <c r="D95" s="340"/>
      <c r="E95" s="340"/>
      <c r="F95" s="324"/>
      <c r="G95" s="340"/>
      <c r="H95" s="340"/>
      <c r="I95" s="342"/>
      <c r="J95" s="340"/>
    </row>
    <row r="96" spans="1:10" x14ac:dyDescent="0.35">
      <c r="A96" s="340"/>
      <c r="B96" s="341"/>
      <c r="C96" s="342"/>
      <c r="D96" s="340"/>
      <c r="E96" s="340"/>
      <c r="F96" s="324"/>
      <c r="G96" s="340"/>
      <c r="H96" s="340"/>
      <c r="I96" s="342"/>
      <c r="J96" s="340"/>
    </row>
    <row r="97" spans="1:10" x14ac:dyDescent="0.35">
      <c r="A97" s="340"/>
      <c r="B97" s="341"/>
      <c r="C97" s="342"/>
      <c r="D97" s="340"/>
      <c r="E97" s="340"/>
      <c r="F97" s="324"/>
      <c r="G97" s="340"/>
      <c r="H97" s="340"/>
      <c r="I97" s="342"/>
      <c r="J97" s="340"/>
    </row>
    <row r="98" spans="1:10" x14ac:dyDescent="0.35">
      <c r="A98" s="340"/>
      <c r="B98" s="341"/>
      <c r="C98" s="342"/>
      <c r="D98" s="340"/>
      <c r="E98" s="340"/>
      <c r="F98" s="324"/>
      <c r="G98" s="340"/>
      <c r="H98" s="340"/>
      <c r="I98" s="342"/>
      <c r="J98" s="340"/>
    </row>
    <row r="99" spans="1:10" x14ac:dyDescent="0.35">
      <c r="A99" s="340"/>
      <c r="B99" s="341"/>
      <c r="C99" s="342"/>
      <c r="D99" s="340"/>
      <c r="E99" s="340"/>
      <c r="F99" s="324"/>
      <c r="G99" s="340"/>
      <c r="H99" s="340"/>
      <c r="I99" s="342"/>
      <c r="J99" s="340"/>
    </row>
    <row r="100" spans="1:10" x14ac:dyDescent="0.35">
      <c r="A100" s="340"/>
      <c r="B100" s="341"/>
      <c r="C100" s="342"/>
      <c r="D100" s="340"/>
      <c r="E100" s="340"/>
      <c r="F100" s="324"/>
      <c r="G100" s="340"/>
      <c r="H100" s="340"/>
      <c r="I100" s="342"/>
      <c r="J100" s="340"/>
    </row>
    <row r="101" spans="1:10" x14ac:dyDescent="0.35">
      <c r="A101" s="340"/>
      <c r="B101" s="341"/>
      <c r="C101" s="342"/>
      <c r="D101" s="340"/>
      <c r="E101" s="340"/>
      <c r="F101" s="324"/>
      <c r="G101" s="340"/>
      <c r="H101" s="340"/>
      <c r="I101" s="342"/>
      <c r="J101" s="340"/>
    </row>
    <row r="102" spans="1:10" x14ac:dyDescent="0.35">
      <c r="A102" s="340"/>
      <c r="B102" s="341"/>
      <c r="C102" s="342"/>
      <c r="D102" s="340"/>
      <c r="E102" s="340"/>
      <c r="F102" s="324"/>
      <c r="G102" s="340"/>
      <c r="H102" s="340"/>
      <c r="I102" s="342"/>
      <c r="J102" s="340"/>
    </row>
    <row r="103" spans="1:10" x14ac:dyDescent="0.35">
      <c r="A103" s="340"/>
      <c r="B103" s="341"/>
      <c r="C103" s="342"/>
      <c r="D103" s="340"/>
      <c r="E103" s="340"/>
      <c r="F103" s="324"/>
      <c r="G103" s="340"/>
      <c r="H103" s="340"/>
      <c r="I103" s="342"/>
      <c r="J103" s="340"/>
    </row>
    <row r="104" spans="1:10" x14ac:dyDescent="0.35">
      <c r="A104" s="340"/>
      <c r="B104" s="341"/>
      <c r="C104" s="342"/>
      <c r="D104" s="340"/>
      <c r="E104" s="340"/>
      <c r="F104" s="324"/>
      <c r="G104" s="340"/>
      <c r="H104" s="340"/>
      <c r="I104" s="342"/>
      <c r="J104" s="340"/>
    </row>
    <row r="105" spans="1:10" x14ac:dyDescent="0.35">
      <c r="A105" s="340"/>
      <c r="B105" s="341"/>
      <c r="C105" s="342"/>
      <c r="D105" s="340"/>
      <c r="E105" s="340"/>
      <c r="F105" s="324"/>
      <c r="G105" s="340"/>
      <c r="H105" s="340"/>
      <c r="I105" s="342"/>
      <c r="J105" s="340"/>
    </row>
    <row r="106" spans="1:10" x14ac:dyDescent="0.35">
      <c r="A106" s="340"/>
      <c r="B106" s="341"/>
      <c r="C106" s="342"/>
      <c r="D106" s="340"/>
      <c r="E106" s="340"/>
      <c r="F106" s="324"/>
      <c r="G106" s="340"/>
      <c r="H106" s="340"/>
      <c r="I106" s="342"/>
      <c r="J106" s="340"/>
    </row>
    <row r="107" spans="1:10" x14ac:dyDescent="0.35">
      <c r="A107" s="340"/>
      <c r="B107" s="341"/>
      <c r="C107" s="342"/>
      <c r="D107" s="340"/>
      <c r="E107" s="340"/>
      <c r="F107" s="324"/>
      <c r="G107" s="340"/>
      <c r="H107" s="340"/>
      <c r="I107" s="342"/>
      <c r="J107" s="340"/>
    </row>
    <row r="108" spans="1:10" x14ac:dyDescent="0.35">
      <c r="A108" s="340"/>
      <c r="B108" s="341"/>
      <c r="C108" s="342"/>
      <c r="D108" s="340"/>
      <c r="E108" s="340"/>
      <c r="F108" s="324"/>
      <c r="G108" s="340"/>
      <c r="H108" s="340"/>
      <c r="I108" s="342"/>
      <c r="J108" s="340"/>
    </row>
    <row r="109" spans="1:10" x14ac:dyDescent="0.35">
      <c r="A109" s="340"/>
      <c r="B109" s="341"/>
      <c r="C109" s="342"/>
      <c r="D109" s="340"/>
      <c r="E109" s="340"/>
      <c r="F109" s="324"/>
      <c r="G109" s="340"/>
      <c r="H109" s="340"/>
      <c r="I109" s="342"/>
      <c r="J109" s="340"/>
    </row>
    <row r="110" spans="1:10" x14ac:dyDescent="0.35">
      <c r="A110" s="340"/>
      <c r="B110" s="341"/>
      <c r="C110" s="342"/>
      <c r="D110" s="340"/>
      <c r="E110" s="340"/>
      <c r="F110" s="324"/>
      <c r="G110" s="340"/>
      <c r="H110" s="340"/>
      <c r="I110" s="342"/>
      <c r="J110" s="340"/>
    </row>
    <row r="111" spans="1:10" x14ac:dyDescent="0.35">
      <c r="A111" s="340"/>
      <c r="B111" s="341"/>
      <c r="C111" s="342"/>
      <c r="D111" s="340"/>
      <c r="E111" s="340"/>
      <c r="F111" s="324"/>
      <c r="G111" s="340"/>
      <c r="H111" s="340"/>
      <c r="I111" s="342"/>
      <c r="J111" s="340"/>
    </row>
    <row r="112" spans="1:10" x14ac:dyDescent="0.35">
      <c r="A112" s="340"/>
      <c r="B112" s="341"/>
      <c r="C112" s="342"/>
      <c r="D112" s="340"/>
      <c r="E112" s="340"/>
      <c r="F112" s="324"/>
      <c r="G112" s="340"/>
      <c r="H112" s="340"/>
      <c r="I112" s="342"/>
      <c r="J112" s="340"/>
    </row>
    <row r="113" spans="1:10" x14ac:dyDescent="0.35">
      <c r="A113" s="340"/>
      <c r="B113" s="341"/>
      <c r="C113" s="342"/>
      <c r="D113" s="340"/>
      <c r="E113" s="340"/>
      <c r="F113" s="324"/>
      <c r="G113" s="340"/>
      <c r="H113" s="340"/>
      <c r="I113" s="342"/>
      <c r="J113" s="340"/>
    </row>
    <row r="114" spans="1:10" x14ac:dyDescent="0.35">
      <c r="A114" s="340"/>
      <c r="B114" s="341"/>
      <c r="C114" s="342"/>
      <c r="D114" s="340"/>
      <c r="E114" s="340"/>
      <c r="F114" s="324"/>
      <c r="G114" s="340"/>
      <c r="H114" s="340"/>
      <c r="I114" s="342"/>
      <c r="J114" s="340"/>
    </row>
    <row r="115" spans="1:10" x14ac:dyDescent="0.35">
      <c r="A115" s="340"/>
      <c r="B115" s="341"/>
      <c r="C115" s="342"/>
      <c r="D115" s="340"/>
      <c r="E115" s="340"/>
      <c r="F115" s="324"/>
      <c r="G115" s="340"/>
      <c r="H115" s="340"/>
      <c r="I115" s="342"/>
      <c r="J115" s="340"/>
    </row>
    <row r="116" spans="1:10" x14ac:dyDescent="0.35">
      <c r="A116" s="340"/>
      <c r="B116" s="341"/>
      <c r="C116" s="342"/>
      <c r="D116" s="340"/>
      <c r="E116" s="340"/>
      <c r="F116" s="324"/>
      <c r="G116" s="340"/>
      <c r="H116" s="340"/>
      <c r="I116" s="342"/>
      <c r="J116" s="340"/>
    </row>
    <row r="117" spans="1:10" x14ac:dyDescent="0.35">
      <c r="A117" s="340"/>
      <c r="B117" s="341"/>
      <c r="C117" s="342"/>
      <c r="D117" s="340"/>
      <c r="E117" s="340"/>
      <c r="F117" s="324"/>
      <c r="G117" s="340"/>
      <c r="H117" s="340"/>
      <c r="I117" s="342"/>
      <c r="J117" s="340"/>
    </row>
    <row r="118" spans="1:10" x14ac:dyDescent="0.35">
      <c r="A118" s="340"/>
      <c r="B118" s="341"/>
      <c r="C118" s="342"/>
      <c r="D118" s="340"/>
      <c r="E118" s="340"/>
      <c r="F118" s="324"/>
      <c r="G118" s="340"/>
      <c r="H118" s="340"/>
      <c r="I118" s="342"/>
      <c r="J118" s="340"/>
    </row>
    <row r="119" spans="1:10" x14ac:dyDescent="0.35">
      <c r="A119" s="340"/>
      <c r="B119" s="341"/>
      <c r="C119" s="342"/>
      <c r="D119" s="340"/>
      <c r="E119" s="340"/>
      <c r="F119" s="324"/>
      <c r="G119" s="340"/>
      <c r="H119" s="340"/>
      <c r="I119" s="342"/>
      <c r="J119" s="340"/>
    </row>
    <row r="120" spans="1:10" x14ac:dyDescent="0.35">
      <c r="A120" s="340"/>
      <c r="B120" s="341"/>
      <c r="C120" s="342"/>
      <c r="D120" s="340"/>
      <c r="E120" s="340"/>
      <c r="F120" s="324"/>
      <c r="G120" s="340"/>
      <c r="H120" s="340"/>
      <c r="I120" s="342"/>
      <c r="J120" s="340"/>
    </row>
    <row r="121" spans="1:10" x14ac:dyDescent="0.35">
      <c r="A121" s="340"/>
      <c r="B121" s="341"/>
      <c r="C121" s="342"/>
      <c r="D121" s="340"/>
      <c r="E121" s="340"/>
      <c r="F121" s="324"/>
      <c r="G121" s="340"/>
      <c r="H121" s="340"/>
      <c r="I121" s="342"/>
      <c r="J121" s="340"/>
    </row>
    <row r="122" spans="1:10" x14ac:dyDescent="0.35">
      <c r="A122" s="340"/>
      <c r="B122" s="341"/>
      <c r="C122" s="342"/>
      <c r="D122" s="340"/>
      <c r="E122" s="340"/>
      <c r="F122" s="324"/>
      <c r="G122" s="340"/>
      <c r="H122" s="340"/>
      <c r="I122" s="342"/>
      <c r="J122" s="340"/>
    </row>
    <row r="123" spans="1:10" x14ac:dyDescent="0.35">
      <c r="A123" s="340"/>
      <c r="B123" s="341"/>
      <c r="C123" s="342"/>
      <c r="D123" s="340"/>
      <c r="E123" s="340"/>
      <c r="F123" s="324"/>
      <c r="G123" s="340"/>
      <c r="H123" s="340"/>
      <c r="I123" s="342"/>
      <c r="J123" s="340"/>
    </row>
    <row r="124" spans="1:10" x14ac:dyDescent="0.35">
      <c r="A124" s="340"/>
      <c r="B124" s="341"/>
      <c r="C124" s="342"/>
      <c r="D124" s="340"/>
      <c r="E124" s="340"/>
      <c r="F124" s="324"/>
      <c r="G124" s="340"/>
      <c r="H124" s="340"/>
      <c r="I124" s="342"/>
      <c r="J124" s="340"/>
    </row>
    <row r="125" spans="1:10" x14ac:dyDescent="0.35">
      <c r="A125" s="340"/>
      <c r="B125" s="341"/>
      <c r="C125" s="342"/>
      <c r="D125" s="340"/>
      <c r="E125" s="340"/>
      <c r="F125" s="324"/>
      <c r="G125" s="340"/>
      <c r="H125" s="340"/>
      <c r="I125" s="342"/>
      <c r="J125" s="340"/>
    </row>
    <row r="126" spans="1:10" x14ac:dyDescent="0.35">
      <c r="A126" s="340"/>
      <c r="B126" s="341"/>
      <c r="C126" s="342"/>
      <c r="D126" s="340"/>
      <c r="E126" s="340"/>
      <c r="F126" s="324"/>
      <c r="G126" s="340"/>
      <c r="H126" s="340"/>
      <c r="I126" s="342"/>
      <c r="J126" s="340"/>
    </row>
    <row r="127" spans="1:10" x14ac:dyDescent="0.35">
      <c r="A127" s="340"/>
      <c r="B127" s="341"/>
      <c r="C127" s="342"/>
      <c r="D127" s="340"/>
      <c r="E127" s="340"/>
      <c r="F127" s="324"/>
      <c r="G127" s="340"/>
      <c r="H127" s="340"/>
      <c r="I127" s="342"/>
      <c r="J127" s="340"/>
    </row>
    <row r="128" spans="1:10" x14ac:dyDescent="0.35">
      <c r="A128" s="340"/>
      <c r="B128" s="341"/>
      <c r="C128" s="342"/>
      <c r="D128" s="340"/>
      <c r="E128" s="340"/>
      <c r="F128" s="324"/>
      <c r="G128" s="340"/>
      <c r="H128" s="340"/>
      <c r="I128" s="342"/>
      <c r="J128" s="340"/>
    </row>
    <row r="129" spans="1:10" x14ac:dyDescent="0.35">
      <c r="A129" s="340"/>
      <c r="B129" s="341"/>
      <c r="C129" s="342"/>
      <c r="D129" s="340"/>
      <c r="E129" s="340"/>
      <c r="F129" s="324"/>
      <c r="G129" s="340"/>
      <c r="H129" s="340"/>
      <c r="I129" s="342"/>
      <c r="J129" s="340"/>
    </row>
    <row r="130" spans="1:10" x14ac:dyDescent="0.35">
      <c r="A130" s="340"/>
      <c r="B130" s="341"/>
      <c r="C130" s="342"/>
      <c r="D130" s="340"/>
      <c r="E130" s="340"/>
      <c r="F130" s="324"/>
      <c r="G130" s="340"/>
      <c r="H130" s="340"/>
      <c r="I130" s="342"/>
      <c r="J130" s="340"/>
    </row>
    <row r="131" spans="1:10" x14ac:dyDescent="0.35">
      <c r="A131" s="340"/>
      <c r="B131" s="341"/>
      <c r="C131" s="342"/>
      <c r="D131" s="340"/>
      <c r="E131" s="340"/>
      <c r="F131" s="324"/>
      <c r="G131" s="340"/>
      <c r="H131" s="340"/>
      <c r="I131" s="342"/>
      <c r="J131" s="340"/>
    </row>
    <row r="132" spans="1:10" x14ac:dyDescent="0.35">
      <c r="A132" s="340"/>
      <c r="B132" s="341"/>
      <c r="C132" s="342"/>
      <c r="D132" s="340"/>
      <c r="E132" s="340"/>
      <c r="F132" s="324"/>
      <c r="G132" s="340"/>
      <c r="H132" s="340"/>
      <c r="I132" s="342"/>
      <c r="J132" s="340"/>
    </row>
    <row r="133" spans="1:10" x14ac:dyDescent="0.35">
      <c r="A133" s="340"/>
      <c r="B133" s="341"/>
      <c r="C133" s="342"/>
      <c r="D133" s="340"/>
      <c r="E133" s="340"/>
      <c r="F133" s="324"/>
      <c r="G133" s="340"/>
      <c r="H133" s="340"/>
      <c r="I133" s="342"/>
      <c r="J133" s="340"/>
    </row>
    <row r="134" spans="1:10" x14ac:dyDescent="0.35">
      <c r="A134" s="340"/>
      <c r="B134" s="341"/>
      <c r="C134" s="342"/>
      <c r="D134" s="340"/>
      <c r="E134" s="340"/>
      <c r="F134" s="324"/>
      <c r="G134" s="340"/>
      <c r="H134" s="340"/>
      <c r="I134" s="342"/>
      <c r="J134" s="340"/>
    </row>
    <row r="135" spans="1:10" x14ac:dyDescent="0.35">
      <c r="A135" s="340"/>
      <c r="B135" s="341"/>
      <c r="C135" s="342"/>
      <c r="D135" s="340"/>
      <c r="E135" s="340"/>
      <c r="F135" s="324"/>
      <c r="G135" s="340"/>
      <c r="H135" s="340"/>
      <c r="I135" s="342"/>
      <c r="J135" s="340"/>
    </row>
    <row r="136" spans="1:10" x14ac:dyDescent="0.35">
      <c r="A136" s="340"/>
      <c r="B136" s="341"/>
      <c r="C136" s="342"/>
      <c r="D136" s="340"/>
      <c r="E136" s="340"/>
      <c r="F136" s="324"/>
      <c r="G136" s="340"/>
      <c r="H136" s="340"/>
      <c r="I136" s="342"/>
      <c r="J136" s="340"/>
    </row>
    <row r="137" spans="1:10" x14ac:dyDescent="0.35">
      <c r="A137" s="340"/>
      <c r="B137" s="341"/>
      <c r="C137" s="342"/>
      <c r="D137" s="340"/>
      <c r="E137" s="340"/>
      <c r="F137" s="324"/>
      <c r="G137" s="340"/>
      <c r="H137" s="340"/>
      <c r="I137" s="342"/>
      <c r="J137" s="340"/>
    </row>
    <row r="138" spans="1:10" x14ac:dyDescent="0.35">
      <c r="A138" s="340"/>
      <c r="B138" s="341"/>
      <c r="C138" s="342"/>
      <c r="D138" s="340"/>
      <c r="E138" s="340"/>
      <c r="F138" s="324"/>
      <c r="G138" s="340"/>
      <c r="H138" s="340"/>
      <c r="I138" s="342"/>
      <c r="J138" s="340"/>
    </row>
    <row r="139" spans="1:10" x14ac:dyDescent="0.35">
      <c r="A139" s="340"/>
      <c r="B139" s="340"/>
      <c r="C139" s="340"/>
      <c r="D139" s="340"/>
      <c r="E139" s="340"/>
      <c r="F139" s="324"/>
      <c r="G139" s="340"/>
      <c r="H139" s="340"/>
      <c r="I139" s="342"/>
      <c r="J139" s="340"/>
    </row>
    <row r="140" spans="1:10" x14ac:dyDescent="0.35">
      <c r="A140" s="340"/>
      <c r="B140" s="340"/>
      <c r="C140" s="340"/>
      <c r="D140" s="340"/>
      <c r="E140" s="340"/>
      <c r="F140" s="324"/>
      <c r="G140" s="340"/>
      <c r="H140" s="340"/>
      <c r="I140" s="342"/>
      <c r="J140" s="340"/>
    </row>
    <row r="141" spans="1:10" x14ac:dyDescent="0.35">
      <c r="G141" s="340"/>
      <c r="H141" s="340"/>
      <c r="I141" s="342"/>
      <c r="J141" s="340"/>
    </row>
    <row r="142" spans="1:10" x14ac:dyDescent="0.35">
      <c r="G142" s="340"/>
      <c r="H142" s="340"/>
      <c r="I142" s="342"/>
      <c r="J142" s="340"/>
    </row>
    <row r="143" spans="1:10" x14ac:dyDescent="0.35">
      <c r="G143" s="340"/>
      <c r="H143" s="340"/>
      <c r="I143" s="342"/>
      <c r="J143" s="340"/>
    </row>
    <row r="144" spans="1:10" x14ac:dyDescent="0.35">
      <c r="G144" s="340"/>
      <c r="H144" s="340"/>
      <c r="I144" s="342"/>
      <c r="J144" s="340"/>
    </row>
    <row r="145" spans="7:10" x14ac:dyDescent="0.35">
      <c r="G145" s="340"/>
      <c r="H145" s="340"/>
      <c r="I145" s="342"/>
      <c r="J145" s="340"/>
    </row>
    <row r="146" spans="7:10" x14ac:dyDescent="0.35">
      <c r="G146" s="340"/>
      <c r="H146" s="340"/>
      <c r="I146" s="342"/>
      <c r="J146" s="340"/>
    </row>
    <row r="147" spans="7:10" x14ac:dyDescent="0.35">
      <c r="G147" s="340"/>
      <c r="H147" s="340"/>
      <c r="I147" s="342"/>
      <c r="J147" s="340"/>
    </row>
    <row r="148" spans="7:10" x14ac:dyDescent="0.35">
      <c r="G148" s="340"/>
      <c r="H148" s="340"/>
      <c r="I148" s="342"/>
      <c r="J148" s="340"/>
    </row>
    <row r="149" spans="7:10" x14ac:dyDescent="0.35">
      <c r="G149" s="340"/>
      <c r="H149" s="340"/>
      <c r="I149" s="342"/>
      <c r="J149" s="340"/>
    </row>
    <row r="150" spans="7:10" x14ac:dyDescent="0.35">
      <c r="G150" s="340"/>
      <c r="H150" s="340"/>
      <c r="I150" s="342"/>
      <c r="J150" s="340"/>
    </row>
    <row r="151" spans="7:10" x14ac:dyDescent="0.35">
      <c r="G151" s="340"/>
      <c r="H151" s="340"/>
      <c r="I151" s="342"/>
      <c r="J151" s="340"/>
    </row>
    <row r="152" spans="7:10" x14ac:dyDescent="0.35">
      <c r="G152" s="340"/>
      <c r="H152" s="340"/>
      <c r="I152" s="342"/>
      <c r="J152" s="340"/>
    </row>
    <row r="153" spans="7:10" x14ac:dyDescent="0.35">
      <c r="G153" s="340"/>
      <c r="H153" s="340"/>
      <c r="I153" s="342"/>
      <c r="J153" s="340"/>
    </row>
    <row r="154" spans="7:10" x14ac:dyDescent="0.35">
      <c r="G154" s="340"/>
      <c r="H154" s="340"/>
      <c r="I154" s="342"/>
      <c r="J154" s="340"/>
    </row>
    <row r="155" spans="7:10" x14ac:dyDescent="0.35">
      <c r="G155" s="340"/>
      <c r="H155" s="340"/>
      <c r="I155" s="342"/>
      <c r="J155" s="340"/>
    </row>
    <row r="156" spans="7:10" x14ac:dyDescent="0.35">
      <c r="G156" s="340"/>
      <c r="H156" s="340"/>
      <c r="I156" s="342"/>
      <c r="J156" s="340"/>
    </row>
    <row r="157" spans="7:10" x14ac:dyDescent="0.35">
      <c r="G157" s="340"/>
      <c r="H157" s="340"/>
      <c r="I157" s="340"/>
      <c r="J157" s="340"/>
    </row>
    <row r="158" spans="7:10" x14ac:dyDescent="0.35">
      <c r="G158" s="340"/>
      <c r="H158" s="340"/>
      <c r="I158" s="340"/>
      <c r="J158" s="340"/>
    </row>
  </sheetData>
  <mergeCells count="5">
    <mergeCell ref="A1:E1"/>
    <mergeCell ref="A2:E5"/>
    <mergeCell ref="A9:E9"/>
    <mergeCell ref="G27:J27"/>
    <mergeCell ref="G9:J12"/>
  </mergeCell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61B3DF69-6D2D-4602-BBB5-20F42A1455B8}">
          <x14:formula1>
            <xm:f>dataval!$A$27:$A$34</xm:f>
          </x14:formula1>
          <xm:sqref>G29:G158 A11:A140</xm:sqref>
        </x14:dataValidation>
        <x14:dataValidation type="list" allowBlank="1" showInputMessage="1" showErrorMessage="1" xr:uid="{4775B315-B003-4A79-B73B-B5A709F81395}">
          <x14:formula1>
            <xm:f>dataval!$A$21:$A$22</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X329"/>
  <sheetViews>
    <sheetView zoomScaleNormal="100" workbookViewId="0">
      <pane xSplit="2" ySplit="2" topLeftCell="C3" activePane="bottomRight" state="frozen"/>
      <selection pane="topRight" activeCell="C1" sqref="C1"/>
      <selection pane="bottomLeft" activeCell="A3" sqref="A3"/>
      <selection pane="bottomRight" sqref="A1:O2"/>
    </sheetView>
  </sheetViews>
  <sheetFormatPr defaultColWidth="10.69140625" defaultRowHeight="14" x14ac:dyDescent="0.3"/>
  <cols>
    <col min="1" max="1" width="10.69140625" style="73"/>
    <col min="2" max="2" width="12.23046875" style="97" customWidth="1"/>
    <col min="3" max="3" width="11.4609375" style="97" customWidth="1"/>
    <col min="4" max="5" width="10.69140625" style="97"/>
    <col min="6" max="6" width="10.84375" style="97" customWidth="1"/>
    <col min="7" max="7" width="15.4609375" style="97" customWidth="1"/>
    <col min="8" max="8" width="14.3046875" style="97" bestFit="1" customWidth="1"/>
    <col min="9" max="10" width="10.69140625" style="97"/>
    <col min="11" max="11" width="15" style="97" customWidth="1"/>
    <col min="12" max="13" width="15.07421875" style="97" customWidth="1"/>
    <col min="14" max="15" width="15" style="97" customWidth="1"/>
    <col min="16" max="16" width="14.07421875" style="103" customWidth="1"/>
    <col min="17" max="17" width="10.69140625" style="108"/>
    <col min="18" max="18" width="15.4609375" style="12" bestFit="1" customWidth="1"/>
    <col min="19" max="19" width="12" style="14" bestFit="1" customWidth="1"/>
    <col min="20" max="24" width="7.765625" style="14" bestFit="1" customWidth="1"/>
    <col min="25" max="16384" width="10.69140625" style="14"/>
  </cols>
  <sheetData>
    <row r="1" spans="1:24" ht="27" customHeight="1" x14ac:dyDescent="0.35">
      <c r="A1" s="361" t="s">
        <v>243</v>
      </c>
      <c r="B1" s="361"/>
      <c r="C1" s="361"/>
      <c r="D1" s="361"/>
      <c r="E1" s="361"/>
      <c r="F1" s="361"/>
      <c r="G1" s="361"/>
      <c r="H1" s="361"/>
      <c r="I1" s="361"/>
      <c r="J1" s="361"/>
      <c r="K1" s="361"/>
      <c r="L1" s="361"/>
      <c r="M1" s="361"/>
      <c r="N1" s="361"/>
      <c r="O1" s="361"/>
      <c r="P1" s="363" t="s">
        <v>263</v>
      </c>
      <c r="S1" s="360" t="s">
        <v>268</v>
      </c>
      <c r="T1" s="360"/>
      <c r="U1" s="360"/>
      <c r="V1" s="360"/>
      <c r="W1" s="360"/>
      <c r="X1" s="360"/>
    </row>
    <row r="2" spans="1:24" s="75" customFormat="1" x14ac:dyDescent="0.3">
      <c r="A2" s="362"/>
      <c r="B2" s="362"/>
      <c r="C2" s="362"/>
      <c r="D2" s="362"/>
      <c r="E2" s="362"/>
      <c r="F2" s="362"/>
      <c r="G2" s="362"/>
      <c r="H2" s="362"/>
      <c r="I2" s="362"/>
      <c r="J2" s="362"/>
      <c r="K2" s="362"/>
      <c r="L2" s="362"/>
      <c r="M2" s="362"/>
      <c r="N2" s="362"/>
      <c r="O2" s="362"/>
      <c r="P2" s="364"/>
      <c r="R2" s="12"/>
      <c r="S2" s="329" t="s">
        <v>229</v>
      </c>
      <c r="T2" s="329" t="s">
        <v>198</v>
      </c>
      <c r="U2" s="329" t="s">
        <v>199</v>
      </c>
      <c r="V2" s="329" t="s">
        <v>200</v>
      </c>
      <c r="W2" s="329" t="s">
        <v>201</v>
      </c>
      <c r="X2" s="329" t="s">
        <v>202</v>
      </c>
    </row>
    <row r="3" spans="1:24" s="76" customFormat="1" ht="28" x14ac:dyDescent="0.3">
      <c r="A3" s="107" t="s">
        <v>184</v>
      </c>
      <c r="B3" s="106" t="s">
        <v>185</v>
      </c>
      <c r="C3" s="104" t="s">
        <v>14</v>
      </c>
      <c r="D3" s="104" t="s">
        <v>15</v>
      </c>
      <c r="E3" s="104" t="s">
        <v>17</v>
      </c>
      <c r="F3" s="104" t="s">
        <v>18</v>
      </c>
      <c r="G3" s="105" t="s">
        <v>187</v>
      </c>
      <c r="H3" s="105" t="s">
        <v>186</v>
      </c>
      <c r="I3" s="104" t="s">
        <v>189</v>
      </c>
      <c r="J3" s="104" t="s">
        <v>6</v>
      </c>
      <c r="K3" s="105" t="s">
        <v>190</v>
      </c>
      <c r="L3" s="105" t="s">
        <v>191</v>
      </c>
      <c r="M3" s="105" t="s">
        <v>192</v>
      </c>
      <c r="N3" s="105" t="s">
        <v>193</v>
      </c>
      <c r="O3" s="105" t="s">
        <v>222</v>
      </c>
      <c r="P3" s="104" t="s">
        <v>196</v>
      </c>
      <c r="Q3" s="108"/>
      <c r="R3" s="12"/>
      <c r="S3" s="330" t="s">
        <v>133</v>
      </c>
      <c r="T3" s="331">
        <v>1</v>
      </c>
      <c r="U3" s="331">
        <v>1</v>
      </c>
      <c r="V3" s="331">
        <v>1</v>
      </c>
      <c r="W3" s="331">
        <v>1</v>
      </c>
      <c r="X3" s="331">
        <v>1</v>
      </c>
    </row>
    <row r="4" spans="1:24" ht="14.5" x14ac:dyDescent="0.35">
      <c r="A4" s="234" t="s">
        <v>340</v>
      </c>
      <c r="B4" s="234" t="s">
        <v>319</v>
      </c>
      <c r="C4" s="234">
        <v>12345678</v>
      </c>
      <c r="D4" s="235" t="s">
        <v>29</v>
      </c>
      <c r="E4" s="235" t="s">
        <v>30</v>
      </c>
      <c r="F4" s="234" t="s">
        <v>31</v>
      </c>
      <c r="G4" s="234" t="s">
        <v>374</v>
      </c>
      <c r="H4" s="234"/>
      <c r="I4" s="234"/>
      <c r="J4" s="235"/>
      <c r="K4" s="235" t="s">
        <v>241</v>
      </c>
      <c r="L4" s="236" t="s">
        <v>241</v>
      </c>
      <c r="M4" s="236" t="s">
        <v>241</v>
      </c>
      <c r="N4" s="99" t="s">
        <v>241</v>
      </c>
      <c r="O4" s="99" t="s">
        <v>241</v>
      </c>
      <c r="P4" s="101" t="str">
        <f t="shared" ref="P4:P68" si="0">IF(OR(D4&lt;&gt;"",E4&lt;&gt;"",F4&lt;&gt;""),IF(AND(D4="APSC",E4="Undergrad",F4&lt;&gt;"Other"),"Yes","No"),"")</f>
        <v>Yes</v>
      </c>
      <c r="S4" s="330" t="s">
        <v>180</v>
      </c>
      <c r="T4" s="331">
        <v>1</v>
      </c>
      <c r="U4" s="331">
        <v>1</v>
      </c>
      <c r="V4" s="331">
        <v>1</v>
      </c>
      <c r="W4" s="331">
        <v>1</v>
      </c>
      <c r="X4" s="331">
        <v>1</v>
      </c>
    </row>
    <row r="5" spans="1:24" ht="15.5" x14ac:dyDescent="0.35">
      <c r="A5" s="236"/>
      <c r="B5" s="236"/>
      <c r="C5" s="236"/>
      <c r="D5" s="236"/>
      <c r="E5" s="236"/>
      <c r="F5" s="236"/>
      <c r="G5" s="236"/>
      <c r="H5" s="236"/>
      <c r="I5" s="236"/>
      <c r="J5" s="237"/>
      <c r="K5" s="237"/>
      <c r="L5" s="237"/>
      <c r="M5" s="237"/>
      <c r="N5" s="99"/>
      <c r="O5" s="99"/>
      <c r="P5" s="101" t="str">
        <f t="shared" si="0"/>
        <v/>
      </c>
      <c r="S5"/>
      <c r="T5"/>
      <c r="U5"/>
      <c r="V5"/>
      <c r="W5"/>
      <c r="X5"/>
    </row>
    <row r="6" spans="1:24" ht="14.25" customHeight="1" x14ac:dyDescent="0.35">
      <c r="A6" s="236"/>
      <c r="B6" s="236"/>
      <c r="C6" s="236"/>
      <c r="D6" s="236"/>
      <c r="E6" s="236"/>
      <c r="F6" s="236"/>
      <c r="G6" s="236"/>
      <c r="H6" s="236"/>
      <c r="I6" s="236"/>
      <c r="J6" s="237"/>
      <c r="K6" s="236"/>
      <c r="L6" s="236"/>
      <c r="M6" s="236"/>
      <c r="N6" s="100"/>
      <c r="O6" s="100"/>
      <c r="P6" s="101" t="str">
        <f t="shared" si="0"/>
        <v/>
      </c>
      <c r="S6"/>
      <c r="T6"/>
      <c r="U6"/>
      <c r="V6"/>
      <c r="W6"/>
      <c r="X6"/>
    </row>
    <row r="7" spans="1:24" ht="14.25" customHeight="1" x14ac:dyDescent="0.35">
      <c r="A7" s="236"/>
      <c r="B7" s="236"/>
      <c r="C7" s="236"/>
      <c r="D7" s="236"/>
      <c r="E7" s="236"/>
      <c r="F7" s="236"/>
      <c r="G7" s="236"/>
      <c r="H7" s="237"/>
      <c r="I7" s="236"/>
      <c r="J7" s="237"/>
      <c r="K7" s="236"/>
      <c r="L7" s="236"/>
      <c r="M7" s="236"/>
      <c r="N7" s="100"/>
      <c r="O7" s="100"/>
      <c r="P7" s="101" t="str">
        <f t="shared" si="0"/>
        <v/>
      </c>
      <c r="R7" s="12" t="s">
        <v>269</v>
      </c>
      <c r="S7"/>
      <c r="T7"/>
      <c r="U7"/>
      <c r="V7"/>
      <c r="W7"/>
      <c r="X7"/>
    </row>
    <row r="8" spans="1:24" ht="15" customHeight="1" x14ac:dyDescent="0.35">
      <c r="A8" s="236"/>
      <c r="B8" s="236"/>
      <c r="C8" s="236"/>
      <c r="D8" s="236"/>
      <c r="E8" s="236"/>
      <c r="F8" s="236"/>
      <c r="G8" s="236"/>
      <c r="H8" s="236"/>
      <c r="I8" s="236"/>
      <c r="J8" s="237"/>
      <c r="K8" s="236"/>
      <c r="L8" s="236"/>
      <c r="M8" s="236"/>
      <c r="N8" s="100"/>
      <c r="O8" s="100"/>
      <c r="P8" s="101" t="str">
        <f t="shared" si="0"/>
        <v/>
      </c>
      <c r="S8"/>
      <c r="T8"/>
      <c r="U8"/>
      <c r="V8"/>
      <c r="W8"/>
      <c r="X8" s="34"/>
    </row>
    <row r="9" spans="1:24" ht="14.25" customHeight="1" x14ac:dyDescent="0.35">
      <c r="A9" s="236"/>
      <c r="B9" s="236"/>
      <c r="C9" s="236"/>
      <c r="D9" s="236"/>
      <c r="E9" s="236"/>
      <c r="F9" s="236"/>
      <c r="G9" s="236"/>
      <c r="H9" s="236"/>
      <c r="I9" s="236"/>
      <c r="J9" s="237"/>
      <c r="K9" s="236"/>
      <c r="L9" s="236"/>
      <c r="M9" s="236"/>
      <c r="N9" s="100"/>
      <c r="O9" s="100"/>
      <c r="P9" s="101" t="str">
        <f t="shared" si="0"/>
        <v/>
      </c>
      <c r="R9" s="77" t="s">
        <v>223</v>
      </c>
      <c r="T9" s="78">
        <f>IF(GETPIVOTDATA("Project 1",$S$2)&gt;0,GETPIVOTDATA("Project 1",$S$2,"PAF ELIGIBLE","Yes")/GETPIVOTDATA("Project 1",$S$2),0)</f>
        <v>1</v>
      </c>
      <c r="U9" s="78">
        <f>IF(GETPIVOTDATA("Project 2",$S$2)&gt;0,GETPIVOTDATA("Project 2",$S$2,"PAF ELIGIBLE","Yes")/GETPIVOTDATA("Project 2",$S$2),0)</f>
        <v>1</v>
      </c>
      <c r="V9" s="78">
        <f>IF(GETPIVOTDATA("Project 3",$S$2)&gt;0,GETPIVOTDATA("Project 3",$S$2,"PAF ELIGIBLE","Yes")/GETPIVOTDATA("Project 3",$S$2),0)</f>
        <v>1</v>
      </c>
      <c r="W9" s="78">
        <f>IF(GETPIVOTDATA("Project 4",$S$2)&gt;0,GETPIVOTDATA("Project 4",$S$2,"PAF ELIGIBLE","Yes")/GETPIVOTDATA("Project 4",$S$2),0)</f>
        <v>1</v>
      </c>
      <c r="X9" s="78">
        <f>IF(GETPIVOTDATA("Project 5",$S$2)&gt;0,GETPIVOTDATA("Project 5",$S$2,"PAF ELIGIBLE","Yes")/GETPIVOTDATA("Project 5",$S$2),0)</f>
        <v>1</v>
      </c>
    </row>
    <row r="10" spans="1:24" x14ac:dyDescent="0.3">
      <c r="A10" s="236"/>
      <c r="B10" s="236"/>
      <c r="C10" s="236"/>
      <c r="D10" s="236"/>
      <c r="E10" s="236"/>
      <c r="F10" s="236"/>
      <c r="G10" s="236"/>
      <c r="H10" s="237"/>
      <c r="I10" s="236"/>
      <c r="J10" s="237"/>
      <c r="K10" s="236"/>
      <c r="L10" s="236"/>
      <c r="M10" s="236"/>
      <c r="N10" s="100"/>
      <c r="O10" s="100"/>
      <c r="P10" s="101" t="str">
        <f t="shared" si="0"/>
        <v/>
      </c>
      <c r="R10" s="77" t="s">
        <v>224</v>
      </c>
      <c r="T10" s="34" t="b">
        <f>IF(T9&gt;0.75,TRUE,IF(T9=0,FALSE, TRUE))</f>
        <v>1</v>
      </c>
      <c r="U10" s="34" t="b">
        <f t="shared" ref="U10:X10" si="1">IF(U9&gt;0.75,TRUE,IF(U9=0,FALSE, TRUE))</f>
        <v>1</v>
      </c>
      <c r="V10" s="34" t="b">
        <f t="shared" si="1"/>
        <v>1</v>
      </c>
      <c r="W10" s="34" t="b">
        <f t="shared" si="1"/>
        <v>1</v>
      </c>
      <c r="X10" s="34" t="b">
        <f t="shared" si="1"/>
        <v>1</v>
      </c>
    </row>
    <row r="11" spans="1:24" x14ac:dyDescent="0.3">
      <c r="A11" s="236"/>
      <c r="B11" s="236"/>
      <c r="C11" s="236"/>
      <c r="D11" s="236"/>
      <c r="E11" s="236"/>
      <c r="F11" s="236"/>
      <c r="G11" s="236"/>
      <c r="H11" s="237"/>
      <c r="I11" s="236"/>
      <c r="J11" s="237"/>
      <c r="K11" s="236"/>
      <c r="L11" s="236"/>
      <c r="M11" s="236"/>
      <c r="N11" s="100"/>
      <c r="O11" s="100"/>
      <c r="P11" s="101" t="str">
        <f t="shared" si="0"/>
        <v/>
      </c>
      <c r="R11" s="77" t="s">
        <v>225</v>
      </c>
      <c r="T11" s="34" t="b">
        <f>IF(AND(T10:X10),TRUE,FALSE)</f>
        <v>1</v>
      </c>
      <c r="U11" s="34"/>
      <c r="V11" s="34"/>
      <c r="W11" s="34"/>
      <c r="X11" s="34"/>
    </row>
    <row r="12" spans="1:24" x14ac:dyDescent="0.3">
      <c r="A12" s="236"/>
      <c r="B12" s="236"/>
      <c r="C12" s="236"/>
      <c r="D12" s="236"/>
      <c r="E12" s="236"/>
      <c r="F12" s="236"/>
      <c r="G12" s="236"/>
      <c r="H12" s="236"/>
      <c r="I12" s="236"/>
      <c r="J12" s="237"/>
      <c r="K12" s="236"/>
      <c r="L12" s="236"/>
      <c r="M12" s="236"/>
      <c r="N12" s="100"/>
      <c r="O12" s="100"/>
      <c r="P12" s="101" t="str">
        <f t="shared" si="0"/>
        <v/>
      </c>
    </row>
    <row r="13" spans="1:24" x14ac:dyDescent="0.3">
      <c r="A13" s="236"/>
      <c r="B13" s="236"/>
      <c r="C13" s="236"/>
      <c r="D13" s="236"/>
      <c r="E13" s="236"/>
      <c r="F13" s="236"/>
      <c r="G13" s="236"/>
      <c r="H13" s="237"/>
      <c r="I13" s="236"/>
      <c r="J13" s="237"/>
      <c r="K13" s="236"/>
      <c r="L13" s="236"/>
      <c r="M13" s="236"/>
      <c r="N13" s="100"/>
      <c r="O13" s="100"/>
      <c r="P13" s="101" t="str">
        <f t="shared" si="0"/>
        <v/>
      </c>
    </row>
    <row r="14" spans="1:24" x14ac:dyDescent="0.3">
      <c r="A14" s="236"/>
      <c r="B14" s="236"/>
      <c r="C14" s="236"/>
      <c r="D14" s="236"/>
      <c r="E14" s="236"/>
      <c r="F14" s="236"/>
      <c r="G14" s="236"/>
      <c r="H14" s="236"/>
      <c r="I14" s="236"/>
      <c r="J14" s="237"/>
      <c r="K14" s="236"/>
      <c r="L14" s="236"/>
      <c r="M14" s="236"/>
      <c r="N14" s="100"/>
      <c r="O14" s="100"/>
      <c r="P14" s="101" t="str">
        <f t="shared" si="0"/>
        <v/>
      </c>
      <c r="S14" s="34"/>
      <c r="T14" s="34"/>
      <c r="U14" s="34"/>
      <c r="V14" s="34"/>
      <c r="W14" s="34"/>
      <c r="X14" s="34"/>
    </row>
    <row r="15" spans="1:24" x14ac:dyDescent="0.3">
      <c r="A15" s="236"/>
      <c r="B15" s="236"/>
      <c r="C15" s="236"/>
      <c r="D15" s="236"/>
      <c r="E15" s="236"/>
      <c r="F15" s="236"/>
      <c r="G15" s="236"/>
      <c r="H15" s="236"/>
      <c r="I15" s="236"/>
      <c r="J15" s="237"/>
      <c r="K15" s="236"/>
      <c r="L15" s="236"/>
      <c r="M15" s="236"/>
      <c r="N15" s="100"/>
      <c r="O15" s="100"/>
      <c r="P15" s="101" t="str">
        <f t="shared" si="0"/>
        <v/>
      </c>
    </row>
    <row r="16" spans="1:24" x14ac:dyDescent="0.3">
      <c r="A16" s="236"/>
      <c r="B16" s="236"/>
      <c r="C16" s="236"/>
      <c r="D16" s="236"/>
      <c r="E16" s="236"/>
      <c r="F16" s="236"/>
      <c r="G16" s="236"/>
      <c r="H16" s="237"/>
      <c r="I16" s="236"/>
      <c r="J16" s="237"/>
      <c r="K16" s="236"/>
      <c r="L16" s="236"/>
      <c r="M16" s="236"/>
      <c r="N16" s="100"/>
      <c r="O16" s="100"/>
      <c r="P16" s="101" t="str">
        <f t="shared" si="0"/>
        <v/>
      </c>
    </row>
    <row r="17" spans="1:16" x14ac:dyDescent="0.3">
      <c r="A17" s="236"/>
      <c r="B17" s="236"/>
      <c r="C17" s="236"/>
      <c r="D17" s="236"/>
      <c r="E17" s="236"/>
      <c r="F17" s="236"/>
      <c r="G17" s="236"/>
      <c r="H17" s="237"/>
      <c r="I17" s="236"/>
      <c r="J17" s="237"/>
      <c r="K17" s="236"/>
      <c r="L17" s="236"/>
      <c r="M17" s="236"/>
      <c r="N17" s="100"/>
      <c r="O17" s="100"/>
      <c r="P17" s="101" t="str">
        <f t="shared" si="0"/>
        <v/>
      </c>
    </row>
    <row r="18" spans="1:16" x14ac:dyDescent="0.3">
      <c r="A18" s="236"/>
      <c r="B18" s="236"/>
      <c r="C18" s="236"/>
      <c r="D18" s="236"/>
      <c r="E18" s="236"/>
      <c r="F18" s="236"/>
      <c r="G18" s="236"/>
      <c r="H18" s="237"/>
      <c r="I18" s="236"/>
      <c r="J18" s="237"/>
      <c r="K18" s="236"/>
      <c r="L18" s="236"/>
      <c r="M18" s="236"/>
      <c r="N18" s="100"/>
      <c r="O18" s="100"/>
      <c r="P18" s="101" t="str">
        <f t="shared" si="0"/>
        <v/>
      </c>
    </row>
    <row r="19" spans="1:16" x14ac:dyDescent="0.3">
      <c r="A19" s="236"/>
      <c r="B19" s="236"/>
      <c r="C19" s="236"/>
      <c r="D19" s="236"/>
      <c r="E19" s="236"/>
      <c r="F19" s="236"/>
      <c r="G19" s="236"/>
      <c r="H19" s="236"/>
      <c r="I19" s="236"/>
      <c r="J19" s="237"/>
      <c r="K19" s="236"/>
      <c r="L19" s="236"/>
      <c r="M19" s="236"/>
      <c r="N19" s="100"/>
      <c r="O19" s="100"/>
      <c r="P19" s="101" t="str">
        <f t="shared" si="0"/>
        <v/>
      </c>
    </row>
    <row r="20" spans="1:16" x14ac:dyDescent="0.3">
      <c r="A20" s="236"/>
      <c r="B20" s="236"/>
      <c r="C20" s="236"/>
      <c r="D20" s="236"/>
      <c r="E20" s="236"/>
      <c r="F20" s="236"/>
      <c r="G20" s="236"/>
      <c r="H20" s="236"/>
      <c r="I20" s="236"/>
      <c r="J20" s="237"/>
      <c r="K20" s="236"/>
      <c r="L20" s="236"/>
      <c r="M20" s="236"/>
      <c r="N20" s="100"/>
      <c r="O20" s="100"/>
      <c r="P20" s="101" t="str">
        <f t="shared" si="0"/>
        <v/>
      </c>
    </row>
    <row r="21" spans="1:16" x14ac:dyDescent="0.3">
      <c r="A21" s="236"/>
      <c r="B21" s="236"/>
      <c r="C21" s="236"/>
      <c r="D21" s="236"/>
      <c r="E21" s="236"/>
      <c r="F21" s="236"/>
      <c r="G21" s="236"/>
      <c r="H21" s="236"/>
      <c r="I21" s="236"/>
      <c r="J21" s="237"/>
      <c r="K21" s="236"/>
      <c r="L21" s="236"/>
      <c r="M21" s="236"/>
      <c r="N21" s="100"/>
      <c r="O21" s="100"/>
      <c r="P21" s="101" t="str">
        <f t="shared" si="0"/>
        <v/>
      </c>
    </row>
    <row r="22" spans="1:16" x14ac:dyDescent="0.3">
      <c r="A22" s="236"/>
      <c r="B22" s="236"/>
      <c r="C22" s="236"/>
      <c r="D22" s="236"/>
      <c r="E22" s="236"/>
      <c r="F22" s="236"/>
      <c r="G22" s="236"/>
      <c r="H22" s="236"/>
      <c r="I22" s="236"/>
      <c r="J22" s="237"/>
      <c r="K22" s="236"/>
      <c r="L22" s="236"/>
      <c r="M22" s="236"/>
      <c r="N22" s="100"/>
      <c r="O22" s="100"/>
      <c r="P22" s="101" t="str">
        <f t="shared" si="0"/>
        <v/>
      </c>
    </row>
    <row r="23" spans="1:16" x14ac:dyDescent="0.3">
      <c r="A23" s="236"/>
      <c r="B23" s="236"/>
      <c r="C23" s="236"/>
      <c r="D23" s="236"/>
      <c r="E23" s="236"/>
      <c r="F23" s="236"/>
      <c r="G23" s="236"/>
      <c r="H23" s="236"/>
      <c r="I23" s="236"/>
      <c r="J23" s="237"/>
      <c r="K23" s="236"/>
      <c r="L23" s="236"/>
      <c r="M23" s="236"/>
      <c r="N23" s="100"/>
      <c r="O23" s="100"/>
      <c r="P23" s="101" t="str">
        <f t="shared" si="0"/>
        <v/>
      </c>
    </row>
    <row r="24" spans="1:16" x14ac:dyDescent="0.3">
      <c r="A24" s="236"/>
      <c r="B24" s="236"/>
      <c r="C24" s="236"/>
      <c r="D24" s="236"/>
      <c r="E24" s="236"/>
      <c r="F24" s="236"/>
      <c r="G24" s="236"/>
      <c r="H24" s="237"/>
      <c r="I24" s="236"/>
      <c r="J24" s="237"/>
      <c r="K24" s="236"/>
      <c r="L24" s="236"/>
      <c r="M24" s="236"/>
      <c r="N24" s="100"/>
      <c r="O24" s="100"/>
      <c r="P24" s="101" t="str">
        <f t="shared" si="0"/>
        <v/>
      </c>
    </row>
    <row r="25" spans="1:16" x14ac:dyDescent="0.3">
      <c r="A25" s="236"/>
      <c r="B25" s="236"/>
      <c r="C25" s="236"/>
      <c r="D25" s="236"/>
      <c r="E25" s="236"/>
      <c r="F25" s="236"/>
      <c r="G25" s="236"/>
      <c r="H25" s="236"/>
      <c r="I25" s="236"/>
      <c r="J25" s="237"/>
      <c r="K25" s="236"/>
      <c r="L25" s="236"/>
      <c r="M25" s="236"/>
      <c r="N25" s="100"/>
      <c r="O25" s="100"/>
      <c r="P25" s="101" t="str">
        <f t="shared" si="0"/>
        <v/>
      </c>
    </row>
    <row r="26" spans="1:16" x14ac:dyDescent="0.3">
      <c r="A26" s="236"/>
      <c r="B26" s="236"/>
      <c r="C26" s="236"/>
      <c r="D26" s="236"/>
      <c r="E26" s="236"/>
      <c r="F26" s="236"/>
      <c r="G26" s="236"/>
      <c r="H26" s="236"/>
      <c r="I26" s="236"/>
      <c r="J26" s="237"/>
      <c r="K26" s="236"/>
      <c r="L26" s="236"/>
      <c r="M26" s="236"/>
      <c r="N26" s="100"/>
      <c r="O26" s="100"/>
      <c r="P26" s="101" t="str">
        <f t="shared" si="0"/>
        <v/>
      </c>
    </row>
    <row r="27" spans="1:16" x14ac:dyDescent="0.3">
      <c r="A27" s="236"/>
      <c r="B27" s="236"/>
      <c r="C27" s="236"/>
      <c r="D27" s="236"/>
      <c r="E27" s="236"/>
      <c r="F27" s="236"/>
      <c r="G27" s="236"/>
      <c r="H27" s="236"/>
      <c r="I27" s="236"/>
      <c r="J27" s="237"/>
      <c r="K27" s="236"/>
      <c r="L27" s="236"/>
      <c r="M27" s="236"/>
      <c r="N27" s="100"/>
      <c r="O27" s="100"/>
      <c r="P27" s="101" t="str">
        <f t="shared" si="0"/>
        <v/>
      </c>
    </row>
    <row r="28" spans="1:16" x14ac:dyDescent="0.3">
      <c r="A28" s="236"/>
      <c r="B28" s="236"/>
      <c r="C28" s="236"/>
      <c r="D28" s="236"/>
      <c r="E28" s="236"/>
      <c r="F28" s="236"/>
      <c r="G28" s="236"/>
      <c r="H28" s="237"/>
      <c r="I28" s="236"/>
      <c r="J28" s="237"/>
      <c r="K28" s="236"/>
      <c r="L28" s="236"/>
      <c r="M28" s="236"/>
      <c r="N28" s="100"/>
      <c r="O28" s="100"/>
      <c r="P28" s="101" t="str">
        <f t="shared" si="0"/>
        <v/>
      </c>
    </row>
    <row r="29" spans="1:16" x14ac:dyDescent="0.3">
      <c r="A29" s="236"/>
      <c r="B29" s="236"/>
      <c r="C29" s="236"/>
      <c r="D29" s="236"/>
      <c r="E29" s="236"/>
      <c r="F29" s="236"/>
      <c r="G29" s="236"/>
      <c r="H29" s="237"/>
      <c r="I29" s="236"/>
      <c r="J29" s="237"/>
      <c r="K29" s="236"/>
      <c r="L29" s="236"/>
      <c r="M29" s="236"/>
      <c r="N29" s="100"/>
      <c r="O29" s="100"/>
      <c r="P29" s="101" t="str">
        <f t="shared" si="0"/>
        <v/>
      </c>
    </row>
    <row r="30" spans="1:16" x14ac:dyDescent="0.3">
      <c r="A30" s="236"/>
      <c r="B30" s="236"/>
      <c r="C30" s="236"/>
      <c r="D30" s="236"/>
      <c r="E30" s="236"/>
      <c r="F30" s="236"/>
      <c r="G30" s="236"/>
      <c r="H30" s="237"/>
      <c r="I30" s="236"/>
      <c r="J30" s="237"/>
      <c r="K30" s="236"/>
      <c r="L30" s="236"/>
      <c r="M30" s="236"/>
      <c r="N30" s="100"/>
      <c r="O30" s="100"/>
      <c r="P30" s="101" t="str">
        <f t="shared" si="0"/>
        <v/>
      </c>
    </row>
    <row r="31" spans="1:16" x14ac:dyDescent="0.3">
      <c r="A31" s="236"/>
      <c r="B31" s="236"/>
      <c r="C31" s="236"/>
      <c r="D31" s="236"/>
      <c r="E31" s="236"/>
      <c r="F31" s="236"/>
      <c r="G31" s="236"/>
      <c r="H31" s="237"/>
      <c r="I31" s="236"/>
      <c r="J31" s="237"/>
      <c r="K31" s="236"/>
      <c r="L31" s="236"/>
      <c r="M31" s="236"/>
      <c r="N31" s="100"/>
      <c r="O31" s="100"/>
      <c r="P31" s="101" t="str">
        <f t="shared" si="0"/>
        <v/>
      </c>
    </row>
    <row r="32" spans="1:16" x14ac:dyDescent="0.3">
      <c r="A32" s="236"/>
      <c r="B32" s="236"/>
      <c r="C32" s="236"/>
      <c r="D32" s="236"/>
      <c r="E32" s="236"/>
      <c r="F32" s="236"/>
      <c r="G32" s="236"/>
      <c r="H32" s="237"/>
      <c r="I32" s="236"/>
      <c r="J32" s="237"/>
      <c r="K32" s="236"/>
      <c r="L32" s="236"/>
      <c r="M32" s="236"/>
      <c r="N32" s="100"/>
      <c r="O32" s="100"/>
      <c r="P32" s="101" t="str">
        <f t="shared" si="0"/>
        <v/>
      </c>
    </row>
    <row r="33" spans="1:16" x14ac:dyDescent="0.3">
      <c r="A33" s="236"/>
      <c r="B33" s="236"/>
      <c r="C33" s="236"/>
      <c r="D33" s="236"/>
      <c r="E33" s="236"/>
      <c r="F33" s="236"/>
      <c r="G33" s="236"/>
      <c r="H33" s="236"/>
      <c r="I33" s="236"/>
      <c r="J33" s="237"/>
      <c r="K33" s="236"/>
      <c r="L33" s="236"/>
      <c r="M33" s="236"/>
      <c r="N33" s="100"/>
      <c r="O33" s="100"/>
      <c r="P33" s="101" t="str">
        <f t="shared" si="0"/>
        <v/>
      </c>
    </row>
    <row r="34" spans="1:16" x14ac:dyDescent="0.3">
      <c r="A34" s="236"/>
      <c r="B34" s="236"/>
      <c r="C34" s="236"/>
      <c r="D34" s="236"/>
      <c r="E34" s="236"/>
      <c r="F34" s="236"/>
      <c r="G34" s="236"/>
      <c r="H34" s="237"/>
      <c r="I34" s="236"/>
      <c r="J34" s="237"/>
      <c r="K34" s="236"/>
      <c r="L34" s="236"/>
      <c r="M34" s="236"/>
      <c r="N34" s="100"/>
      <c r="O34" s="100"/>
      <c r="P34" s="101" t="str">
        <f t="shared" si="0"/>
        <v/>
      </c>
    </row>
    <row r="35" spans="1:16" x14ac:dyDescent="0.3">
      <c r="A35" s="236"/>
      <c r="B35" s="236"/>
      <c r="C35" s="236"/>
      <c r="D35" s="236"/>
      <c r="E35" s="236"/>
      <c r="F35" s="236"/>
      <c r="G35" s="236"/>
      <c r="H35" s="236"/>
      <c r="I35" s="236"/>
      <c r="J35" s="237"/>
      <c r="K35" s="236"/>
      <c r="L35" s="236"/>
      <c r="M35" s="236"/>
      <c r="N35" s="100"/>
      <c r="O35" s="100"/>
      <c r="P35" s="101" t="str">
        <f t="shared" si="0"/>
        <v/>
      </c>
    </row>
    <row r="36" spans="1:16" x14ac:dyDescent="0.3">
      <c r="A36" s="236"/>
      <c r="B36" s="236"/>
      <c r="C36" s="236"/>
      <c r="D36" s="236"/>
      <c r="E36" s="236"/>
      <c r="F36" s="236"/>
      <c r="G36" s="236"/>
      <c r="H36" s="237"/>
      <c r="I36" s="236"/>
      <c r="J36" s="237"/>
      <c r="K36" s="236"/>
      <c r="L36" s="236"/>
      <c r="M36" s="236"/>
      <c r="N36" s="100"/>
      <c r="O36" s="100"/>
      <c r="P36" s="101" t="str">
        <f t="shared" si="0"/>
        <v/>
      </c>
    </row>
    <row r="37" spans="1:16" x14ac:dyDescent="0.3">
      <c r="A37" s="236"/>
      <c r="B37" s="236"/>
      <c r="C37" s="236"/>
      <c r="D37" s="236"/>
      <c r="E37" s="236"/>
      <c r="F37" s="236"/>
      <c r="G37" s="236"/>
      <c r="H37" s="236"/>
      <c r="I37" s="236"/>
      <c r="J37" s="237"/>
      <c r="K37" s="236"/>
      <c r="L37" s="236"/>
      <c r="M37" s="236"/>
      <c r="N37" s="100"/>
      <c r="O37" s="100"/>
      <c r="P37" s="101" t="str">
        <f t="shared" si="0"/>
        <v/>
      </c>
    </row>
    <row r="38" spans="1:16" x14ac:dyDescent="0.3">
      <c r="A38" s="236"/>
      <c r="B38" s="236"/>
      <c r="C38" s="236"/>
      <c r="D38" s="236"/>
      <c r="E38" s="236"/>
      <c r="F38" s="236"/>
      <c r="G38" s="236"/>
      <c r="H38" s="236"/>
      <c r="I38" s="236"/>
      <c r="J38" s="237"/>
      <c r="K38" s="236"/>
      <c r="L38" s="236"/>
      <c r="M38" s="236"/>
      <c r="N38" s="100"/>
      <c r="O38" s="100"/>
      <c r="P38" s="101" t="str">
        <f t="shared" si="0"/>
        <v/>
      </c>
    </row>
    <row r="39" spans="1:16" x14ac:dyDescent="0.3">
      <c r="A39" s="236"/>
      <c r="B39" s="236"/>
      <c r="C39" s="236"/>
      <c r="D39" s="236"/>
      <c r="E39" s="236"/>
      <c r="F39" s="236"/>
      <c r="G39" s="236"/>
      <c r="H39" s="236"/>
      <c r="I39" s="236"/>
      <c r="J39" s="237"/>
      <c r="K39" s="236"/>
      <c r="L39" s="236"/>
      <c r="M39" s="236"/>
      <c r="N39" s="100"/>
      <c r="O39" s="100"/>
      <c r="P39" s="101" t="str">
        <f t="shared" si="0"/>
        <v/>
      </c>
    </row>
    <row r="40" spans="1:16" x14ac:dyDescent="0.3">
      <c r="A40" s="236"/>
      <c r="B40" s="236"/>
      <c r="C40" s="236"/>
      <c r="D40" s="236"/>
      <c r="E40" s="236"/>
      <c r="F40" s="236"/>
      <c r="G40" s="236"/>
      <c r="H40" s="236"/>
      <c r="I40" s="236"/>
      <c r="J40" s="237"/>
      <c r="K40" s="236"/>
      <c r="L40" s="236"/>
      <c r="M40" s="236"/>
      <c r="N40" s="100"/>
      <c r="O40" s="100"/>
      <c r="P40" s="101" t="str">
        <f t="shared" si="0"/>
        <v/>
      </c>
    </row>
    <row r="41" spans="1:16" x14ac:dyDescent="0.3">
      <c r="A41" s="236"/>
      <c r="B41" s="236"/>
      <c r="C41" s="236"/>
      <c r="D41" s="236"/>
      <c r="E41" s="236"/>
      <c r="F41" s="236"/>
      <c r="G41" s="236"/>
      <c r="H41" s="236"/>
      <c r="I41" s="236"/>
      <c r="J41" s="237"/>
      <c r="K41" s="236"/>
      <c r="L41" s="236"/>
      <c r="M41" s="236"/>
      <c r="N41" s="100"/>
      <c r="O41" s="100"/>
      <c r="P41" s="101" t="str">
        <f t="shared" si="0"/>
        <v/>
      </c>
    </row>
    <row r="42" spans="1:16" x14ac:dyDescent="0.3">
      <c r="A42" s="236"/>
      <c r="B42" s="236"/>
      <c r="C42" s="236"/>
      <c r="D42" s="236"/>
      <c r="E42" s="236"/>
      <c r="F42" s="236"/>
      <c r="G42" s="236"/>
      <c r="H42" s="236"/>
      <c r="I42" s="236"/>
      <c r="J42" s="237"/>
      <c r="K42" s="236"/>
      <c r="L42" s="236"/>
      <c r="M42" s="236"/>
      <c r="N42" s="100"/>
      <c r="O42" s="100"/>
      <c r="P42" s="101" t="str">
        <f t="shared" si="0"/>
        <v/>
      </c>
    </row>
    <row r="43" spans="1:16" x14ac:dyDescent="0.3">
      <c r="A43" s="236"/>
      <c r="B43" s="236"/>
      <c r="C43" s="236"/>
      <c r="D43" s="236"/>
      <c r="E43" s="236"/>
      <c r="F43" s="236"/>
      <c r="G43" s="236"/>
      <c r="H43" s="237"/>
      <c r="I43" s="236"/>
      <c r="J43" s="237"/>
      <c r="K43" s="236"/>
      <c r="L43" s="236"/>
      <c r="M43" s="236"/>
      <c r="N43" s="100"/>
      <c r="O43" s="100"/>
      <c r="P43" s="101" t="str">
        <f t="shared" si="0"/>
        <v/>
      </c>
    </row>
    <row r="44" spans="1:16" x14ac:dyDescent="0.3">
      <c r="A44" s="236"/>
      <c r="B44" s="236"/>
      <c r="C44" s="236"/>
      <c r="D44" s="236"/>
      <c r="E44" s="236"/>
      <c r="F44" s="236"/>
      <c r="G44" s="236"/>
      <c r="H44" s="236"/>
      <c r="I44" s="236"/>
      <c r="J44" s="237"/>
      <c r="K44" s="236"/>
      <c r="L44" s="236"/>
      <c r="M44" s="236"/>
      <c r="N44" s="100"/>
      <c r="O44" s="100"/>
      <c r="P44" s="101" t="str">
        <f t="shared" si="0"/>
        <v/>
      </c>
    </row>
    <row r="45" spans="1:16" x14ac:dyDescent="0.3">
      <c r="A45" s="236"/>
      <c r="B45" s="236"/>
      <c r="C45" s="236"/>
      <c r="D45" s="236"/>
      <c r="E45" s="236"/>
      <c r="F45" s="236"/>
      <c r="G45" s="236"/>
      <c r="H45" s="236"/>
      <c r="I45" s="236"/>
      <c r="J45" s="237"/>
      <c r="K45" s="236"/>
      <c r="L45" s="236"/>
      <c r="M45" s="236"/>
      <c r="N45" s="100"/>
      <c r="O45" s="100"/>
      <c r="P45" s="101" t="str">
        <f t="shared" si="0"/>
        <v/>
      </c>
    </row>
    <row r="46" spans="1:16" x14ac:dyDescent="0.3">
      <c r="A46" s="236"/>
      <c r="B46" s="236"/>
      <c r="C46" s="236"/>
      <c r="D46" s="236"/>
      <c r="E46" s="236"/>
      <c r="F46" s="236"/>
      <c r="G46" s="236"/>
      <c r="H46" s="236"/>
      <c r="I46" s="236"/>
      <c r="J46" s="237"/>
      <c r="K46" s="236"/>
      <c r="L46" s="236"/>
      <c r="M46" s="236"/>
      <c r="N46" s="100"/>
      <c r="O46" s="100"/>
      <c r="P46" s="101" t="str">
        <f t="shared" si="0"/>
        <v/>
      </c>
    </row>
    <row r="47" spans="1:16" x14ac:dyDescent="0.3">
      <c r="A47" s="236"/>
      <c r="B47" s="236"/>
      <c r="C47" s="236"/>
      <c r="D47" s="236"/>
      <c r="E47" s="236"/>
      <c r="F47" s="236"/>
      <c r="G47" s="236"/>
      <c r="H47" s="236"/>
      <c r="I47" s="236"/>
      <c r="J47" s="237"/>
      <c r="K47" s="236"/>
      <c r="L47" s="236"/>
      <c r="M47" s="236"/>
      <c r="N47" s="100"/>
      <c r="O47" s="100"/>
      <c r="P47" s="101" t="str">
        <f t="shared" si="0"/>
        <v/>
      </c>
    </row>
    <row r="48" spans="1:16" x14ac:dyDescent="0.3">
      <c r="A48" s="236"/>
      <c r="B48" s="236"/>
      <c r="C48" s="236"/>
      <c r="D48" s="236"/>
      <c r="E48" s="236"/>
      <c r="F48" s="236"/>
      <c r="G48" s="236"/>
      <c r="H48" s="237"/>
      <c r="I48" s="236"/>
      <c r="J48" s="237"/>
      <c r="K48" s="236"/>
      <c r="L48" s="236"/>
      <c r="M48" s="236"/>
      <c r="N48" s="100"/>
      <c r="O48" s="100"/>
      <c r="P48" s="101" t="str">
        <f t="shared" si="0"/>
        <v/>
      </c>
    </row>
    <row r="49" spans="1:16" x14ac:dyDescent="0.3">
      <c r="A49" s="236"/>
      <c r="B49" s="236"/>
      <c r="C49" s="236"/>
      <c r="D49" s="236"/>
      <c r="E49" s="236"/>
      <c r="F49" s="236"/>
      <c r="G49" s="236"/>
      <c r="H49" s="236"/>
      <c r="I49" s="236"/>
      <c r="J49" s="237"/>
      <c r="K49" s="236"/>
      <c r="L49" s="236"/>
      <c r="M49" s="236"/>
      <c r="N49" s="100"/>
      <c r="O49" s="100"/>
      <c r="P49" s="101" t="str">
        <f t="shared" si="0"/>
        <v/>
      </c>
    </row>
    <row r="50" spans="1:16" x14ac:dyDescent="0.3">
      <c r="A50" s="236"/>
      <c r="B50" s="236"/>
      <c r="C50" s="236"/>
      <c r="D50" s="236"/>
      <c r="E50" s="236"/>
      <c r="F50" s="236"/>
      <c r="G50" s="236"/>
      <c r="H50" s="237"/>
      <c r="I50" s="236"/>
      <c r="J50" s="237"/>
      <c r="K50" s="236"/>
      <c r="L50" s="236"/>
      <c r="M50" s="236"/>
      <c r="N50" s="100"/>
      <c r="O50" s="100"/>
      <c r="P50" s="101" t="str">
        <f t="shared" si="0"/>
        <v/>
      </c>
    </row>
    <row r="51" spans="1:16" x14ac:dyDescent="0.3">
      <c r="A51" s="236"/>
      <c r="B51" s="236"/>
      <c r="C51" s="236"/>
      <c r="D51" s="236"/>
      <c r="E51" s="236"/>
      <c r="F51" s="236"/>
      <c r="G51" s="236"/>
      <c r="H51" s="237"/>
      <c r="I51" s="236"/>
      <c r="J51" s="237"/>
      <c r="K51" s="236"/>
      <c r="L51" s="236"/>
      <c r="M51" s="236"/>
      <c r="N51" s="100"/>
      <c r="O51" s="100"/>
      <c r="P51" s="101" t="str">
        <f t="shared" si="0"/>
        <v/>
      </c>
    </row>
    <row r="52" spans="1:16" x14ac:dyDescent="0.3">
      <c r="A52" s="236"/>
      <c r="B52" s="236"/>
      <c r="C52" s="236"/>
      <c r="D52" s="236"/>
      <c r="E52" s="236"/>
      <c r="F52" s="236"/>
      <c r="G52" s="236"/>
      <c r="H52" s="237"/>
      <c r="I52" s="236"/>
      <c r="J52" s="237"/>
      <c r="K52" s="236"/>
      <c r="L52" s="236"/>
      <c r="M52" s="236"/>
      <c r="N52" s="100"/>
      <c r="O52" s="100"/>
      <c r="P52" s="101" t="str">
        <f t="shared" si="0"/>
        <v/>
      </c>
    </row>
    <row r="53" spans="1:16" x14ac:dyDescent="0.3">
      <c r="A53" s="236"/>
      <c r="B53" s="236"/>
      <c r="C53" s="236"/>
      <c r="D53" s="236"/>
      <c r="E53" s="236"/>
      <c r="F53" s="236"/>
      <c r="G53" s="236"/>
      <c r="H53" s="236"/>
      <c r="I53" s="236"/>
      <c r="J53" s="237"/>
      <c r="K53" s="236"/>
      <c r="L53" s="236"/>
      <c r="M53" s="236"/>
      <c r="N53" s="100"/>
      <c r="O53" s="100"/>
      <c r="P53" s="101" t="str">
        <f t="shared" si="0"/>
        <v/>
      </c>
    </row>
    <row r="54" spans="1:16" x14ac:dyDescent="0.3">
      <c r="A54" s="236"/>
      <c r="B54" s="236"/>
      <c r="C54" s="236"/>
      <c r="D54" s="236"/>
      <c r="E54" s="236"/>
      <c r="F54" s="236"/>
      <c r="G54" s="236"/>
      <c r="H54" s="236"/>
      <c r="I54" s="236"/>
      <c r="J54" s="237"/>
      <c r="K54" s="236"/>
      <c r="L54" s="236"/>
      <c r="M54" s="236"/>
      <c r="N54" s="100"/>
      <c r="O54" s="100"/>
      <c r="P54" s="101" t="str">
        <f t="shared" si="0"/>
        <v/>
      </c>
    </row>
    <row r="55" spans="1:16" x14ac:dyDescent="0.3">
      <c r="A55" s="236"/>
      <c r="B55" s="236"/>
      <c r="C55" s="236"/>
      <c r="D55" s="236"/>
      <c r="E55" s="236"/>
      <c r="F55" s="236"/>
      <c r="G55" s="236"/>
      <c r="H55" s="237"/>
      <c r="I55" s="236"/>
      <c r="J55" s="237"/>
      <c r="K55" s="236"/>
      <c r="L55" s="236"/>
      <c r="M55" s="236"/>
      <c r="N55" s="100"/>
      <c r="O55" s="100"/>
      <c r="P55" s="101" t="str">
        <f t="shared" si="0"/>
        <v/>
      </c>
    </row>
    <row r="56" spans="1:16" x14ac:dyDescent="0.3">
      <c r="A56" s="236"/>
      <c r="B56" s="236"/>
      <c r="C56" s="236"/>
      <c r="D56" s="236"/>
      <c r="E56" s="236"/>
      <c r="F56" s="236"/>
      <c r="G56" s="236"/>
      <c r="H56" s="236"/>
      <c r="I56" s="236"/>
      <c r="J56" s="237"/>
      <c r="K56" s="236"/>
      <c r="L56" s="236"/>
      <c r="M56" s="236"/>
      <c r="N56" s="100"/>
      <c r="O56" s="100"/>
      <c r="P56" s="101" t="str">
        <f t="shared" si="0"/>
        <v/>
      </c>
    </row>
    <row r="57" spans="1:16" x14ac:dyDescent="0.3">
      <c r="A57" s="236"/>
      <c r="B57" s="236"/>
      <c r="C57" s="236"/>
      <c r="D57" s="236"/>
      <c r="E57" s="236"/>
      <c r="F57" s="236"/>
      <c r="G57" s="236"/>
      <c r="H57" s="236"/>
      <c r="I57" s="236"/>
      <c r="J57" s="237"/>
      <c r="K57" s="236"/>
      <c r="L57" s="236"/>
      <c r="M57" s="236"/>
      <c r="N57" s="100"/>
      <c r="O57" s="100"/>
      <c r="P57" s="101" t="str">
        <f t="shared" si="0"/>
        <v/>
      </c>
    </row>
    <row r="58" spans="1:16" x14ac:dyDescent="0.3">
      <c r="A58" s="237"/>
      <c r="B58" s="237"/>
      <c r="C58" s="237"/>
      <c r="D58" s="237"/>
      <c r="E58" s="237"/>
      <c r="F58" s="237"/>
      <c r="G58" s="237"/>
      <c r="H58" s="237"/>
      <c r="I58" s="237"/>
      <c r="J58" s="237"/>
      <c r="K58" s="237"/>
      <c r="L58" s="237"/>
      <c r="M58" s="236"/>
      <c r="N58" s="100"/>
      <c r="O58" s="100"/>
      <c r="P58" s="101" t="str">
        <f t="shared" si="0"/>
        <v/>
      </c>
    </row>
    <row r="59" spans="1:16" x14ac:dyDescent="0.3">
      <c r="A59" s="237"/>
      <c r="B59" s="237"/>
      <c r="C59" s="237"/>
      <c r="D59" s="237"/>
      <c r="E59" s="237"/>
      <c r="F59" s="237"/>
      <c r="G59" s="237"/>
      <c r="H59" s="237"/>
      <c r="I59" s="237"/>
      <c r="J59" s="237"/>
      <c r="K59" s="237"/>
      <c r="L59" s="237"/>
      <c r="M59" s="237"/>
      <c r="N59" s="100"/>
      <c r="O59" s="100"/>
      <c r="P59" s="101" t="str">
        <f t="shared" si="0"/>
        <v/>
      </c>
    </row>
    <row r="60" spans="1:16" x14ac:dyDescent="0.3">
      <c r="A60" s="237"/>
      <c r="B60" s="237"/>
      <c r="C60" s="237"/>
      <c r="D60" s="237"/>
      <c r="E60" s="237"/>
      <c r="F60" s="237"/>
      <c r="G60" s="237"/>
      <c r="H60" s="237"/>
      <c r="I60" s="237"/>
      <c r="J60" s="237"/>
      <c r="K60" s="237"/>
      <c r="L60" s="237"/>
      <c r="M60" s="237"/>
      <c r="N60" s="100"/>
      <c r="O60" s="100"/>
      <c r="P60" s="101" t="str">
        <f t="shared" si="0"/>
        <v/>
      </c>
    </row>
    <row r="61" spans="1:16" x14ac:dyDescent="0.3">
      <c r="A61" s="237"/>
      <c r="B61" s="237"/>
      <c r="C61" s="237"/>
      <c r="D61" s="237"/>
      <c r="E61" s="237"/>
      <c r="F61" s="237"/>
      <c r="G61" s="237"/>
      <c r="H61" s="237"/>
      <c r="I61" s="237"/>
      <c r="J61" s="237"/>
      <c r="K61" s="237"/>
      <c r="L61" s="237"/>
      <c r="M61" s="237"/>
      <c r="N61" s="100"/>
      <c r="O61" s="100"/>
      <c r="P61" s="101" t="str">
        <f t="shared" si="0"/>
        <v/>
      </c>
    </row>
    <row r="62" spans="1:16" x14ac:dyDescent="0.3">
      <c r="A62" s="237"/>
      <c r="B62" s="237"/>
      <c r="C62" s="237"/>
      <c r="D62" s="237"/>
      <c r="E62" s="237"/>
      <c r="F62" s="237"/>
      <c r="G62" s="237"/>
      <c r="H62" s="237"/>
      <c r="I62" s="237"/>
      <c r="J62" s="237"/>
      <c r="K62" s="237"/>
      <c r="L62" s="237"/>
      <c r="M62" s="237"/>
      <c r="N62" s="100"/>
      <c r="O62" s="100"/>
      <c r="P62" s="101" t="str">
        <f t="shared" si="0"/>
        <v/>
      </c>
    </row>
    <row r="63" spans="1:16" x14ac:dyDescent="0.3">
      <c r="A63" s="237"/>
      <c r="B63" s="237"/>
      <c r="C63" s="237"/>
      <c r="D63" s="237"/>
      <c r="E63" s="237"/>
      <c r="F63" s="237"/>
      <c r="G63" s="237"/>
      <c r="H63" s="237"/>
      <c r="I63" s="237"/>
      <c r="J63" s="237"/>
      <c r="K63" s="237"/>
      <c r="L63" s="237"/>
      <c r="M63" s="237"/>
      <c r="N63" s="100"/>
      <c r="O63" s="100"/>
      <c r="P63" s="101" t="str">
        <f t="shared" si="0"/>
        <v/>
      </c>
    </row>
    <row r="64" spans="1:16" x14ac:dyDescent="0.3">
      <c r="A64" s="237"/>
      <c r="B64" s="237"/>
      <c r="C64" s="237"/>
      <c r="D64" s="237"/>
      <c r="E64" s="237"/>
      <c r="F64" s="237"/>
      <c r="G64" s="237"/>
      <c r="H64" s="237"/>
      <c r="I64" s="237"/>
      <c r="J64" s="237"/>
      <c r="K64" s="237"/>
      <c r="L64" s="237"/>
      <c r="M64" s="237"/>
      <c r="N64" s="100"/>
      <c r="O64" s="100"/>
      <c r="P64" s="101" t="str">
        <f t="shared" si="0"/>
        <v/>
      </c>
    </row>
    <row r="65" spans="1:16" x14ac:dyDescent="0.3">
      <c r="A65" s="237"/>
      <c r="B65" s="237"/>
      <c r="C65" s="237"/>
      <c r="D65" s="237"/>
      <c r="E65" s="237"/>
      <c r="F65" s="237"/>
      <c r="G65" s="237"/>
      <c r="H65" s="237"/>
      <c r="I65" s="237"/>
      <c r="J65" s="237"/>
      <c r="K65" s="237"/>
      <c r="L65" s="237"/>
      <c r="M65" s="237"/>
      <c r="N65" s="100"/>
      <c r="O65" s="100"/>
      <c r="P65" s="101" t="str">
        <f t="shared" si="0"/>
        <v/>
      </c>
    </row>
    <row r="66" spans="1:16" x14ac:dyDescent="0.3">
      <c r="A66" s="237"/>
      <c r="B66" s="237"/>
      <c r="C66" s="237"/>
      <c r="D66" s="237"/>
      <c r="E66" s="237"/>
      <c r="F66" s="237"/>
      <c r="G66" s="237"/>
      <c r="H66" s="237"/>
      <c r="I66" s="237"/>
      <c r="J66" s="237"/>
      <c r="K66" s="237"/>
      <c r="L66" s="237"/>
      <c r="M66" s="237"/>
      <c r="N66" s="100"/>
      <c r="O66" s="100"/>
      <c r="P66" s="101" t="str">
        <f t="shared" si="0"/>
        <v/>
      </c>
    </row>
    <row r="67" spans="1:16" x14ac:dyDescent="0.3">
      <c r="A67" s="237"/>
      <c r="B67" s="237"/>
      <c r="C67" s="237"/>
      <c r="D67" s="237"/>
      <c r="E67" s="237"/>
      <c r="F67" s="237"/>
      <c r="G67" s="237"/>
      <c r="H67" s="237"/>
      <c r="I67" s="237"/>
      <c r="J67" s="237"/>
      <c r="K67" s="237"/>
      <c r="L67" s="237"/>
      <c r="M67" s="237"/>
      <c r="N67" s="100"/>
      <c r="O67" s="100"/>
      <c r="P67" s="101" t="str">
        <f t="shared" si="0"/>
        <v/>
      </c>
    </row>
    <row r="68" spans="1:16" x14ac:dyDescent="0.3">
      <c r="A68" s="237"/>
      <c r="B68" s="237"/>
      <c r="C68" s="237"/>
      <c r="D68" s="237"/>
      <c r="E68" s="237"/>
      <c r="F68" s="237"/>
      <c r="G68" s="237"/>
      <c r="H68" s="237"/>
      <c r="I68" s="237"/>
      <c r="J68" s="237"/>
      <c r="K68" s="237"/>
      <c r="L68" s="237"/>
      <c r="M68" s="237"/>
      <c r="N68" s="100"/>
      <c r="O68" s="100"/>
      <c r="P68" s="101" t="str">
        <f t="shared" si="0"/>
        <v/>
      </c>
    </row>
    <row r="69" spans="1:16" x14ac:dyDescent="0.3">
      <c r="A69" s="237"/>
      <c r="B69" s="237"/>
      <c r="C69" s="237"/>
      <c r="D69" s="237"/>
      <c r="E69" s="237"/>
      <c r="F69" s="237"/>
      <c r="G69" s="237"/>
      <c r="H69" s="237"/>
      <c r="I69" s="237"/>
      <c r="J69" s="237"/>
      <c r="K69" s="237"/>
      <c r="L69" s="237"/>
      <c r="M69" s="237"/>
      <c r="N69" s="100"/>
      <c r="O69" s="100"/>
      <c r="P69" s="101" t="str">
        <f t="shared" ref="P69:P132" si="2">IF(OR(D69&lt;&gt;"",E69&lt;&gt;"",F69&lt;&gt;""),IF(AND(D69="APSC",E69="Undergrad",F69&lt;&gt;"Other"),"Yes","No"),"")</f>
        <v/>
      </c>
    </row>
    <row r="70" spans="1:16" x14ac:dyDescent="0.3">
      <c r="A70" s="237"/>
      <c r="B70" s="237"/>
      <c r="C70" s="237"/>
      <c r="D70" s="237"/>
      <c r="E70" s="237"/>
      <c r="F70" s="237"/>
      <c r="G70" s="237"/>
      <c r="H70" s="237"/>
      <c r="I70" s="237"/>
      <c r="J70" s="237"/>
      <c r="K70" s="237"/>
      <c r="L70" s="237"/>
      <c r="M70" s="237"/>
      <c r="N70" s="100"/>
      <c r="O70" s="100"/>
      <c r="P70" s="101" t="str">
        <f t="shared" si="2"/>
        <v/>
      </c>
    </row>
    <row r="71" spans="1:16" x14ac:dyDescent="0.3">
      <c r="A71" s="237"/>
      <c r="B71" s="237"/>
      <c r="C71" s="237"/>
      <c r="D71" s="237"/>
      <c r="E71" s="237"/>
      <c r="F71" s="237"/>
      <c r="G71" s="237"/>
      <c r="H71" s="237"/>
      <c r="I71" s="237"/>
      <c r="J71" s="237"/>
      <c r="K71" s="237"/>
      <c r="L71" s="237"/>
      <c r="M71" s="237"/>
      <c r="N71" s="100"/>
      <c r="O71" s="100"/>
      <c r="P71" s="101" t="str">
        <f t="shared" si="2"/>
        <v/>
      </c>
    </row>
    <row r="72" spans="1:16" x14ac:dyDescent="0.3">
      <c r="A72" s="237"/>
      <c r="B72" s="237"/>
      <c r="C72" s="237"/>
      <c r="D72" s="237"/>
      <c r="E72" s="237"/>
      <c r="F72" s="237"/>
      <c r="G72" s="237"/>
      <c r="H72" s="237"/>
      <c r="I72" s="237"/>
      <c r="J72" s="237"/>
      <c r="K72" s="237"/>
      <c r="L72" s="237"/>
      <c r="M72" s="237"/>
      <c r="N72" s="100"/>
      <c r="O72" s="100"/>
      <c r="P72" s="101" t="str">
        <f t="shared" si="2"/>
        <v/>
      </c>
    </row>
    <row r="73" spans="1:16" x14ac:dyDescent="0.3">
      <c r="A73" s="237"/>
      <c r="B73" s="237"/>
      <c r="C73" s="237"/>
      <c r="D73" s="237"/>
      <c r="E73" s="237"/>
      <c r="F73" s="237"/>
      <c r="G73" s="237"/>
      <c r="H73" s="237"/>
      <c r="I73" s="237"/>
      <c r="J73" s="237"/>
      <c r="K73" s="237"/>
      <c r="L73" s="237"/>
      <c r="M73" s="237"/>
      <c r="N73" s="100"/>
      <c r="O73" s="100"/>
      <c r="P73" s="101" t="str">
        <f t="shared" si="2"/>
        <v/>
      </c>
    </row>
    <row r="74" spans="1:16" x14ac:dyDescent="0.3">
      <c r="A74" s="237"/>
      <c r="B74" s="237"/>
      <c r="C74" s="237"/>
      <c r="D74" s="237"/>
      <c r="E74" s="237"/>
      <c r="F74" s="237"/>
      <c r="G74" s="237"/>
      <c r="H74" s="237"/>
      <c r="I74" s="237"/>
      <c r="J74" s="237"/>
      <c r="K74" s="237"/>
      <c r="L74" s="237"/>
      <c r="M74" s="237"/>
      <c r="N74" s="100"/>
      <c r="O74" s="100"/>
      <c r="P74" s="101" t="str">
        <f t="shared" si="2"/>
        <v/>
      </c>
    </row>
    <row r="75" spans="1:16" x14ac:dyDescent="0.3">
      <c r="A75" s="237"/>
      <c r="B75" s="237"/>
      <c r="C75" s="237"/>
      <c r="D75" s="237"/>
      <c r="E75" s="237"/>
      <c r="F75" s="237"/>
      <c r="G75" s="237"/>
      <c r="H75" s="237"/>
      <c r="I75" s="237"/>
      <c r="J75" s="237"/>
      <c r="K75" s="237"/>
      <c r="L75" s="237"/>
      <c r="M75" s="237"/>
      <c r="N75" s="100"/>
      <c r="O75" s="100"/>
      <c r="P75" s="101" t="str">
        <f t="shared" si="2"/>
        <v/>
      </c>
    </row>
    <row r="76" spans="1:16" x14ac:dyDescent="0.3">
      <c r="A76" s="237"/>
      <c r="B76" s="237"/>
      <c r="C76" s="237"/>
      <c r="D76" s="237"/>
      <c r="E76" s="237"/>
      <c r="F76" s="237"/>
      <c r="G76" s="237"/>
      <c r="H76" s="237"/>
      <c r="I76" s="237"/>
      <c r="J76" s="237"/>
      <c r="K76" s="237"/>
      <c r="L76" s="237"/>
      <c r="M76" s="237"/>
      <c r="N76" s="100"/>
      <c r="O76" s="100"/>
      <c r="P76" s="101" t="str">
        <f t="shared" si="2"/>
        <v/>
      </c>
    </row>
    <row r="77" spans="1:16" x14ac:dyDescent="0.3">
      <c r="A77" s="237"/>
      <c r="B77" s="237"/>
      <c r="C77" s="237"/>
      <c r="D77" s="237"/>
      <c r="E77" s="237"/>
      <c r="F77" s="237"/>
      <c r="G77" s="237"/>
      <c r="H77" s="237"/>
      <c r="I77" s="237"/>
      <c r="J77" s="237"/>
      <c r="K77" s="237"/>
      <c r="L77" s="237"/>
      <c r="M77" s="237"/>
      <c r="N77" s="100"/>
      <c r="O77" s="100"/>
      <c r="P77" s="101" t="str">
        <f t="shared" si="2"/>
        <v/>
      </c>
    </row>
    <row r="78" spans="1:16" ht="14.5" x14ac:dyDescent="0.35">
      <c r="A78" s="100"/>
      <c r="B78" s="100"/>
      <c r="C78" s="218"/>
      <c r="D78" s="216"/>
      <c r="E78" s="215"/>
      <c r="F78" s="100"/>
      <c r="G78" s="217"/>
      <c r="H78" s="100"/>
      <c r="I78" s="100"/>
      <c r="J78" s="100"/>
      <c r="K78" s="100"/>
      <c r="L78" s="100"/>
      <c r="M78" s="100"/>
      <c r="N78" s="100"/>
      <c r="O78" s="100"/>
      <c r="P78" s="101" t="str">
        <f t="shared" si="2"/>
        <v/>
      </c>
    </row>
    <row r="79" spans="1:16" ht="14.5" x14ac:dyDescent="0.35">
      <c r="A79" s="100"/>
      <c r="B79" s="100"/>
      <c r="C79" s="218"/>
      <c r="D79" s="216"/>
      <c r="E79" s="215"/>
      <c r="F79" s="100"/>
      <c r="G79" s="217"/>
      <c r="H79" s="100"/>
      <c r="I79" s="100"/>
      <c r="J79" s="100"/>
      <c r="K79" s="100"/>
      <c r="L79" s="100"/>
      <c r="M79" s="100"/>
      <c r="N79" s="100"/>
      <c r="O79" s="100"/>
      <c r="P79" s="101" t="str">
        <f t="shared" si="2"/>
        <v/>
      </c>
    </row>
    <row r="80" spans="1:16" ht="14.5" x14ac:dyDescent="0.35">
      <c r="A80" s="100"/>
      <c r="B80" s="100"/>
      <c r="C80" s="218"/>
      <c r="D80" s="216"/>
      <c r="E80" s="215"/>
      <c r="F80" s="100"/>
      <c r="G80" s="217"/>
      <c r="H80" s="100"/>
      <c r="I80" s="100"/>
      <c r="J80" s="100"/>
      <c r="K80" s="100"/>
      <c r="L80" s="100"/>
      <c r="M80" s="100"/>
      <c r="N80" s="100"/>
      <c r="O80" s="100"/>
      <c r="P80" s="101" t="str">
        <f t="shared" si="2"/>
        <v/>
      </c>
    </row>
    <row r="81" spans="1:16" ht="14.5" x14ac:dyDescent="0.35">
      <c r="A81" s="100"/>
      <c r="B81" s="100"/>
      <c r="C81" s="218"/>
      <c r="D81" s="216"/>
      <c r="E81" s="215"/>
      <c r="F81" s="100"/>
      <c r="G81" s="217"/>
      <c r="H81" s="100"/>
      <c r="I81" s="100"/>
      <c r="J81" s="100"/>
      <c r="K81" s="100"/>
      <c r="L81" s="100"/>
      <c r="M81" s="100"/>
      <c r="N81" s="100"/>
      <c r="O81" s="100"/>
      <c r="P81" s="101" t="str">
        <f t="shared" si="2"/>
        <v/>
      </c>
    </row>
    <row r="82" spans="1:16" ht="14.5" x14ac:dyDescent="0.35">
      <c r="A82" s="100"/>
      <c r="B82" s="100"/>
      <c r="C82" s="218"/>
      <c r="D82" s="216"/>
      <c r="E82" s="215"/>
      <c r="F82" s="100"/>
      <c r="G82" s="217"/>
      <c r="H82" s="100"/>
      <c r="I82" s="100"/>
      <c r="J82" s="100"/>
      <c r="K82" s="100"/>
      <c r="L82" s="100"/>
      <c r="M82" s="100"/>
      <c r="N82" s="100"/>
      <c r="O82" s="100"/>
      <c r="P82" s="101" t="str">
        <f t="shared" si="2"/>
        <v/>
      </c>
    </row>
    <row r="83" spans="1:16" ht="14.5" x14ac:dyDescent="0.35">
      <c r="A83" s="100"/>
      <c r="B83" s="100"/>
      <c r="C83" s="218"/>
      <c r="D83" s="100"/>
      <c r="E83" s="215"/>
      <c r="F83" s="100"/>
      <c r="G83" s="217"/>
      <c r="H83" s="100"/>
      <c r="I83" s="100"/>
      <c r="J83" s="100"/>
      <c r="K83" s="100"/>
      <c r="L83" s="100"/>
      <c r="M83" s="100"/>
      <c r="N83" s="100"/>
      <c r="O83" s="100"/>
      <c r="P83" s="101" t="str">
        <f t="shared" si="2"/>
        <v/>
      </c>
    </row>
    <row r="84" spans="1:16" ht="14.5" x14ac:dyDescent="0.35">
      <c r="A84" s="100"/>
      <c r="B84" s="100"/>
      <c r="C84" s="218"/>
      <c r="D84" s="100"/>
      <c r="E84" s="215"/>
      <c r="F84" s="100"/>
      <c r="G84" s="217"/>
      <c r="H84" s="100"/>
      <c r="I84" s="100"/>
      <c r="J84" s="100"/>
      <c r="K84" s="100"/>
      <c r="L84" s="100"/>
      <c r="M84" s="100"/>
      <c r="N84" s="100"/>
      <c r="O84" s="100"/>
      <c r="P84" s="101" t="str">
        <f t="shared" si="2"/>
        <v/>
      </c>
    </row>
    <row r="85" spans="1:16" ht="14.5" x14ac:dyDescent="0.35">
      <c r="A85" s="100"/>
      <c r="B85" s="100"/>
      <c r="C85" s="218"/>
      <c r="D85" s="100"/>
      <c r="E85" s="215"/>
      <c r="F85" s="100"/>
      <c r="G85" s="217"/>
      <c r="H85" s="100"/>
      <c r="I85" s="100"/>
      <c r="J85" s="100"/>
      <c r="K85" s="100"/>
      <c r="L85" s="100"/>
      <c r="M85" s="100"/>
      <c r="N85" s="100"/>
      <c r="O85" s="100"/>
      <c r="P85" s="101" t="str">
        <f t="shared" si="2"/>
        <v/>
      </c>
    </row>
    <row r="86" spans="1:16" ht="14.5" x14ac:dyDescent="0.35">
      <c r="A86" s="100"/>
      <c r="B86" s="100"/>
      <c r="C86" s="218"/>
      <c r="D86" s="100"/>
      <c r="E86" s="215"/>
      <c r="F86" s="100"/>
      <c r="G86" s="217"/>
      <c r="H86" s="100"/>
      <c r="I86" s="100"/>
      <c r="J86" s="100"/>
      <c r="K86" s="100"/>
      <c r="L86" s="100"/>
      <c r="M86" s="100"/>
      <c r="N86" s="100"/>
      <c r="O86" s="100"/>
      <c r="P86" s="101" t="str">
        <f t="shared" si="2"/>
        <v/>
      </c>
    </row>
    <row r="87" spans="1:16" ht="14.5" x14ac:dyDescent="0.35">
      <c r="A87" s="100"/>
      <c r="B87" s="100"/>
      <c r="C87" s="218"/>
      <c r="D87" s="100"/>
      <c r="E87" s="215"/>
      <c r="F87" s="100"/>
      <c r="G87" s="217"/>
      <c r="H87" s="100"/>
      <c r="I87" s="100"/>
      <c r="J87" s="100"/>
      <c r="K87" s="100"/>
      <c r="L87" s="100"/>
      <c r="M87" s="100"/>
      <c r="N87" s="100"/>
      <c r="O87" s="100"/>
      <c r="P87" s="101" t="str">
        <f t="shared" si="2"/>
        <v/>
      </c>
    </row>
    <row r="88" spans="1:16" ht="14.5" x14ac:dyDescent="0.35">
      <c r="A88" s="100"/>
      <c r="B88" s="100"/>
      <c r="C88" s="218"/>
      <c r="D88" s="100"/>
      <c r="E88" s="215"/>
      <c r="F88" s="100"/>
      <c r="G88" s="217"/>
      <c r="H88" s="100"/>
      <c r="I88" s="100"/>
      <c r="J88" s="100"/>
      <c r="K88" s="100"/>
      <c r="L88" s="100"/>
      <c r="M88" s="100"/>
      <c r="N88" s="100"/>
      <c r="O88" s="100"/>
      <c r="P88" s="101" t="str">
        <f t="shared" si="2"/>
        <v/>
      </c>
    </row>
    <row r="89" spans="1:16" ht="14.5" x14ac:dyDescent="0.35">
      <c r="A89" s="100"/>
      <c r="B89" s="100"/>
      <c r="C89" s="218"/>
      <c r="D89" s="100"/>
      <c r="E89" s="215"/>
      <c r="F89" s="100"/>
      <c r="G89" s="217"/>
      <c r="H89" s="100"/>
      <c r="I89" s="100"/>
      <c r="J89" s="100"/>
      <c r="K89" s="100"/>
      <c r="L89" s="100"/>
      <c r="M89" s="100"/>
      <c r="N89" s="100"/>
      <c r="O89" s="100"/>
      <c r="P89" s="101" t="str">
        <f t="shared" si="2"/>
        <v/>
      </c>
    </row>
    <row r="90" spans="1:16" ht="14.5" x14ac:dyDescent="0.35">
      <c r="A90" s="100"/>
      <c r="B90" s="100"/>
      <c r="C90" s="218"/>
      <c r="D90" s="100"/>
      <c r="E90" s="215"/>
      <c r="F90" s="100"/>
      <c r="G90" s="219"/>
      <c r="H90" s="100"/>
      <c r="I90" s="100"/>
      <c r="J90" s="100"/>
      <c r="K90" s="100"/>
      <c r="L90" s="100"/>
      <c r="M90" s="100"/>
      <c r="N90" s="100"/>
      <c r="O90" s="100"/>
      <c r="P90" s="101" t="str">
        <f t="shared" si="2"/>
        <v/>
      </c>
    </row>
    <row r="91" spans="1:16" ht="14.5" x14ac:dyDescent="0.35">
      <c r="A91" s="100"/>
      <c r="B91" s="100"/>
      <c r="C91" s="218"/>
      <c r="D91" s="100"/>
      <c r="E91" s="215"/>
      <c r="F91" s="100"/>
      <c r="G91" s="217"/>
      <c r="H91" s="100"/>
      <c r="I91" s="100"/>
      <c r="J91" s="100"/>
      <c r="K91" s="100"/>
      <c r="L91" s="100"/>
      <c r="M91" s="100"/>
      <c r="N91" s="100"/>
      <c r="O91" s="100"/>
      <c r="P91" s="101" t="str">
        <f t="shared" si="2"/>
        <v/>
      </c>
    </row>
    <row r="92" spans="1:16" ht="14.5" x14ac:dyDescent="0.35">
      <c r="A92" s="100"/>
      <c r="B92" s="100"/>
      <c r="C92" s="218"/>
      <c r="D92" s="100"/>
      <c r="E92" s="215"/>
      <c r="F92" s="100"/>
      <c r="G92" s="219"/>
      <c r="H92" s="100"/>
      <c r="I92" s="100"/>
      <c r="J92" s="100"/>
      <c r="K92" s="100"/>
      <c r="L92" s="100"/>
      <c r="M92" s="100"/>
      <c r="N92" s="100"/>
      <c r="O92" s="100"/>
      <c r="P92" s="101" t="str">
        <f t="shared" si="2"/>
        <v/>
      </c>
    </row>
    <row r="93" spans="1:16" ht="14.5" x14ac:dyDescent="0.35">
      <c r="A93" s="100"/>
      <c r="B93" s="100"/>
      <c r="C93" s="218"/>
      <c r="D93" s="100"/>
      <c r="E93" s="215"/>
      <c r="F93" s="100"/>
      <c r="G93" s="217"/>
      <c r="H93" s="100"/>
      <c r="I93" s="100"/>
      <c r="J93" s="100"/>
      <c r="K93" s="100"/>
      <c r="L93" s="100"/>
      <c r="M93" s="100"/>
      <c r="N93" s="100"/>
      <c r="O93" s="100"/>
      <c r="P93" s="101" t="str">
        <f t="shared" si="2"/>
        <v/>
      </c>
    </row>
    <row r="94" spans="1:16" ht="14.5" x14ac:dyDescent="0.35">
      <c r="A94" s="100"/>
      <c r="B94" s="100"/>
      <c r="C94" s="218"/>
      <c r="D94" s="100"/>
      <c r="E94" s="215"/>
      <c r="F94" s="100"/>
      <c r="G94" s="217"/>
      <c r="H94" s="100"/>
      <c r="I94" s="100"/>
      <c r="J94" s="100"/>
      <c r="K94" s="100"/>
      <c r="L94" s="100"/>
      <c r="M94" s="100"/>
      <c r="N94" s="100"/>
      <c r="O94" s="100"/>
      <c r="P94" s="101" t="str">
        <f t="shared" si="2"/>
        <v/>
      </c>
    </row>
    <row r="95" spans="1:16" ht="14.5" x14ac:dyDescent="0.35">
      <c r="A95" s="100"/>
      <c r="B95" s="100"/>
      <c r="C95" s="218"/>
      <c r="D95" s="100"/>
      <c r="E95" s="215"/>
      <c r="F95" s="100"/>
      <c r="G95" s="217"/>
      <c r="H95" s="100"/>
      <c r="I95" s="100"/>
      <c r="J95" s="100"/>
      <c r="K95" s="100"/>
      <c r="L95" s="100"/>
      <c r="M95" s="100"/>
      <c r="N95" s="100"/>
      <c r="O95" s="100"/>
      <c r="P95" s="101" t="str">
        <f t="shared" si="2"/>
        <v/>
      </c>
    </row>
    <row r="96" spans="1:16" ht="14.5" x14ac:dyDescent="0.35">
      <c r="A96" s="100"/>
      <c r="B96" s="100"/>
      <c r="C96" s="218"/>
      <c r="D96" s="100"/>
      <c r="E96" s="215"/>
      <c r="F96" s="100"/>
      <c r="G96" s="217"/>
      <c r="H96" s="100"/>
      <c r="I96" s="100"/>
      <c r="J96" s="100"/>
      <c r="K96" s="100"/>
      <c r="L96" s="100"/>
      <c r="M96" s="100"/>
      <c r="N96" s="100"/>
      <c r="O96" s="100"/>
      <c r="P96" s="101" t="str">
        <f t="shared" si="2"/>
        <v/>
      </c>
    </row>
    <row r="97" spans="1:16" ht="14.5" x14ac:dyDescent="0.35">
      <c r="A97" s="100"/>
      <c r="B97" s="100"/>
      <c r="C97" s="218"/>
      <c r="D97" s="100"/>
      <c r="E97" s="215"/>
      <c r="F97" s="100"/>
      <c r="G97" s="217"/>
      <c r="H97" s="100"/>
      <c r="I97" s="100"/>
      <c r="J97" s="100"/>
      <c r="K97" s="100"/>
      <c r="L97" s="100"/>
      <c r="M97" s="100"/>
      <c r="N97" s="100"/>
      <c r="O97" s="100"/>
      <c r="P97" s="101" t="str">
        <f t="shared" si="2"/>
        <v/>
      </c>
    </row>
    <row r="98" spans="1:16" ht="14.5" x14ac:dyDescent="0.35">
      <c r="A98" s="100"/>
      <c r="B98" s="100"/>
      <c r="C98" s="218"/>
      <c r="D98" s="100"/>
      <c r="E98" s="215"/>
      <c r="F98" s="100"/>
      <c r="G98" s="217"/>
      <c r="H98" s="100"/>
      <c r="I98" s="100"/>
      <c r="J98" s="100"/>
      <c r="K98" s="100"/>
      <c r="L98" s="100"/>
      <c r="M98" s="100"/>
      <c r="N98" s="100"/>
      <c r="O98" s="100"/>
      <c r="P98" s="101" t="str">
        <f t="shared" si="2"/>
        <v/>
      </c>
    </row>
    <row r="99" spans="1:16" ht="14.5" x14ac:dyDescent="0.35">
      <c r="A99" s="100"/>
      <c r="B99" s="100"/>
      <c r="C99" s="218"/>
      <c r="D99" s="100"/>
      <c r="E99" s="215"/>
      <c r="F99" s="100"/>
      <c r="G99" s="217"/>
      <c r="H99" s="100"/>
      <c r="I99" s="100"/>
      <c r="J99" s="100"/>
      <c r="K99" s="100"/>
      <c r="L99" s="100"/>
      <c r="M99" s="100"/>
      <c r="N99" s="100"/>
      <c r="O99" s="100"/>
      <c r="P99" s="101" t="str">
        <f t="shared" si="2"/>
        <v/>
      </c>
    </row>
    <row r="100" spans="1:16" ht="14.5" x14ac:dyDescent="0.35">
      <c r="A100" s="100"/>
      <c r="B100" s="100"/>
      <c r="C100" s="218"/>
      <c r="D100" s="100"/>
      <c r="E100" s="215"/>
      <c r="F100" s="100"/>
      <c r="G100" s="217"/>
      <c r="H100" s="100"/>
      <c r="I100" s="100"/>
      <c r="J100" s="100"/>
      <c r="K100" s="100"/>
      <c r="L100" s="100"/>
      <c r="M100" s="100"/>
      <c r="N100" s="100"/>
      <c r="O100" s="100"/>
      <c r="P100" s="101" t="str">
        <f t="shared" si="2"/>
        <v/>
      </c>
    </row>
    <row r="101" spans="1:16" ht="14.5" x14ac:dyDescent="0.35">
      <c r="A101" s="100"/>
      <c r="B101" s="100"/>
      <c r="C101" s="218"/>
      <c r="D101" s="100"/>
      <c r="E101" s="215"/>
      <c r="F101" s="100"/>
      <c r="G101" s="217"/>
      <c r="H101" s="100"/>
      <c r="I101" s="100"/>
      <c r="J101" s="100"/>
      <c r="K101" s="100"/>
      <c r="L101" s="100"/>
      <c r="M101" s="100"/>
      <c r="N101" s="100"/>
      <c r="O101" s="100"/>
      <c r="P101" s="101" t="str">
        <f t="shared" si="2"/>
        <v/>
      </c>
    </row>
    <row r="102" spans="1:16" ht="14.5" x14ac:dyDescent="0.35">
      <c r="A102" s="100"/>
      <c r="B102" s="100"/>
      <c r="C102" s="218"/>
      <c r="D102" s="100"/>
      <c r="E102" s="215"/>
      <c r="F102" s="100"/>
      <c r="G102" s="217"/>
      <c r="H102" s="100"/>
      <c r="I102" s="100"/>
      <c r="J102" s="100"/>
      <c r="K102" s="100"/>
      <c r="L102" s="100"/>
      <c r="M102" s="100"/>
      <c r="N102" s="100"/>
      <c r="O102" s="100"/>
      <c r="P102" s="101" t="str">
        <f t="shared" si="2"/>
        <v/>
      </c>
    </row>
    <row r="103" spans="1:16" ht="14.5" x14ac:dyDescent="0.35">
      <c r="A103" s="100"/>
      <c r="B103" s="100"/>
      <c r="C103" s="218"/>
      <c r="D103" s="100"/>
      <c r="E103" s="215"/>
      <c r="F103" s="100"/>
      <c r="G103" s="217"/>
      <c r="H103" s="100"/>
      <c r="I103" s="100"/>
      <c r="J103" s="100"/>
      <c r="K103" s="100"/>
      <c r="L103" s="100"/>
      <c r="M103" s="100"/>
      <c r="N103" s="100"/>
      <c r="O103" s="100"/>
      <c r="P103" s="101" t="str">
        <f t="shared" si="2"/>
        <v/>
      </c>
    </row>
    <row r="104" spans="1:16" ht="14.5" x14ac:dyDescent="0.35">
      <c r="A104" s="100"/>
      <c r="B104" s="100"/>
      <c r="C104" s="218"/>
      <c r="D104" s="100"/>
      <c r="E104" s="215"/>
      <c r="F104" s="100"/>
      <c r="G104" s="217"/>
      <c r="H104" s="100"/>
      <c r="I104" s="100"/>
      <c r="J104" s="100"/>
      <c r="K104" s="100"/>
      <c r="L104" s="100"/>
      <c r="M104" s="100"/>
      <c r="N104" s="100"/>
      <c r="O104" s="100"/>
      <c r="P104" s="101" t="str">
        <f t="shared" si="2"/>
        <v/>
      </c>
    </row>
    <row r="105" spans="1:16" ht="14.5" x14ac:dyDescent="0.35">
      <c r="A105" s="100"/>
      <c r="B105" s="100"/>
      <c r="C105" s="218"/>
      <c r="D105" s="100"/>
      <c r="E105" s="215"/>
      <c r="F105" s="100"/>
      <c r="G105" s="217"/>
      <c r="H105" s="100"/>
      <c r="I105" s="100"/>
      <c r="J105" s="100"/>
      <c r="K105" s="100"/>
      <c r="L105" s="100"/>
      <c r="M105" s="100"/>
      <c r="N105" s="100"/>
      <c r="O105" s="100"/>
      <c r="P105" s="101" t="str">
        <f t="shared" si="2"/>
        <v/>
      </c>
    </row>
    <row r="106" spans="1:16" ht="14.5" x14ac:dyDescent="0.35">
      <c r="A106" s="100"/>
      <c r="B106" s="100"/>
      <c r="C106" s="218"/>
      <c r="D106" s="100"/>
      <c r="E106" s="215"/>
      <c r="F106" s="100"/>
      <c r="G106" s="217"/>
      <c r="H106" s="100"/>
      <c r="I106" s="100"/>
      <c r="J106" s="100"/>
      <c r="K106" s="100"/>
      <c r="L106" s="100"/>
      <c r="M106" s="100"/>
      <c r="N106" s="100"/>
      <c r="O106" s="100"/>
      <c r="P106" s="101" t="str">
        <f t="shared" si="2"/>
        <v/>
      </c>
    </row>
    <row r="107" spans="1:16" ht="14.5" x14ac:dyDescent="0.35">
      <c r="A107" s="100"/>
      <c r="B107" s="100"/>
      <c r="C107" s="218"/>
      <c r="D107" s="100"/>
      <c r="E107" s="215"/>
      <c r="F107" s="100"/>
      <c r="G107" s="217"/>
      <c r="H107" s="100"/>
      <c r="I107" s="100"/>
      <c r="J107" s="100"/>
      <c r="K107" s="100"/>
      <c r="L107" s="100"/>
      <c r="M107" s="100"/>
      <c r="N107" s="100"/>
      <c r="O107" s="100"/>
      <c r="P107" s="101" t="str">
        <f t="shared" si="2"/>
        <v/>
      </c>
    </row>
    <row r="108" spans="1:16" ht="14.5" x14ac:dyDescent="0.35">
      <c r="A108" s="100"/>
      <c r="B108" s="100"/>
      <c r="C108" s="218"/>
      <c r="D108" s="100"/>
      <c r="E108" s="215"/>
      <c r="F108" s="100"/>
      <c r="G108" s="219"/>
      <c r="H108" s="100"/>
      <c r="I108" s="100"/>
      <c r="J108" s="100"/>
      <c r="K108" s="100"/>
      <c r="L108" s="100"/>
      <c r="M108" s="100"/>
      <c r="N108" s="100"/>
      <c r="O108" s="100"/>
      <c r="P108" s="101" t="str">
        <f t="shared" si="2"/>
        <v/>
      </c>
    </row>
    <row r="109" spans="1:16" ht="14.5" x14ac:dyDescent="0.35">
      <c r="A109" s="100"/>
      <c r="B109" s="100"/>
      <c r="C109" s="218"/>
      <c r="D109" s="100"/>
      <c r="E109" s="215"/>
      <c r="F109" s="100"/>
      <c r="G109" s="219"/>
      <c r="H109" s="100"/>
      <c r="I109" s="100"/>
      <c r="J109" s="100"/>
      <c r="K109" s="100"/>
      <c r="L109" s="100"/>
      <c r="M109" s="100"/>
      <c r="N109" s="100"/>
      <c r="O109" s="100"/>
      <c r="P109" s="101" t="str">
        <f t="shared" si="2"/>
        <v/>
      </c>
    </row>
    <row r="110" spans="1:16" ht="14.5" x14ac:dyDescent="0.35">
      <c r="A110" s="100"/>
      <c r="B110" s="100"/>
      <c r="C110" s="100"/>
      <c r="D110" s="100"/>
      <c r="E110" s="215"/>
      <c r="F110" s="100"/>
      <c r="G110" s="219"/>
      <c r="H110" s="100"/>
      <c r="I110" s="100"/>
      <c r="J110" s="100"/>
      <c r="K110" s="100"/>
      <c r="L110" s="100"/>
      <c r="M110" s="100"/>
      <c r="N110" s="100"/>
      <c r="O110" s="100"/>
      <c r="P110" s="101" t="str">
        <f t="shared" si="2"/>
        <v/>
      </c>
    </row>
    <row r="111" spans="1:16" ht="14.5" x14ac:dyDescent="0.35">
      <c r="A111" s="100"/>
      <c r="B111" s="100"/>
      <c r="C111" s="100"/>
      <c r="D111" s="100"/>
      <c r="E111" s="215"/>
      <c r="F111" s="100"/>
      <c r="G111" s="219"/>
      <c r="H111" s="100"/>
      <c r="I111" s="100"/>
      <c r="J111" s="100"/>
      <c r="K111" s="100"/>
      <c r="L111" s="100"/>
      <c r="M111" s="100"/>
      <c r="N111" s="100"/>
      <c r="O111" s="100"/>
      <c r="P111" s="101" t="str">
        <f t="shared" si="2"/>
        <v/>
      </c>
    </row>
    <row r="112" spans="1:16" x14ac:dyDescent="0.3">
      <c r="A112" s="100"/>
      <c r="B112" s="100"/>
      <c r="C112" s="218"/>
      <c r="D112" s="100"/>
      <c r="E112" s="100"/>
      <c r="F112" s="100"/>
      <c r="G112" s="218"/>
      <c r="H112" s="100"/>
      <c r="I112" s="100"/>
      <c r="J112" s="100"/>
      <c r="K112" s="100"/>
      <c r="L112" s="100"/>
      <c r="M112" s="100"/>
      <c r="N112" s="100"/>
      <c r="O112" s="100"/>
      <c r="P112" s="101" t="str">
        <f t="shared" si="2"/>
        <v/>
      </c>
    </row>
    <row r="113" spans="1:16" x14ac:dyDescent="0.3">
      <c r="A113" s="100"/>
      <c r="B113" s="100"/>
      <c r="C113" s="218"/>
      <c r="D113" s="100"/>
      <c r="E113" s="100"/>
      <c r="F113" s="100"/>
      <c r="G113" s="218"/>
      <c r="H113" s="100"/>
      <c r="I113" s="100"/>
      <c r="J113" s="100"/>
      <c r="K113" s="100"/>
      <c r="L113" s="100"/>
      <c r="M113" s="100"/>
      <c r="N113" s="100"/>
      <c r="O113" s="100"/>
      <c r="P113" s="101" t="str">
        <f t="shared" si="2"/>
        <v/>
      </c>
    </row>
    <row r="114" spans="1:16" x14ac:dyDescent="0.3">
      <c r="A114" s="100"/>
      <c r="B114" s="100"/>
      <c r="C114" s="218"/>
      <c r="D114" s="100"/>
      <c r="E114" s="100"/>
      <c r="F114" s="100"/>
      <c r="G114" s="217"/>
      <c r="H114" s="100"/>
      <c r="I114" s="100"/>
      <c r="J114" s="100"/>
      <c r="K114" s="100"/>
      <c r="L114" s="100"/>
      <c r="M114" s="100"/>
      <c r="N114" s="100"/>
      <c r="O114" s="100"/>
      <c r="P114" s="101" t="str">
        <f t="shared" si="2"/>
        <v/>
      </c>
    </row>
    <row r="115" spans="1:16" x14ac:dyDescent="0.3">
      <c r="A115" s="100"/>
      <c r="B115" s="100"/>
      <c r="C115" s="218"/>
      <c r="D115" s="100"/>
      <c r="E115" s="100"/>
      <c r="F115" s="100"/>
      <c r="G115" s="218"/>
      <c r="H115" s="100"/>
      <c r="I115" s="100"/>
      <c r="J115" s="100"/>
      <c r="K115" s="100"/>
      <c r="L115" s="100"/>
      <c r="M115" s="100"/>
      <c r="N115" s="100"/>
      <c r="O115" s="100"/>
      <c r="P115" s="101" t="str">
        <f t="shared" si="2"/>
        <v/>
      </c>
    </row>
    <row r="116" spans="1:16" x14ac:dyDescent="0.3">
      <c r="A116" s="100"/>
      <c r="B116" s="100"/>
      <c r="C116" s="218"/>
      <c r="D116" s="100"/>
      <c r="E116" s="100"/>
      <c r="F116" s="100"/>
      <c r="G116" s="218"/>
      <c r="H116" s="100"/>
      <c r="I116" s="100"/>
      <c r="J116" s="100"/>
      <c r="K116" s="100"/>
      <c r="L116" s="100"/>
      <c r="M116" s="100"/>
      <c r="N116" s="100"/>
      <c r="O116" s="100"/>
      <c r="P116" s="101" t="str">
        <f t="shared" si="2"/>
        <v/>
      </c>
    </row>
    <row r="117" spans="1:16" x14ac:dyDescent="0.3">
      <c r="A117" s="100"/>
      <c r="B117" s="100"/>
      <c r="C117" s="218"/>
      <c r="D117" s="100"/>
      <c r="E117" s="100"/>
      <c r="F117" s="100"/>
      <c r="G117" s="218"/>
      <c r="H117" s="100"/>
      <c r="I117" s="100"/>
      <c r="J117" s="100"/>
      <c r="K117" s="100"/>
      <c r="L117" s="100"/>
      <c r="M117" s="100"/>
      <c r="N117" s="100"/>
      <c r="O117" s="100"/>
      <c r="P117" s="101" t="str">
        <f t="shared" si="2"/>
        <v/>
      </c>
    </row>
    <row r="118" spans="1:16" x14ac:dyDescent="0.3">
      <c r="A118" s="100"/>
      <c r="B118" s="100"/>
      <c r="C118" s="218"/>
      <c r="D118" s="100"/>
      <c r="E118" s="100"/>
      <c r="F118" s="100"/>
      <c r="G118" s="218"/>
      <c r="H118" s="100"/>
      <c r="I118" s="100"/>
      <c r="J118" s="100"/>
      <c r="K118" s="100"/>
      <c r="L118" s="100"/>
      <c r="M118" s="100"/>
      <c r="N118" s="100"/>
      <c r="O118" s="100"/>
      <c r="P118" s="101" t="str">
        <f t="shared" si="2"/>
        <v/>
      </c>
    </row>
    <row r="119" spans="1:16" x14ac:dyDescent="0.3">
      <c r="A119" s="100"/>
      <c r="B119" s="100"/>
      <c r="C119" s="100"/>
      <c r="D119" s="100"/>
      <c r="E119" s="100"/>
      <c r="F119" s="100"/>
      <c r="G119" s="100"/>
      <c r="H119" s="100"/>
      <c r="I119" s="100"/>
      <c r="J119" s="100"/>
      <c r="K119" s="100"/>
      <c r="L119" s="100"/>
      <c r="M119" s="100"/>
      <c r="N119" s="100"/>
      <c r="O119" s="100"/>
      <c r="P119" s="101" t="str">
        <f t="shared" si="2"/>
        <v/>
      </c>
    </row>
    <row r="120" spans="1:16" x14ac:dyDescent="0.3">
      <c r="A120" s="100"/>
      <c r="B120" s="100"/>
      <c r="C120" s="100"/>
      <c r="D120" s="100"/>
      <c r="E120" s="100"/>
      <c r="F120" s="100"/>
      <c r="G120" s="100"/>
      <c r="H120" s="100"/>
      <c r="I120" s="100"/>
      <c r="J120" s="100"/>
      <c r="K120" s="100"/>
      <c r="L120" s="100"/>
      <c r="M120" s="100"/>
      <c r="N120" s="100"/>
      <c r="O120" s="100"/>
      <c r="P120" s="101" t="str">
        <f t="shared" si="2"/>
        <v/>
      </c>
    </row>
    <row r="121" spans="1:16" x14ac:dyDescent="0.3">
      <c r="A121" s="100"/>
      <c r="B121" s="100"/>
      <c r="C121" s="100"/>
      <c r="D121" s="100"/>
      <c r="E121" s="100"/>
      <c r="F121" s="100"/>
      <c r="G121" s="100"/>
      <c r="H121" s="100"/>
      <c r="I121" s="100"/>
      <c r="J121" s="100"/>
      <c r="K121" s="100"/>
      <c r="L121" s="100"/>
      <c r="M121" s="100"/>
      <c r="N121" s="100"/>
      <c r="O121" s="100"/>
      <c r="P121" s="101" t="str">
        <f t="shared" si="2"/>
        <v/>
      </c>
    </row>
    <row r="122" spans="1:16" x14ac:dyDescent="0.3">
      <c r="A122" s="100"/>
      <c r="B122" s="100"/>
      <c r="C122" s="100"/>
      <c r="D122" s="100"/>
      <c r="E122" s="100"/>
      <c r="F122" s="100"/>
      <c r="G122" s="100"/>
      <c r="H122" s="100"/>
      <c r="I122" s="100"/>
      <c r="J122" s="100"/>
      <c r="K122" s="100"/>
      <c r="L122" s="100"/>
      <c r="M122" s="100"/>
      <c r="N122" s="100"/>
      <c r="O122" s="100"/>
      <c r="P122" s="101" t="str">
        <f t="shared" si="2"/>
        <v/>
      </c>
    </row>
    <row r="123" spans="1:16" x14ac:dyDescent="0.3">
      <c r="A123" s="100"/>
      <c r="B123" s="100"/>
      <c r="C123" s="100"/>
      <c r="D123" s="100"/>
      <c r="E123" s="100"/>
      <c r="F123" s="100"/>
      <c r="G123" s="100"/>
      <c r="H123" s="100"/>
      <c r="I123" s="100"/>
      <c r="J123" s="100"/>
      <c r="K123" s="100"/>
      <c r="L123" s="100"/>
      <c r="M123" s="100"/>
      <c r="N123" s="100"/>
      <c r="O123" s="100"/>
      <c r="P123" s="101" t="str">
        <f t="shared" si="2"/>
        <v/>
      </c>
    </row>
    <row r="124" spans="1:16" x14ac:dyDescent="0.3">
      <c r="A124" s="100"/>
      <c r="B124" s="100"/>
      <c r="C124" s="100"/>
      <c r="D124" s="100"/>
      <c r="E124" s="100"/>
      <c r="F124" s="100"/>
      <c r="G124" s="100"/>
      <c r="H124" s="100"/>
      <c r="I124" s="100"/>
      <c r="J124" s="100"/>
      <c r="K124" s="100"/>
      <c r="L124" s="100"/>
      <c r="M124" s="100"/>
      <c r="N124" s="100"/>
      <c r="O124" s="100"/>
      <c r="P124" s="101" t="str">
        <f t="shared" si="2"/>
        <v/>
      </c>
    </row>
    <row r="125" spans="1:16" x14ac:dyDescent="0.3">
      <c r="A125" s="100"/>
      <c r="B125" s="100"/>
      <c r="C125" s="100"/>
      <c r="D125" s="100"/>
      <c r="E125" s="100"/>
      <c r="F125" s="100"/>
      <c r="G125" s="100"/>
      <c r="H125" s="100"/>
      <c r="I125" s="100"/>
      <c r="J125" s="100"/>
      <c r="K125" s="100"/>
      <c r="L125" s="100"/>
      <c r="M125" s="100"/>
      <c r="N125" s="100"/>
      <c r="O125" s="100"/>
      <c r="P125" s="101" t="str">
        <f t="shared" si="2"/>
        <v/>
      </c>
    </row>
    <row r="126" spans="1:16" x14ac:dyDescent="0.3">
      <c r="A126" s="100"/>
      <c r="B126" s="100"/>
      <c r="C126" s="100"/>
      <c r="D126" s="100"/>
      <c r="E126" s="100"/>
      <c r="F126" s="100"/>
      <c r="G126" s="100"/>
      <c r="H126" s="100"/>
      <c r="I126" s="100"/>
      <c r="J126" s="100"/>
      <c r="K126" s="100"/>
      <c r="L126" s="100"/>
      <c r="M126" s="100"/>
      <c r="N126" s="100"/>
      <c r="O126" s="100"/>
      <c r="P126" s="101" t="str">
        <f t="shared" si="2"/>
        <v/>
      </c>
    </row>
    <row r="127" spans="1:16" x14ac:dyDescent="0.3">
      <c r="A127" s="100"/>
      <c r="B127" s="100"/>
      <c r="C127" s="100"/>
      <c r="D127" s="100"/>
      <c r="E127" s="100"/>
      <c r="F127" s="100"/>
      <c r="G127" s="100"/>
      <c r="H127" s="100"/>
      <c r="I127" s="100"/>
      <c r="J127" s="100"/>
      <c r="K127" s="100"/>
      <c r="L127" s="100"/>
      <c r="M127" s="100"/>
      <c r="N127" s="100"/>
      <c r="O127" s="100"/>
      <c r="P127" s="101" t="str">
        <f t="shared" si="2"/>
        <v/>
      </c>
    </row>
    <row r="128" spans="1:16" x14ac:dyDescent="0.3">
      <c r="A128" s="100"/>
      <c r="B128" s="100"/>
      <c r="C128" s="100"/>
      <c r="D128" s="100"/>
      <c r="E128" s="100"/>
      <c r="F128" s="100"/>
      <c r="G128" s="100"/>
      <c r="H128" s="100"/>
      <c r="I128" s="100"/>
      <c r="J128" s="100"/>
      <c r="K128" s="100"/>
      <c r="L128" s="100"/>
      <c r="M128" s="100"/>
      <c r="N128" s="100"/>
      <c r="O128" s="100"/>
      <c r="P128" s="101" t="str">
        <f t="shared" si="2"/>
        <v/>
      </c>
    </row>
    <row r="129" spans="1:16" x14ac:dyDescent="0.3">
      <c r="A129" s="100"/>
      <c r="B129" s="100"/>
      <c r="C129" s="100"/>
      <c r="D129" s="100"/>
      <c r="E129" s="100"/>
      <c r="F129" s="100"/>
      <c r="G129" s="100"/>
      <c r="H129" s="100"/>
      <c r="I129" s="100"/>
      <c r="J129" s="100"/>
      <c r="K129" s="100"/>
      <c r="L129" s="100"/>
      <c r="M129" s="100"/>
      <c r="N129" s="100"/>
      <c r="O129" s="100"/>
      <c r="P129" s="101" t="str">
        <f t="shared" si="2"/>
        <v/>
      </c>
    </row>
    <row r="130" spans="1:16" x14ac:dyDescent="0.3">
      <c r="A130" s="100"/>
      <c r="B130" s="100"/>
      <c r="C130" s="100"/>
      <c r="D130" s="100"/>
      <c r="E130" s="100"/>
      <c r="F130" s="100"/>
      <c r="G130" s="100"/>
      <c r="H130" s="100"/>
      <c r="I130" s="100"/>
      <c r="J130" s="100"/>
      <c r="K130" s="100"/>
      <c r="L130" s="100"/>
      <c r="M130" s="100"/>
      <c r="N130" s="100"/>
      <c r="O130" s="100"/>
      <c r="P130" s="101" t="str">
        <f t="shared" si="2"/>
        <v/>
      </c>
    </row>
    <row r="131" spans="1:16" x14ac:dyDescent="0.3">
      <c r="A131" s="100"/>
      <c r="B131" s="100"/>
      <c r="C131" s="100"/>
      <c r="D131" s="100"/>
      <c r="E131" s="100"/>
      <c r="F131" s="100"/>
      <c r="G131" s="100"/>
      <c r="H131" s="100"/>
      <c r="I131" s="100"/>
      <c r="J131" s="100"/>
      <c r="K131" s="100"/>
      <c r="L131" s="100"/>
      <c r="M131" s="100"/>
      <c r="N131" s="100"/>
      <c r="O131" s="100"/>
      <c r="P131" s="101" t="str">
        <f t="shared" si="2"/>
        <v/>
      </c>
    </row>
    <row r="132" spans="1:16" x14ac:dyDescent="0.3">
      <c r="A132" s="100"/>
      <c r="B132" s="100"/>
      <c r="C132" s="100"/>
      <c r="D132" s="100"/>
      <c r="E132" s="100"/>
      <c r="F132" s="100"/>
      <c r="G132" s="100"/>
      <c r="H132" s="100"/>
      <c r="I132" s="100"/>
      <c r="J132" s="100"/>
      <c r="K132" s="100"/>
      <c r="L132" s="100"/>
      <c r="M132" s="100"/>
      <c r="N132" s="100"/>
      <c r="O132" s="100"/>
      <c r="P132" s="101" t="str">
        <f t="shared" si="2"/>
        <v/>
      </c>
    </row>
    <row r="133" spans="1:16" x14ac:dyDescent="0.3">
      <c r="A133" s="100"/>
      <c r="B133" s="100"/>
      <c r="C133" s="100"/>
      <c r="D133" s="100"/>
      <c r="E133" s="100"/>
      <c r="F133" s="100"/>
      <c r="G133" s="100"/>
      <c r="H133" s="100"/>
      <c r="I133" s="100"/>
      <c r="J133" s="100"/>
      <c r="K133" s="100"/>
      <c r="L133" s="100"/>
      <c r="M133" s="100"/>
      <c r="N133" s="100"/>
      <c r="O133" s="100"/>
      <c r="P133" s="101" t="str">
        <f t="shared" ref="P133:P196" si="3">IF(OR(D133&lt;&gt;"",E133&lt;&gt;"",F133&lt;&gt;""),IF(AND(D133="APSC",E133="Undergrad",F133&lt;&gt;"Other"),"Yes","No"),"")</f>
        <v/>
      </c>
    </row>
    <row r="134" spans="1:16" x14ac:dyDescent="0.3">
      <c r="A134" s="100"/>
      <c r="B134" s="100"/>
      <c r="C134" s="100"/>
      <c r="D134" s="100"/>
      <c r="E134" s="100"/>
      <c r="F134" s="100"/>
      <c r="G134" s="100"/>
      <c r="H134" s="100"/>
      <c r="I134" s="100"/>
      <c r="J134" s="100"/>
      <c r="K134" s="100"/>
      <c r="L134" s="100"/>
      <c r="M134" s="100"/>
      <c r="N134" s="100"/>
      <c r="O134" s="100"/>
      <c r="P134" s="101" t="str">
        <f t="shared" si="3"/>
        <v/>
      </c>
    </row>
    <row r="135" spans="1:16" x14ac:dyDescent="0.3">
      <c r="A135" s="100"/>
      <c r="B135" s="100"/>
      <c r="C135" s="100"/>
      <c r="D135" s="100"/>
      <c r="E135" s="100"/>
      <c r="F135" s="100"/>
      <c r="G135" s="100"/>
      <c r="H135" s="100"/>
      <c r="I135" s="100"/>
      <c r="J135" s="100"/>
      <c r="K135" s="100"/>
      <c r="L135" s="100"/>
      <c r="M135" s="100"/>
      <c r="N135" s="100"/>
      <c r="O135" s="100"/>
      <c r="P135" s="101" t="str">
        <f t="shared" si="3"/>
        <v/>
      </c>
    </row>
    <row r="136" spans="1:16" x14ac:dyDescent="0.3">
      <c r="A136" s="100"/>
      <c r="B136" s="100"/>
      <c r="C136" s="100"/>
      <c r="D136" s="100"/>
      <c r="E136" s="100"/>
      <c r="F136" s="100"/>
      <c r="G136" s="100"/>
      <c r="H136" s="100"/>
      <c r="I136" s="100"/>
      <c r="J136" s="100"/>
      <c r="K136" s="100"/>
      <c r="L136" s="100"/>
      <c r="M136" s="100"/>
      <c r="N136" s="100"/>
      <c r="O136" s="100"/>
      <c r="P136" s="101" t="str">
        <f t="shared" si="3"/>
        <v/>
      </c>
    </row>
    <row r="137" spans="1:16" x14ac:dyDescent="0.3">
      <c r="A137" s="100"/>
      <c r="B137" s="100"/>
      <c r="C137" s="100"/>
      <c r="D137" s="100"/>
      <c r="E137" s="100"/>
      <c r="F137" s="100"/>
      <c r="G137" s="100"/>
      <c r="H137" s="100"/>
      <c r="I137" s="100"/>
      <c r="J137" s="100"/>
      <c r="K137" s="100"/>
      <c r="L137" s="100"/>
      <c r="M137" s="100"/>
      <c r="N137" s="100"/>
      <c r="O137" s="100"/>
      <c r="P137" s="101" t="str">
        <f t="shared" si="3"/>
        <v/>
      </c>
    </row>
    <row r="138" spans="1:16" x14ac:dyDescent="0.3">
      <c r="A138" s="100"/>
      <c r="B138" s="100"/>
      <c r="C138" s="100"/>
      <c r="D138" s="100"/>
      <c r="E138" s="100"/>
      <c r="F138" s="100"/>
      <c r="G138" s="100"/>
      <c r="H138" s="100"/>
      <c r="I138" s="100"/>
      <c r="J138" s="100"/>
      <c r="K138" s="100"/>
      <c r="L138" s="100"/>
      <c r="M138" s="100"/>
      <c r="N138" s="100"/>
      <c r="O138" s="100"/>
      <c r="P138" s="101" t="str">
        <f t="shared" si="3"/>
        <v/>
      </c>
    </row>
    <row r="139" spans="1:16" x14ac:dyDescent="0.3">
      <c r="A139" s="100"/>
      <c r="B139" s="100"/>
      <c r="C139" s="100"/>
      <c r="D139" s="100"/>
      <c r="E139" s="100"/>
      <c r="F139" s="100"/>
      <c r="G139" s="100"/>
      <c r="H139" s="100"/>
      <c r="I139" s="100"/>
      <c r="J139" s="100"/>
      <c r="K139" s="100"/>
      <c r="L139" s="100"/>
      <c r="M139" s="100"/>
      <c r="N139" s="100"/>
      <c r="O139" s="100"/>
      <c r="P139" s="101" t="str">
        <f t="shared" si="3"/>
        <v/>
      </c>
    </row>
    <row r="140" spans="1:16" x14ac:dyDescent="0.3">
      <c r="A140" s="100"/>
      <c r="B140" s="100"/>
      <c r="C140" s="100"/>
      <c r="D140" s="100"/>
      <c r="E140" s="100"/>
      <c r="F140" s="100"/>
      <c r="G140" s="100"/>
      <c r="H140" s="100"/>
      <c r="I140" s="100"/>
      <c r="J140" s="100"/>
      <c r="K140" s="100"/>
      <c r="L140" s="100"/>
      <c r="M140" s="100"/>
      <c r="N140" s="100"/>
      <c r="O140" s="100"/>
      <c r="P140" s="101" t="str">
        <f t="shared" si="3"/>
        <v/>
      </c>
    </row>
    <row r="141" spans="1:16" x14ac:dyDescent="0.3">
      <c r="A141" s="100"/>
      <c r="B141" s="100"/>
      <c r="C141" s="100"/>
      <c r="D141" s="100"/>
      <c r="E141" s="100"/>
      <c r="F141" s="100"/>
      <c r="G141" s="100"/>
      <c r="H141" s="100"/>
      <c r="I141" s="100"/>
      <c r="J141" s="100"/>
      <c r="K141" s="100"/>
      <c r="L141" s="100"/>
      <c r="M141" s="100"/>
      <c r="N141" s="100"/>
      <c r="O141" s="100"/>
      <c r="P141" s="101" t="str">
        <f t="shared" si="3"/>
        <v/>
      </c>
    </row>
    <row r="142" spans="1:16" x14ac:dyDescent="0.3">
      <c r="A142" s="100"/>
      <c r="B142" s="100"/>
      <c r="C142" s="100"/>
      <c r="D142" s="100"/>
      <c r="E142" s="100"/>
      <c r="F142" s="100"/>
      <c r="G142" s="100"/>
      <c r="H142" s="100"/>
      <c r="I142" s="100"/>
      <c r="J142" s="100"/>
      <c r="K142" s="100"/>
      <c r="L142" s="100"/>
      <c r="M142" s="100"/>
      <c r="N142" s="100"/>
      <c r="O142" s="100"/>
      <c r="P142" s="101" t="str">
        <f t="shared" si="3"/>
        <v/>
      </c>
    </row>
    <row r="143" spans="1:16" x14ac:dyDescent="0.3">
      <c r="A143" s="100"/>
      <c r="B143" s="100"/>
      <c r="C143" s="100"/>
      <c r="D143" s="100"/>
      <c r="E143" s="100"/>
      <c r="F143" s="100"/>
      <c r="G143" s="100"/>
      <c r="H143" s="100"/>
      <c r="I143" s="100"/>
      <c r="J143" s="100"/>
      <c r="K143" s="100"/>
      <c r="L143" s="100"/>
      <c r="M143" s="100"/>
      <c r="N143" s="100"/>
      <c r="O143" s="100"/>
      <c r="P143" s="101" t="str">
        <f t="shared" si="3"/>
        <v/>
      </c>
    </row>
    <row r="144" spans="1:16" x14ac:dyDescent="0.3">
      <c r="A144" s="100"/>
      <c r="B144" s="100"/>
      <c r="C144" s="100"/>
      <c r="D144" s="100"/>
      <c r="E144" s="100"/>
      <c r="F144" s="100"/>
      <c r="G144" s="100"/>
      <c r="H144" s="100"/>
      <c r="I144" s="100"/>
      <c r="J144" s="100"/>
      <c r="K144" s="100"/>
      <c r="L144" s="100"/>
      <c r="M144" s="100"/>
      <c r="N144" s="100"/>
      <c r="O144" s="100"/>
      <c r="P144" s="101" t="str">
        <f t="shared" si="3"/>
        <v/>
      </c>
    </row>
    <row r="145" spans="1:16" x14ac:dyDescent="0.3">
      <c r="A145" s="100"/>
      <c r="B145" s="100"/>
      <c r="C145" s="100"/>
      <c r="D145" s="100"/>
      <c r="E145" s="100"/>
      <c r="F145" s="100"/>
      <c r="G145" s="100"/>
      <c r="H145" s="100"/>
      <c r="I145" s="100"/>
      <c r="J145" s="100"/>
      <c r="K145" s="100"/>
      <c r="L145" s="100"/>
      <c r="M145" s="100"/>
      <c r="N145" s="100"/>
      <c r="O145" s="100"/>
      <c r="P145" s="101" t="str">
        <f t="shared" si="3"/>
        <v/>
      </c>
    </row>
    <row r="146" spans="1:16" x14ac:dyDescent="0.3">
      <c r="A146" s="100"/>
      <c r="B146" s="100"/>
      <c r="C146" s="100"/>
      <c r="D146" s="100"/>
      <c r="E146" s="100"/>
      <c r="F146" s="100"/>
      <c r="G146" s="100"/>
      <c r="H146" s="100"/>
      <c r="I146" s="100"/>
      <c r="J146" s="100"/>
      <c r="K146" s="100"/>
      <c r="L146" s="100"/>
      <c r="M146" s="100"/>
      <c r="N146" s="100"/>
      <c r="O146" s="100"/>
      <c r="P146" s="101" t="str">
        <f t="shared" si="3"/>
        <v/>
      </c>
    </row>
    <row r="147" spans="1:16" x14ac:dyDescent="0.3">
      <c r="A147" s="100"/>
      <c r="B147" s="100"/>
      <c r="C147" s="100"/>
      <c r="D147" s="100"/>
      <c r="E147" s="100"/>
      <c r="F147" s="100"/>
      <c r="G147" s="100"/>
      <c r="H147" s="100"/>
      <c r="I147" s="100"/>
      <c r="J147" s="100"/>
      <c r="K147" s="100"/>
      <c r="L147" s="100"/>
      <c r="M147" s="100"/>
      <c r="N147" s="100"/>
      <c r="O147" s="100"/>
      <c r="P147" s="101" t="str">
        <f t="shared" si="3"/>
        <v/>
      </c>
    </row>
    <row r="148" spans="1:16" x14ac:dyDescent="0.3">
      <c r="A148" s="100"/>
      <c r="B148" s="100"/>
      <c r="C148" s="100"/>
      <c r="D148" s="100"/>
      <c r="E148" s="100"/>
      <c r="F148" s="100"/>
      <c r="G148" s="100"/>
      <c r="H148" s="100"/>
      <c r="I148" s="100"/>
      <c r="J148" s="100"/>
      <c r="K148" s="100"/>
      <c r="L148" s="100"/>
      <c r="M148" s="100"/>
      <c r="N148" s="100"/>
      <c r="O148" s="100"/>
      <c r="P148" s="101" t="str">
        <f t="shared" si="3"/>
        <v/>
      </c>
    </row>
    <row r="149" spans="1:16" x14ac:dyDescent="0.3">
      <c r="A149" s="100"/>
      <c r="B149" s="100"/>
      <c r="C149" s="100"/>
      <c r="D149" s="100"/>
      <c r="E149" s="100"/>
      <c r="F149" s="100"/>
      <c r="G149" s="100"/>
      <c r="H149" s="100"/>
      <c r="I149" s="100"/>
      <c r="J149" s="100"/>
      <c r="K149" s="100"/>
      <c r="L149" s="100"/>
      <c r="M149" s="100"/>
      <c r="N149" s="100"/>
      <c r="O149" s="100"/>
      <c r="P149" s="101" t="str">
        <f t="shared" si="3"/>
        <v/>
      </c>
    </row>
    <row r="150" spans="1:16" x14ac:dyDescent="0.3">
      <c r="A150" s="100"/>
      <c r="B150" s="100"/>
      <c r="C150" s="100"/>
      <c r="D150" s="100"/>
      <c r="E150" s="100"/>
      <c r="F150" s="100"/>
      <c r="G150" s="100"/>
      <c r="H150" s="100"/>
      <c r="I150" s="100"/>
      <c r="J150" s="100"/>
      <c r="K150" s="100"/>
      <c r="L150" s="100"/>
      <c r="M150" s="100"/>
      <c r="N150" s="100"/>
      <c r="O150" s="100"/>
      <c r="P150" s="101" t="str">
        <f t="shared" si="3"/>
        <v/>
      </c>
    </row>
    <row r="151" spans="1:16" x14ac:dyDescent="0.3">
      <c r="A151" s="100"/>
      <c r="B151" s="100"/>
      <c r="C151" s="100"/>
      <c r="D151" s="100"/>
      <c r="E151" s="100"/>
      <c r="F151" s="100"/>
      <c r="G151" s="100"/>
      <c r="H151" s="100"/>
      <c r="I151" s="100"/>
      <c r="J151" s="100"/>
      <c r="K151" s="100"/>
      <c r="L151" s="100"/>
      <c r="M151" s="100"/>
      <c r="N151" s="100"/>
      <c r="O151" s="100"/>
      <c r="P151" s="101" t="str">
        <f t="shared" si="3"/>
        <v/>
      </c>
    </row>
    <row r="152" spans="1:16" x14ac:dyDescent="0.3">
      <c r="A152" s="100"/>
      <c r="B152" s="100"/>
      <c r="C152" s="100"/>
      <c r="D152" s="100"/>
      <c r="E152" s="100"/>
      <c r="F152" s="100"/>
      <c r="G152" s="100"/>
      <c r="H152" s="100"/>
      <c r="I152" s="100"/>
      <c r="J152" s="100"/>
      <c r="K152" s="100"/>
      <c r="L152" s="100"/>
      <c r="M152" s="100"/>
      <c r="N152" s="100"/>
      <c r="O152" s="100"/>
      <c r="P152" s="101" t="str">
        <f t="shared" si="3"/>
        <v/>
      </c>
    </row>
    <row r="153" spans="1:16" x14ac:dyDescent="0.3">
      <c r="A153" s="100"/>
      <c r="B153" s="100"/>
      <c r="C153" s="100"/>
      <c r="D153" s="100"/>
      <c r="E153" s="100"/>
      <c r="F153" s="100"/>
      <c r="G153" s="100"/>
      <c r="H153" s="100"/>
      <c r="I153" s="100"/>
      <c r="J153" s="100"/>
      <c r="K153" s="100"/>
      <c r="L153" s="100"/>
      <c r="M153" s="100"/>
      <c r="N153" s="100"/>
      <c r="O153" s="100"/>
      <c r="P153" s="101" t="str">
        <f t="shared" si="3"/>
        <v/>
      </c>
    </row>
    <row r="154" spans="1:16" x14ac:dyDescent="0.3">
      <c r="A154" s="100"/>
      <c r="B154" s="100"/>
      <c r="C154" s="100"/>
      <c r="D154" s="100"/>
      <c r="E154" s="100"/>
      <c r="F154" s="100"/>
      <c r="G154" s="100"/>
      <c r="H154" s="100"/>
      <c r="I154" s="100"/>
      <c r="J154" s="100"/>
      <c r="K154" s="100"/>
      <c r="L154" s="100"/>
      <c r="M154" s="100"/>
      <c r="N154" s="100"/>
      <c r="O154" s="100"/>
      <c r="P154" s="101" t="str">
        <f t="shared" si="3"/>
        <v/>
      </c>
    </row>
    <row r="155" spans="1:16" x14ac:dyDescent="0.3">
      <c r="A155" s="100"/>
      <c r="B155" s="100"/>
      <c r="C155" s="100"/>
      <c r="D155" s="100"/>
      <c r="E155" s="100"/>
      <c r="F155" s="100"/>
      <c r="G155" s="100"/>
      <c r="H155" s="100"/>
      <c r="I155" s="100"/>
      <c r="J155" s="100"/>
      <c r="K155" s="100"/>
      <c r="L155" s="100"/>
      <c r="M155" s="100"/>
      <c r="N155" s="100"/>
      <c r="O155" s="100"/>
      <c r="P155" s="101" t="str">
        <f t="shared" si="3"/>
        <v/>
      </c>
    </row>
    <row r="156" spans="1:16" x14ac:dyDescent="0.3">
      <c r="A156" s="100"/>
      <c r="B156" s="100"/>
      <c r="C156" s="100"/>
      <c r="D156" s="100"/>
      <c r="E156" s="100"/>
      <c r="F156" s="100"/>
      <c r="G156" s="100"/>
      <c r="H156" s="100"/>
      <c r="I156" s="100"/>
      <c r="J156" s="100"/>
      <c r="K156" s="100"/>
      <c r="L156" s="100"/>
      <c r="M156" s="100"/>
      <c r="N156" s="100"/>
      <c r="O156" s="100"/>
      <c r="P156" s="101" t="str">
        <f t="shared" si="3"/>
        <v/>
      </c>
    </row>
    <row r="157" spans="1:16" x14ac:dyDescent="0.3">
      <c r="A157" s="100"/>
      <c r="B157" s="100"/>
      <c r="C157" s="100"/>
      <c r="D157" s="100"/>
      <c r="E157" s="100"/>
      <c r="F157" s="100"/>
      <c r="G157" s="100"/>
      <c r="H157" s="100"/>
      <c r="I157" s="100"/>
      <c r="J157" s="100"/>
      <c r="K157" s="100"/>
      <c r="L157" s="100"/>
      <c r="M157" s="100"/>
      <c r="N157" s="100"/>
      <c r="O157" s="100"/>
      <c r="P157" s="101" t="str">
        <f t="shared" si="3"/>
        <v/>
      </c>
    </row>
    <row r="158" spans="1:16" x14ac:dyDescent="0.3">
      <c r="A158" s="100"/>
      <c r="B158" s="100"/>
      <c r="C158" s="100"/>
      <c r="D158" s="100"/>
      <c r="E158" s="100"/>
      <c r="F158" s="100"/>
      <c r="G158" s="100"/>
      <c r="H158" s="100"/>
      <c r="I158" s="100"/>
      <c r="J158" s="100"/>
      <c r="K158" s="100"/>
      <c r="L158" s="100"/>
      <c r="M158" s="100"/>
      <c r="N158" s="100"/>
      <c r="O158" s="100"/>
      <c r="P158" s="101" t="str">
        <f t="shared" si="3"/>
        <v/>
      </c>
    </row>
    <row r="159" spans="1:16" x14ac:dyDescent="0.3">
      <c r="A159" s="100"/>
      <c r="B159" s="100"/>
      <c r="C159" s="100"/>
      <c r="D159" s="100"/>
      <c r="E159" s="100"/>
      <c r="F159" s="100"/>
      <c r="G159" s="100"/>
      <c r="H159" s="100"/>
      <c r="I159" s="100"/>
      <c r="J159" s="100"/>
      <c r="K159" s="100"/>
      <c r="L159" s="100"/>
      <c r="M159" s="100"/>
      <c r="N159" s="100"/>
      <c r="O159" s="100"/>
      <c r="P159" s="101" t="str">
        <f t="shared" si="3"/>
        <v/>
      </c>
    </row>
    <row r="160" spans="1:16" x14ac:dyDescent="0.3">
      <c r="A160" s="100"/>
      <c r="B160" s="100"/>
      <c r="C160" s="100"/>
      <c r="D160" s="100"/>
      <c r="E160" s="100"/>
      <c r="F160" s="100"/>
      <c r="G160" s="100"/>
      <c r="H160" s="100"/>
      <c r="I160" s="100"/>
      <c r="J160" s="100"/>
      <c r="K160" s="100"/>
      <c r="L160" s="100"/>
      <c r="M160" s="100"/>
      <c r="N160" s="100"/>
      <c r="O160" s="100"/>
      <c r="P160" s="101" t="str">
        <f t="shared" si="3"/>
        <v/>
      </c>
    </row>
    <row r="161" spans="1:16" x14ac:dyDescent="0.3">
      <c r="A161" s="100"/>
      <c r="B161" s="100"/>
      <c r="C161" s="100"/>
      <c r="D161" s="100"/>
      <c r="E161" s="100"/>
      <c r="F161" s="100"/>
      <c r="G161" s="100"/>
      <c r="H161" s="100"/>
      <c r="I161" s="100"/>
      <c r="J161" s="100"/>
      <c r="K161" s="100"/>
      <c r="L161" s="100"/>
      <c r="M161" s="100"/>
      <c r="N161" s="100"/>
      <c r="O161" s="100"/>
      <c r="P161" s="101" t="str">
        <f t="shared" si="3"/>
        <v/>
      </c>
    </row>
    <row r="162" spans="1:16" x14ac:dyDescent="0.3">
      <c r="A162" s="100"/>
      <c r="B162" s="100"/>
      <c r="C162" s="100"/>
      <c r="D162" s="100"/>
      <c r="E162" s="100"/>
      <c r="F162" s="100"/>
      <c r="G162" s="100"/>
      <c r="H162" s="100"/>
      <c r="I162" s="100"/>
      <c r="J162" s="100"/>
      <c r="K162" s="100"/>
      <c r="L162" s="100"/>
      <c r="M162" s="100"/>
      <c r="N162" s="100"/>
      <c r="O162" s="100"/>
      <c r="P162" s="101" t="str">
        <f t="shared" si="3"/>
        <v/>
      </c>
    </row>
    <row r="163" spans="1:16" x14ac:dyDescent="0.3">
      <c r="A163" s="100"/>
      <c r="B163" s="100"/>
      <c r="C163" s="100"/>
      <c r="D163" s="100"/>
      <c r="E163" s="100"/>
      <c r="F163" s="100"/>
      <c r="G163" s="100"/>
      <c r="H163" s="100"/>
      <c r="I163" s="100"/>
      <c r="J163" s="100"/>
      <c r="K163" s="100"/>
      <c r="L163" s="100"/>
      <c r="M163" s="100"/>
      <c r="N163" s="100"/>
      <c r="O163" s="100"/>
      <c r="P163" s="101" t="str">
        <f t="shared" si="3"/>
        <v/>
      </c>
    </row>
    <row r="164" spans="1:16" x14ac:dyDescent="0.3">
      <c r="A164" s="100"/>
      <c r="B164" s="100"/>
      <c r="C164" s="100"/>
      <c r="D164" s="100"/>
      <c r="E164" s="100"/>
      <c r="F164" s="100"/>
      <c r="G164" s="100"/>
      <c r="H164" s="100"/>
      <c r="I164" s="100"/>
      <c r="J164" s="100"/>
      <c r="K164" s="100"/>
      <c r="L164" s="100"/>
      <c r="M164" s="100"/>
      <c r="N164" s="100"/>
      <c r="O164" s="100"/>
      <c r="P164" s="101" t="str">
        <f t="shared" si="3"/>
        <v/>
      </c>
    </row>
    <row r="165" spans="1:16" x14ac:dyDescent="0.3">
      <c r="A165" s="100"/>
      <c r="B165" s="100"/>
      <c r="C165" s="100"/>
      <c r="D165" s="100"/>
      <c r="E165" s="100"/>
      <c r="F165" s="100"/>
      <c r="G165" s="100"/>
      <c r="H165" s="100"/>
      <c r="I165" s="100"/>
      <c r="J165" s="100"/>
      <c r="K165" s="100"/>
      <c r="L165" s="100"/>
      <c r="M165" s="100"/>
      <c r="N165" s="100"/>
      <c r="O165" s="100"/>
      <c r="P165" s="101" t="str">
        <f t="shared" si="3"/>
        <v/>
      </c>
    </row>
    <row r="166" spans="1:16" x14ac:dyDescent="0.3">
      <c r="A166" s="100"/>
      <c r="B166" s="100"/>
      <c r="C166" s="100"/>
      <c r="D166" s="100"/>
      <c r="E166" s="100"/>
      <c r="F166" s="100"/>
      <c r="G166" s="100"/>
      <c r="H166" s="100"/>
      <c r="I166" s="100"/>
      <c r="J166" s="100"/>
      <c r="K166" s="100"/>
      <c r="L166" s="100"/>
      <c r="M166" s="100"/>
      <c r="N166" s="100"/>
      <c r="O166" s="100"/>
      <c r="P166" s="101" t="str">
        <f t="shared" si="3"/>
        <v/>
      </c>
    </row>
    <row r="167" spans="1:16" x14ac:dyDescent="0.3">
      <c r="A167" s="100"/>
      <c r="B167" s="100"/>
      <c r="C167" s="100"/>
      <c r="D167" s="100"/>
      <c r="E167" s="100"/>
      <c r="F167" s="100"/>
      <c r="G167" s="100"/>
      <c r="H167" s="100"/>
      <c r="I167" s="100"/>
      <c r="J167" s="100"/>
      <c r="K167" s="100"/>
      <c r="L167" s="100"/>
      <c r="M167" s="100"/>
      <c r="N167" s="100"/>
      <c r="O167" s="100"/>
      <c r="P167" s="101" t="str">
        <f t="shared" si="3"/>
        <v/>
      </c>
    </row>
    <row r="168" spans="1:16" x14ac:dyDescent="0.3">
      <c r="A168" s="100"/>
      <c r="B168" s="100"/>
      <c r="C168" s="100"/>
      <c r="D168" s="100"/>
      <c r="E168" s="100"/>
      <c r="F168" s="100"/>
      <c r="G168" s="100"/>
      <c r="H168" s="100"/>
      <c r="I168" s="100"/>
      <c r="J168" s="100"/>
      <c r="K168" s="100"/>
      <c r="L168" s="100"/>
      <c r="M168" s="100"/>
      <c r="N168" s="100"/>
      <c r="O168" s="100"/>
      <c r="P168" s="101" t="str">
        <f t="shared" si="3"/>
        <v/>
      </c>
    </row>
    <row r="169" spans="1:16" x14ac:dyDescent="0.3">
      <c r="A169" s="100"/>
      <c r="B169" s="100"/>
      <c r="C169" s="100"/>
      <c r="D169" s="100"/>
      <c r="E169" s="100"/>
      <c r="F169" s="100"/>
      <c r="G169" s="100"/>
      <c r="H169" s="100"/>
      <c r="I169" s="100"/>
      <c r="J169" s="100"/>
      <c r="K169" s="100"/>
      <c r="L169" s="100"/>
      <c r="M169" s="100"/>
      <c r="N169" s="100"/>
      <c r="O169" s="100"/>
      <c r="P169" s="101" t="str">
        <f t="shared" si="3"/>
        <v/>
      </c>
    </row>
    <row r="170" spans="1:16" x14ac:dyDescent="0.3">
      <c r="A170" s="100"/>
      <c r="B170" s="100"/>
      <c r="C170" s="100"/>
      <c r="D170" s="100"/>
      <c r="E170" s="100"/>
      <c r="F170" s="100"/>
      <c r="G170" s="100"/>
      <c r="H170" s="100"/>
      <c r="I170" s="100"/>
      <c r="J170" s="100"/>
      <c r="K170" s="100"/>
      <c r="L170" s="100"/>
      <c r="M170" s="100"/>
      <c r="N170" s="100"/>
      <c r="O170" s="100"/>
      <c r="P170" s="101" t="str">
        <f t="shared" si="3"/>
        <v/>
      </c>
    </row>
    <row r="171" spans="1:16" x14ac:dyDescent="0.3">
      <c r="A171" s="100"/>
      <c r="B171" s="100"/>
      <c r="C171" s="100"/>
      <c r="D171" s="100"/>
      <c r="E171" s="100"/>
      <c r="F171" s="100"/>
      <c r="G171" s="100"/>
      <c r="H171" s="100"/>
      <c r="I171" s="100"/>
      <c r="J171" s="100"/>
      <c r="K171" s="100"/>
      <c r="L171" s="100"/>
      <c r="M171" s="100"/>
      <c r="N171" s="100"/>
      <c r="O171" s="100"/>
      <c r="P171" s="101" t="str">
        <f t="shared" si="3"/>
        <v/>
      </c>
    </row>
    <row r="172" spans="1:16" x14ac:dyDescent="0.3">
      <c r="A172" s="100"/>
      <c r="B172" s="100"/>
      <c r="C172" s="100"/>
      <c r="D172" s="100"/>
      <c r="E172" s="100"/>
      <c r="F172" s="100"/>
      <c r="G172" s="100"/>
      <c r="H172" s="100"/>
      <c r="I172" s="100"/>
      <c r="J172" s="100"/>
      <c r="K172" s="100"/>
      <c r="L172" s="100"/>
      <c r="M172" s="100"/>
      <c r="N172" s="100"/>
      <c r="O172" s="100"/>
      <c r="P172" s="101" t="str">
        <f t="shared" si="3"/>
        <v/>
      </c>
    </row>
    <row r="173" spans="1:16" x14ac:dyDescent="0.3">
      <c r="A173" s="100"/>
      <c r="B173" s="100"/>
      <c r="C173" s="100"/>
      <c r="D173" s="100"/>
      <c r="E173" s="100"/>
      <c r="F173" s="100"/>
      <c r="G173" s="100"/>
      <c r="H173" s="100"/>
      <c r="I173" s="100"/>
      <c r="J173" s="100"/>
      <c r="K173" s="100"/>
      <c r="L173" s="100"/>
      <c r="M173" s="100"/>
      <c r="N173" s="100"/>
      <c r="O173" s="100"/>
      <c r="P173" s="101" t="str">
        <f t="shared" si="3"/>
        <v/>
      </c>
    </row>
    <row r="174" spans="1:16" x14ac:dyDescent="0.3">
      <c r="A174" s="100"/>
      <c r="B174" s="100"/>
      <c r="C174" s="100"/>
      <c r="D174" s="100"/>
      <c r="E174" s="100"/>
      <c r="F174" s="100"/>
      <c r="G174" s="100"/>
      <c r="H174" s="100"/>
      <c r="I174" s="100"/>
      <c r="J174" s="100"/>
      <c r="K174" s="100"/>
      <c r="L174" s="100"/>
      <c r="M174" s="100"/>
      <c r="N174" s="100"/>
      <c r="O174" s="100"/>
      <c r="P174" s="101" t="str">
        <f t="shared" si="3"/>
        <v/>
      </c>
    </row>
    <row r="175" spans="1:16" x14ac:dyDescent="0.3">
      <c r="A175" s="100"/>
      <c r="B175" s="100"/>
      <c r="C175" s="100"/>
      <c r="D175" s="100"/>
      <c r="E175" s="100"/>
      <c r="F175" s="100"/>
      <c r="G175" s="100"/>
      <c r="H175" s="100"/>
      <c r="I175" s="100"/>
      <c r="J175" s="100"/>
      <c r="K175" s="100"/>
      <c r="L175" s="100"/>
      <c r="M175" s="100"/>
      <c r="N175" s="100"/>
      <c r="O175" s="100"/>
      <c r="P175" s="101" t="str">
        <f t="shared" si="3"/>
        <v/>
      </c>
    </row>
    <row r="176" spans="1:16" x14ac:dyDescent="0.3">
      <c r="A176" s="100"/>
      <c r="B176" s="100"/>
      <c r="C176" s="100"/>
      <c r="D176" s="100"/>
      <c r="E176" s="100"/>
      <c r="F176" s="100"/>
      <c r="G176" s="100"/>
      <c r="H176" s="100"/>
      <c r="I176" s="100"/>
      <c r="J176" s="100"/>
      <c r="K176" s="100"/>
      <c r="L176" s="100"/>
      <c r="M176" s="100"/>
      <c r="N176" s="100"/>
      <c r="O176" s="100"/>
      <c r="P176" s="101" t="str">
        <f t="shared" si="3"/>
        <v/>
      </c>
    </row>
    <row r="177" spans="1:16" x14ac:dyDescent="0.3">
      <c r="A177" s="100"/>
      <c r="B177" s="100"/>
      <c r="C177" s="100"/>
      <c r="D177" s="100"/>
      <c r="E177" s="100"/>
      <c r="F177" s="100"/>
      <c r="G177" s="100"/>
      <c r="H177" s="100"/>
      <c r="I177" s="100"/>
      <c r="J177" s="100"/>
      <c r="K177" s="100"/>
      <c r="L177" s="100"/>
      <c r="M177" s="100"/>
      <c r="N177" s="100"/>
      <c r="O177" s="100"/>
      <c r="P177" s="101" t="str">
        <f t="shared" si="3"/>
        <v/>
      </c>
    </row>
    <row r="178" spans="1:16" x14ac:dyDescent="0.3">
      <c r="A178" s="100"/>
      <c r="B178" s="100"/>
      <c r="C178" s="100"/>
      <c r="D178" s="100"/>
      <c r="E178" s="100"/>
      <c r="F178" s="100"/>
      <c r="G178" s="100"/>
      <c r="H178" s="100"/>
      <c r="I178" s="100"/>
      <c r="J178" s="100"/>
      <c r="K178" s="100"/>
      <c r="L178" s="100"/>
      <c r="M178" s="100"/>
      <c r="N178" s="100"/>
      <c r="O178" s="100"/>
      <c r="P178" s="101" t="str">
        <f t="shared" si="3"/>
        <v/>
      </c>
    </row>
    <row r="179" spans="1:16" x14ac:dyDescent="0.3">
      <c r="A179" s="100"/>
      <c r="B179" s="100"/>
      <c r="C179" s="100"/>
      <c r="D179" s="100"/>
      <c r="E179" s="100"/>
      <c r="F179" s="100"/>
      <c r="G179" s="100"/>
      <c r="H179" s="100"/>
      <c r="I179" s="100"/>
      <c r="J179" s="100"/>
      <c r="K179" s="100"/>
      <c r="L179" s="100"/>
      <c r="M179" s="100"/>
      <c r="N179" s="100"/>
      <c r="O179" s="100"/>
      <c r="P179" s="101" t="str">
        <f t="shared" si="3"/>
        <v/>
      </c>
    </row>
    <row r="180" spans="1:16" x14ac:dyDescent="0.3">
      <c r="A180" s="100"/>
      <c r="B180" s="100"/>
      <c r="C180" s="100"/>
      <c r="D180" s="100"/>
      <c r="E180" s="100"/>
      <c r="F180" s="100"/>
      <c r="G180" s="100"/>
      <c r="H180" s="100"/>
      <c r="I180" s="100"/>
      <c r="J180" s="100"/>
      <c r="K180" s="100"/>
      <c r="L180" s="100"/>
      <c r="M180" s="100"/>
      <c r="N180" s="100"/>
      <c r="O180" s="100"/>
      <c r="P180" s="101" t="str">
        <f t="shared" si="3"/>
        <v/>
      </c>
    </row>
    <row r="181" spans="1:16" x14ac:dyDescent="0.3">
      <c r="A181" s="100"/>
      <c r="B181" s="100"/>
      <c r="C181" s="100"/>
      <c r="D181" s="100"/>
      <c r="E181" s="100"/>
      <c r="F181" s="100"/>
      <c r="G181" s="100"/>
      <c r="H181" s="100"/>
      <c r="I181" s="100"/>
      <c r="J181" s="100"/>
      <c r="K181" s="100"/>
      <c r="L181" s="100"/>
      <c r="M181" s="100"/>
      <c r="N181" s="100"/>
      <c r="O181" s="100"/>
      <c r="P181" s="101" t="str">
        <f t="shared" si="3"/>
        <v/>
      </c>
    </row>
    <row r="182" spans="1:16" x14ac:dyDescent="0.3">
      <c r="A182" s="100"/>
      <c r="B182" s="100"/>
      <c r="C182" s="100"/>
      <c r="D182" s="100"/>
      <c r="E182" s="100"/>
      <c r="F182" s="100"/>
      <c r="G182" s="100"/>
      <c r="H182" s="100"/>
      <c r="I182" s="100"/>
      <c r="J182" s="100"/>
      <c r="K182" s="100"/>
      <c r="L182" s="100"/>
      <c r="M182" s="100"/>
      <c r="N182" s="100"/>
      <c r="O182" s="100"/>
      <c r="P182" s="101" t="str">
        <f t="shared" si="3"/>
        <v/>
      </c>
    </row>
    <row r="183" spans="1:16" x14ac:dyDescent="0.3">
      <c r="A183" s="100"/>
      <c r="B183" s="100"/>
      <c r="C183" s="100"/>
      <c r="D183" s="100"/>
      <c r="E183" s="100"/>
      <c r="F183" s="100"/>
      <c r="G183" s="100"/>
      <c r="H183" s="100"/>
      <c r="I183" s="100"/>
      <c r="J183" s="100"/>
      <c r="K183" s="100"/>
      <c r="L183" s="100"/>
      <c r="M183" s="100"/>
      <c r="N183" s="100"/>
      <c r="O183" s="100"/>
      <c r="P183" s="101" t="str">
        <f t="shared" si="3"/>
        <v/>
      </c>
    </row>
    <row r="184" spans="1:16" x14ac:dyDescent="0.3">
      <c r="A184" s="100"/>
      <c r="B184" s="100"/>
      <c r="C184" s="100"/>
      <c r="D184" s="100"/>
      <c r="E184" s="100"/>
      <c r="F184" s="100"/>
      <c r="G184" s="100"/>
      <c r="H184" s="100"/>
      <c r="I184" s="100"/>
      <c r="J184" s="100"/>
      <c r="K184" s="100"/>
      <c r="L184" s="100"/>
      <c r="M184" s="100"/>
      <c r="N184" s="100"/>
      <c r="O184" s="100"/>
      <c r="P184" s="101" t="str">
        <f t="shared" si="3"/>
        <v/>
      </c>
    </row>
    <row r="185" spans="1:16" x14ac:dyDescent="0.3">
      <c r="A185" s="100"/>
      <c r="B185" s="100"/>
      <c r="C185" s="100"/>
      <c r="D185" s="100"/>
      <c r="E185" s="100"/>
      <c r="F185" s="100"/>
      <c r="G185" s="100"/>
      <c r="H185" s="100"/>
      <c r="I185" s="100"/>
      <c r="J185" s="100"/>
      <c r="K185" s="100"/>
      <c r="L185" s="100"/>
      <c r="M185" s="100"/>
      <c r="N185" s="100"/>
      <c r="O185" s="100"/>
      <c r="P185" s="101" t="str">
        <f t="shared" si="3"/>
        <v/>
      </c>
    </row>
    <row r="186" spans="1:16" x14ac:dyDescent="0.3">
      <c r="A186" s="100"/>
      <c r="B186" s="100"/>
      <c r="C186" s="100"/>
      <c r="D186" s="100"/>
      <c r="E186" s="100"/>
      <c r="F186" s="100"/>
      <c r="G186" s="100"/>
      <c r="H186" s="100"/>
      <c r="I186" s="100"/>
      <c r="J186" s="100"/>
      <c r="K186" s="100"/>
      <c r="L186" s="100"/>
      <c r="M186" s="100"/>
      <c r="N186" s="100"/>
      <c r="O186" s="100"/>
      <c r="P186" s="101" t="str">
        <f t="shared" si="3"/>
        <v/>
      </c>
    </row>
    <row r="187" spans="1:16" x14ac:dyDescent="0.3">
      <c r="A187" s="100"/>
      <c r="B187" s="100"/>
      <c r="C187" s="100"/>
      <c r="D187" s="100"/>
      <c r="E187" s="100"/>
      <c r="F187" s="100"/>
      <c r="G187" s="100"/>
      <c r="H187" s="100"/>
      <c r="I187" s="100"/>
      <c r="J187" s="100"/>
      <c r="K187" s="100"/>
      <c r="L187" s="100"/>
      <c r="M187" s="100"/>
      <c r="N187" s="100"/>
      <c r="O187" s="100"/>
      <c r="P187" s="101" t="str">
        <f t="shared" si="3"/>
        <v/>
      </c>
    </row>
    <row r="188" spans="1:16" x14ac:dyDescent="0.3">
      <c r="A188" s="100"/>
      <c r="B188" s="100"/>
      <c r="C188" s="100"/>
      <c r="D188" s="100"/>
      <c r="E188" s="100"/>
      <c r="F188" s="100"/>
      <c r="G188" s="100"/>
      <c r="H188" s="100"/>
      <c r="I188" s="100"/>
      <c r="J188" s="100"/>
      <c r="K188" s="100"/>
      <c r="L188" s="100"/>
      <c r="M188" s="100"/>
      <c r="N188" s="100"/>
      <c r="O188" s="100"/>
      <c r="P188" s="101" t="str">
        <f t="shared" si="3"/>
        <v/>
      </c>
    </row>
    <row r="189" spans="1:16" x14ac:dyDescent="0.3">
      <c r="A189" s="100"/>
      <c r="B189" s="100"/>
      <c r="C189" s="100"/>
      <c r="D189" s="100"/>
      <c r="E189" s="100"/>
      <c r="F189" s="100"/>
      <c r="G189" s="100"/>
      <c r="H189" s="100"/>
      <c r="I189" s="100"/>
      <c r="J189" s="100"/>
      <c r="K189" s="100"/>
      <c r="L189" s="100"/>
      <c r="M189" s="100"/>
      <c r="N189" s="100"/>
      <c r="O189" s="100"/>
      <c r="P189" s="101" t="str">
        <f t="shared" si="3"/>
        <v/>
      </c>
    </row>
    <row r="190" spans="1:16" x14ac:dyDescent="0.3">
      <c r="A190" s="100"/>
      <c r="B190" s="100"/>
      <c r="C190" s="100"/>
      <c r="D190" s="100"/>
      <c r="E190" s="100"/>
      <c r="F190" s="100"/>
      <c r="G190" s="100"/>
      <c r="H190" s="100"/>
      <c r="I190" s="100"/>
      <c r="J190" s="100"/>
      <c r="K190" s="100"/>
      <c r="L190" s="100"/>
      <c r="M190" s="100"/>
      <c r="N190" s="100"/>
      <c r="O190" s="100"/>
      <c r="P190" s="101" t="str">
        <f t="shared" si="3"/>
        <v/>
      </c>
    </row>
    <row r="191" spans="1:16" x14ac:dyDescent="0.3">
      <c r="A191" s="100"/>
      <c r="B191" s="100"/>
      <c r="C191" s="100"/>
      <c r="D191" s="100"/>
      <c r="E191" s="100"/>
      <c r="F191" s="100"/>
      <c r="G191" s="100"/>
      <c r="H191" s="100"/>
      <c r="I191" s="100"/>
      <c r="J191" s="100"/>
      <c r="K191" s="100"/>
      <c r="L191" s="100"/>
      <c r="M191" s="100"/>
      <c r="N191" s="100"/>
      <c r="O191" s="100"/>
      <c r="P191" s="101" t="str">
        <f t="shared" si="3"/>
        <v/>
      </c>
    </row>
    <row r="192" spans="1:16" x14ac:dyDescent="0.3">
      <c r="A192" s="100"/>
      <c r="B192" s="100"/>
      <c r="C192" s="100"/>
      <c r="D192" s="100"/>
      <c r="E192" s="100"/>
      <c r="F192" s="100"/>
      <c r="G192" s="100"/>
      <c r="H192" s="100"/>
      <c r="I192" s="100"/>
      <c r="J192" s="100"/>
      <c r="K192" s="100"/>
      <c r="L192" s="100"/>
      <c r="M192" s="100"/>
      <c r="N192" s="100"/>
      <c r="O192" s="100"/>
      <c r="P192" s="101" t="str">
        <f t="shared" si="3"/>
        <v/>
      </c>
    </row>
    <row r="193" spans="1:16" x14ac:dyDescent="0.3">
      <c r="A193" s="100"/>
      <c r="B193" s="100"/>
      <c r="C193" s="100"/>
      <c r="D193" s="100"/>
      <c r="E193" s="100"/>
      <c r="F193" s="100"/>
      <c r="G193" s="100"/>
      <c r="H193" s="100"/>
      <c r="I193" s="100"/>
      <c r="J193" s="100"/>
      <c r="K193" s="100"/>
      <c r="L193" s="100"/>
      <c r="M193" s="100"/>
      <c r="N193" s="100"/>
      <c r="O193" s="100"/>
      <c r="P193" s="101" t="str">
        <f t="shared" si="3"/>
        <v/>
      </c>
    </row>
    <row r="194" spans="1:16" x14ac:dyDescent="0.3">
      <c r="A194" s="100"/>
      <c r="B194" s="100"/>
      <c r="C194" s="100"/>
      <c r="D194" s="100"/>
      <c r="E194" s="100"/>
      <c r="F194" s="100"/>
      <c r="G194" s="100"/>
      <c r="H194" s="100"/>
      <c r="I194" s="100"/>
      <c r="J194" s="100"/>
      <c r="K194" s="100"/>
      <c r="L194" s="100"/>
      <c r="M194" s="100"/>
      <c r="N194" s="100"/>
      <c r="O194" s="100"/>
      <c r="P194" s="101" t="str">
        <f t="shared" si="3"/>
        <v/>
      </c>
    </row>
    <row r="195" spans="1:16" x14ac:dyDescent="0.3">
      <c r="A195" s="100"/>
      <c r="B195" s="100"/>
      <c r="C195" s="100"/>
      <c r="D195" s="100"/>
      <c r="E195" s="100"/>
      <c r="F195" s="100"/>
      <c r="G195" s="100"/>
      <c r="H195" s="100"/>
      <c r="I195" s="100"/>
      <c r="J195" s="100"/>
      <c r="K195" s="100"/>
      <c r="L195" s="100"/>
      <c r="M195" s="100"/>
      <c r="N195" s="100"/>
      <c r="O195" s="100"/>
      <c r="P195" s="101" t="str">
        <f t="shared" si="3"/>
        <v/>
      </c>
    </row>
    <row r="196" spans="1:16" x14ac:dyDescent="0.3">
      <c r="A196" s="100"/>
      <c r="B196" s="100"/>
      <c r="C196" s="100"/>
      <c r="D196" s="100"/>
      <c r="E196" s="100"/>
      <c r="F196" s="100"/>
      <c r="G196" s="100"/>
      <c r="H196" s="100"/>
      <c r="I196" s="100"/>
      <c r="J196" s="100"/>
      <c r="K196" s="100"/>
      <c r="L196" s="100"/>
      <c r="M196" s="100"/>
      <c r="N196" s="100"/>
      <c r="O196" s="100"/>
      <c r="P196" s="101" t="str">
        <f t="shared" si="3"/>
        <v/>
      </c>
    </row>
    <row r="197" spans="1:16" x14ac:dyDescent="0.3">
      <c r="A197" s="100"/>
      <c r="B197" s="100"/>
      <c r="C197" s="100"/>
      <c r="D197" s="100"/>
      <c r="E197" s="100"/>
      <c r="F197" s="100"/>
      <c r="G197" s="100"/>
      <c r="H197" s="100"/>
      <c r="I197" s="100"/>
      <c r="J197" s="100"/>
      <c r="K197" s="100"/>
      <c r="L197" s="100"/>
      <c r="M197" s="100"/>
      <c r="N197" s="100"/>
      <c r="O197" s="100"/>
      <c r="P197" s="101" t="str">
        <f t="shared" ref="P197:P260" si="4">IF(OR(D197&lt;&gt;"",E197&lt;&gt;"",F197&lt;&gt;""),IF(AND(D197="APSC",E197="Undergrad",F197&lt;&gt;"Other"),"Yes","No"),"")</f>
        <v/>
      </c>
    </row>
    <row r="198" spans="1:16" x14ac:dyDescent="0.3">
      <c r="A198" s="100"/>
      <c r="B198" s="100"/>
      <c r="C198" s="100"/>
      <c r="D198" s="100"/>
      <c r="E198" s="100"/>
      <c r="F198" s="100"/>
      <c r="G198" s="100"/>
      <c r="H198" s="100"/>
      <c r="I198" s="100"/>
      <c r="J198" s="100"/>
      <c r="K198" s="100"/>
      <c r="L198" s="100"/>
      <c r="M198" s="100"/>
      <c r="N198" s="100"/>
      <c r="O198" s="100"/>
      <c r="P198" s="101" t="str">
        <f t="shared" si="4"/>
        <v/>
      </c>
    </row>
    <row r="199" spans="1:16" x14ac:dyDescent="0.3">
      <c r="A199" s="100"/>
      <c r="B199" s="100"/>
      <c r="C199" s="100"/>
      <c r="D199" s="100"/>
      <c r="E199" s="100"/>
      <c r="F199" s="100"/>
      <c r="G199" s="100"/>
      <c r="H199" s="100"/>
      <c r="I199" s="100"/>
      <c r="J199" s="100"/>
      <c r="K199" s="100"/>
      <c r="L199" s="100"/>
      <c r="M199" s="100"/>
      <c r="N199" s="100"/>
      <c r="O199" s="100"/>
      <c r="P199" s="101" t="str">
        <f t="shared" si="4"/>
        <v/>
      </c>
    </row>
    <row r="200" spans="1:16" x14ac:dyDescent="0.3">
      <c r="A200" s="100"/>
      <c r="B200" s="100"/>
      <c r="C200" s="100"/>
      <c r="D200" s="100"/>
      <c r="E200" s="100"/>
      <c r="F200" s="100"/>
      <c r="G200" s="100"/>
      <c r="H200" s="100"/>
      <c r="I200" s="100"/>
      <c r="J200" s="100"/>
      <c r="K200" s="100"/>
      <c r="L200" s="100"/>
      <c r="M200" s="100"/>
      <c r="N200" s="100"/>
      <c r="O200" s="100"/>
      <c r="P200" s="101" t="str">
        <f t="shared" si="4"/>
        <v/>
      </c>
    </row>
    <row r="201" spans="1:16" x14ac:dyDescent="0.3">
      <c r="A201" s="100"/>
      <c r="B201" s="100"/>
      <c r="C201" s="100"/>
      <c r="D201" s="100"/>
      <c r="E201" s="100"/>
      <c r="F201" s="100"/>
      <c r="G201" s="100"/>
      <c r="H201" s="100"/>
      <c r="I201" s="100"/>
      <c r="J201" s="100"/>
      <c r="K201" s="100"/>
      <c r="L201" s="100"/>
      <c r="M201" s="100"/>
      <c r="N201" s="100"/>
      <c r="O201" s="100"/>
      <c r="P201" s="101" t="str">
        <f t="shared" si="4"/>
        <v/>
      </c>
    </row>
    <row r="202" spans="1:16" x14ac:dyDescent="0.3">
      <c r="A202" s="100"/>
      <c r="B202" s="100"/>
      <c r="C202" s="100"/>
      <c r="D202" s="100"/>
      <c r="E202" s="100"/>
      <c r="F202" s="100"/>
      <c r="G202" s="100"/>
      <c r="H202" s="100"/>
      <c r="I202" s="100"/>
      <c r="J202" s="100"/>
      <c r="K202" s="100"/>
      <c r="L202" s="100"/>
      <c r="M202" s="100"/>
      <c r="N202" s="100"/>
      <c r="O202" s="100"/>
      <c r="P202" s="101" t="str">
        <f t="shared" si="4"/>
        <v/>
      </c>
    </row>
    <row r="203" spans="1:16" x14ac:dyDescent="0.3">
      <c r="A203" s="100"/>
      <c r="B203" s="100"/>
      <c r="C203" s="100"/>
      <c r="D203" s="100"/>
      <c r="E203" s="100"/>
      <c r="F203" s="100"/>
      <c r="G203" s="100"/>
      <c r="H203" s="100"/>
      <c r="I203" s="100"/>
      <c r="J203" s="100"/>
      <c r="K203" s="100"/>
      <c r="L203" s="100"/>
      <c r="M203" s="100"/>
      <c r="N203" s="100"/>
      <c r="O203" s="100"/>
      <c r="P203" s="101" t="str">
        <f t="shared" si="4"/>
        <v/>
      </c>
    </row>
    <row r="204" spans="1:16" x14ac:dyDescent="0.3">
      <c r="A204" s="100"/>
      <c r="B204" s="100"/>
      <c r="C204" s="100"/>
      <c r="D204" s="100"/>
      <c r="E204" s="100"/>
      <c r="F204" s="100"/>
      <c r="G204" s="100"/>
      <c r="H204" s="100"/>
      <c r="I204" s="100"/>
      <c r="J204" s="100"/>
      <c r="K204" s="100"/>
      <c r="L204" s="100"/>
      <c r="M204" s="100"/>
      <c r="N204" s="100"/>
      <c r="O204" s="100"/>
      <c r="P204" s="101" t="str">
        <f t="shared" si="4"/>
        <v/>
      </c>
    </row>
    <row r="205" spans="1:16" x14ac:dyDescent="0.3">
      <c r="A205" s="100"/>
      <c r="B205" s="100"/>
      <c r="C205" s="100"/>
      <c r="D205" s="100"/>
      <c r="E205" s="100"/>
      <c r="F205" s="100"/>
      <c r="G205" s="100"/>
      <c r="H205" s="100"/>
      <c r="I205" s="100"/>
      <c r="J205" s="100"/>
      <c r="K205" s="100"/>
      <c r="L205" s="100"/>
      <c r="M205" s="100"/>
      <c r="N205" s="100"/>
      <c r="O205" s="100"/>
      <c r="P205" s="101" t="str">
        <f t="shared" si="4"/>
        <v/>
      </c>
    </row>
    <row r="206" spans="1:16" x14ac:dyDescent="0.3">
      <c r="A206" s="100"/>
      <c r="B206" s="100"/>
      <c r="C206" s="100"/>
      <c r="D206" s="100"/>
      <c r="E206" s="100"/>
      <c r="F206" s="100"/>
      <c r="G206" s="100"/>
      <c r="H206" s="100"/>
      <c r="I206" s="100"/>
      <c r="J206" s="100"/>
      <c r="K206" s="100"/>
      <c r="L206" s="100"/>
      <c r="M206" s="100"/>
      <c r="N206" s="100"/>
      <c r="O206" s="100"/>
      <c r="P206" s="101" t="str">
        <f t="shared" si="4"/>
        <v/>
      </c>
    </row>
    <row r="207" spans="1:16" x14ac:dyDescent="0.3">
      <c r="A207" s="100"/>
      <c r="B207" s="100"/>
      <c r="C207" s="100"/>
      <c r="D207" s="100"/>
      <c r="E207" s="100"/>
      <c r="F207" s="100"/>
      <c r="G207" s="100"/>
      <c r="H207" s="100"/>
      <c r="I207" s="100"/>
      <c r="J207" s="100"/>
      <c r="K207" s="100"/>
      <c r="L207" s="100"/>
      <c r="M207" s="100"/>
      <c r="N207" s="100"/>
      <c r="O207" s="100"/>
      <c r="P207" s="101" t="str">
        <f t="shared" si="4"/>
        <v/>
      </c>
    </row>
    <row r="208" spans="1:16" x14ac:dyDescent="0.3">
      <c r="A208" s="100"/>
      <c r="B208" s="100"/>
      <c r="C208" s="100"/>
      <c r="D208" s="100"/>
      <c r="E208" s="100"/>
      <c r="F208" s="100"/>
      <c r="G208" s="100"/>
      <c r="H208" s="100"/>
      <c r="I208" s="100"/>
      <c r="J208" s="100"/>
      <c r="K208" s="100"/>
      <c r="L208" s="100"/>
      <c r="M208" s="100"/>
      <c r="N208" s="100"/>
      <c r="O208" s="100"/>
      <c r="P208" s="101" t="str">
        <f t="shared" si="4"/>
        <v/>
      </c>
    </row>
    <row r="209" spans="1:16" x14ac:dyDescent="0.3">
      <c r="A209" s="100"/>
      <c r="B209" s="100"/>
      <c r="C209" s="100"/>
      <c r="D209" s="100"/>
      <c r="E209" s="100"/>
      <c r="F209" s="100"/>
      <c r="G209" s="100"/>
      <c r="H209" s="100"/>
      <c r="I209" s="100"/>
      <c r="J209" s="100"/>
      <c r="K209" s="100"/>
      <c r="L209" s="100"/>
      <c r="M209" s="100"/>
      <c r="N209" s="100"/>
      <c r="O209" s="100"/>
      <c r="P209" s="101" t="str">
        <f t="shared" si="4"/>
        <v/>
      </c>
    </row>
    <row r="210" spans="1:16" x14ac:dyDescent="0.3">
      <c r="A210" s="100"/>
      <c r="B210" s="100"/>
      <c r="C210" s="100"/>
      <c r="D210" s="100"/>
      <c r="E210" s="100"/>
      <c r="F210" s="100"/>
      <c r="G210" s="100"/>
      <c r="H210" s="100"/>
      <c r="I210" s="100"/>
      <c r="J210" s="100"/>
      <c r="K210" s="100"/>
      <c r="L210" s="100"/>
      <c r="M210" s="100"/>
      <c r="N210" s="100"/>
      <c r="O210" s="100"/>
      <c r="P210" s="101" t="str">
        <f t="shared" si="4"/>
        <v/>
      </c>
    </row>
    <row r="211" spans="1:16" x14ac:dyDescent="0.3">
      <c r="A211" s="100"/>
      <c r="B211" s="100"/>
      <c r="C211" s="100"/>
      <c r="D211" s="100"/>
      <c r="E211" s="100"/>
      <c r="F211" s="100"/>
      <c r="G211" s="100"/>
      <c r="H211" s="100"/>
      <c r="I211" s="100"/>
      <c r="J211" s="100"/>
      <c r="K211" s="100"/>
      <c r="L211" s="100"/>
      <c r="M211" s="100"/>
      <c r="N211" s="100"/>
      <c r="O211" s="100"/>
      <c r="P211" s="101" t="str">
        <f t="shared" si="4"/>
        <v/>
      </c>
    </row>
    <row r="212" spans="1:16" x14ac:dyDescent="0.3">
      <c r="A212" s="100"/>
      <c r="B212" s="100"/>
      <c r="C212" s="100"/>
      <c r="D212" s="100"/>
      <c r="E212" s="100"/>
      <c r="F212" s="100"/>
      <c r="G212" s="100"/>
      <c r="H212" s="100"/>
      <c r="I212" s="100"/>
      <c r="J212" s="100"/>
      <c r="K212" s="100"/>
      <c r="L212" s="100"/>
      <c r="M212" s="100"/>
      <c r="N212" s="100"/>
      <c r="O212" s="100"/>
      <c r="P212" s="101" t="str">
        <f t="shared" si="4"/>
        <v/>
      </c>
    </row>
    <row r="213" spans="1:16" x14ac:dyDescent="0.3">
      <c r="A213" s="100"/>
      <c r="B213" s="100"/>
      <c r="C213" s="100"/>
      <c r="D213" s="100"/>
      <c r="E213" s="100"/>
      <c r="F213" s="100"/>
      <c r="G213" s="100"/>
      <c r="H213" s="100"/>
      <c r="I213" s="100"/>
      <c r="J213" s="100"/>
      <c r="K213" s="100"/>
      <c r="L213" s="100"/>
      <c r="M213" s="100"/>
      <c r="N213" s="100"/>
      <c r="O213" s="100"/>
      <c r="P213" s="101" t="str">
        <f t="shared" si="4"/>
        <v/>
      </c>
    </row>
    <row r="214" spans="1:16" x14ac:dyDescent="0.3">
      <c r="A214" s="100"/>
      <c r="B214" s="100"/>
      <c r="C214" s="100"/>
      <c r="D214" s="100"/>
      <c r="E214" s="100"/>
      <c r="F214" s="100"/>
      <c r="G214" s="100"/>
      <c r="H214" s="100"/>
      <c r="I214" s="100"/>
      <c r="J214" s="100"/>
      <c r="K214" s="100"/>
      <c r="L214" s="100"/>
      <c r="M214" s="100"/>
      <c r="N214" s="100"/>
      <c r="O214" s="100"/>
      <c r="P214" s="101" t="str">
        <f t="shared" si="4"/>
        <v/>
      </c>
    </row>
    <row r="215" spans="1:16" x14ac:dyDescent="0.3">
      <c r="A215" s="100"/>
      <c r="B215" s="100"/>
      <c r="C215" s="100"/>
      <c r="D215" s="100"/>
      <c r="E215" s="100"/>
      <c r="F215" s="100"/>
      <c r="G215" s="100"/>
      <c r="H215" s="100"/>
      <c r="I215" s="100"/>
      <c r="J215" s="100"/>
      <c r="K215" s="100"/>
      <c r="L215" s="100"/>
      <c r="M215" s="100"/>
      <c r="N215" s="100"/>
      <c r="O215" s="100"/>
      <c r="P215" s="101" t="str">
        <f t="shared" si="4"/>
        <v/>
      </c>
    </row>
    <row r="216" spans="1:16" x14ac:dyDescent="0.3">
      <c r="A216" s="100"/>
      <c r="B216" s="100"/>
      <c r="C216" s="100"/>
      <c r="D216" s="100"/>
      <c r="E216" s="100"/>
      <c r="F216" s="100"/>
      <c r="G216" s="100"/>
      <c r="H216" s="100"/>
      <c r="I216" s="100"/>
      <c r="J216" s="100"/>
      <c r="K216" s="100"/>
      <c r="L216" s="100"/>
      <c r="M216" s="100"/>
      <c r="N216" s="100"/>
      <c r="O216" s="100"/>
      <c r="P216" s="101" t="str">
        <f t="shared" si="4"/>
        <v/>
      </c>
    </row>
    <row r="217" spans="1:16" x14ac:dyDescent="0.3">
      <c r="A217" s="100"/>
      <c r="B217" s="100"/>
      <c r="C217" s="100"/>
      <c r="D217" s="100"/>
      <c r="E217" s="100"/>
      <c r="F217" s="100"/>
      <c r="G217" s="100"/>
      <c r="H217" s="100"/>
      <c r="I217" s="100"/>
      <c r="J217" s="100"/>
      <c r="K217" s="100"/>
      <c r="L217" s="100"/>
      <c r="M217" s="100"/>
      <c r="N217" s="100"/>
      <c r="O217" s="100"/>
      <c r="P217" s="101" t="str">
        <f t="shared" si="4"/>
        <v/>
      </c>
    </row>
    <row r="218" spans="1:16" x14ac:dyDescent="0.3">
      <c r="A218" s="100"/>
      <c r="B218" s="100"/>
      <c r="C218" s="100"/>
      <c r="D218" s="100"/>
      <c r="E218" s="100"/>
      <c r="F218" s="100"/>
      <c r="G218" s="100"/>
      <c r="H218" s="100"/>
      <c r="I218" s="100"/>
      <c r="J218" s="100"/>
      <c r="K218" s="100"/>
      <c r="L218" s="100"/>
      <c r="M218" s="100"/>
      <c r="N218" s="100"/>
      <c r="O218" s="100"/>
      <c r="P218" s="101" t="str">
        <f t="shared" si="4"/>
        <v/>
      </c>
    </row>
    <row r="219" spans="1:16" x14ac:dyDescent="0.3">
      <c r="A219" s="100"/>
      <c r="B219" s="100"/>
      <c r="C219" s="100"/>
      <c r="D219" s="100"/>
      <c r="E219" s="100"/>
      <c r="F219" s="100"/>
      <c r="G219" s="100"/>
      <c r="H219" s="100"/>
      <c r="I219" s="100"/>
      <c r="J219" s="100"/>
      <c r="K219" s="100"/>
      <c r="L219" s="100"/>
      <c r="M219" s="100"/>
      <c r="N219" s="100"/>
      <c r="O219" s="100"/>
      <c r="P219" s="101" t="str">
        <f t="shared" si="4"/>
        <v/>
      </c>
    </row>
    <row r="220" spans="1:16" x14ac:dyDescent="0.3">
      <c r="A220" s="100"/>
      <c r="B220" s="100"/>
      <c r="C220" s="100"/>
      <c r="D220" s="100"/>
      <c r="E220" s="100"/>
      <c r="F220" s="100"/>
      <c r="G220" s="100"/>
      <c r="H220" s="100"/>
      <c r="I220" s="100"/>
      <c r="J220" s="100"/>
      <c r="K220" s="100"/>
      <c r="L220" s="100"/>
      <c r="M220" s="100"/>
      <c r="N220" s="100"/>
      <c r="O220" s="100"/>
      <c r="P220" s="101" t="str">
        <f t="shared" si="4"/>
        <v/>
      </c>
    </row>
    <row r="221" spans="1:16" x14ac:dyDescent="0.3">
      <c r="A221" s="100"/>
      <c r="B221" s="100"/>
      <c r="C221" s="100"/>
      <c r="D221" s="100"/>
      <c r="E221" s="100"/>
      <c r="F221" s="100"/>
      <c r="G221" s="100"/>
      <c r="H221" s="100"/>
      <c r="I221" s="100"/>
      <c r="J221" s="100"/>
      <c r="K221" s="100"/>
      <c r="L221" s="100"/>
      <c r="M221" s="100"/>
      <c r="N221" s="100"/>
      <c r="O221" s="100"/>
      <c r="P221" s="101" t="str">
        <f t="shared" si="4"/>
        <v/>
      </c>
    </row>
    <row r="222" spans="1:16" x14ac:dyDescent="0.3">
      <c r="A222" s="100"/>
      <c r="B222" s="100"/>
      <c r="C222" s="100"/>
      <c r="D222" s="100"/>
      <c r="E222" s="100"/>
      <c r="F222" s="100"/>
      <c r="G222" s="100"/>
      <c r="H222" s="100"/>
      <c r="I222" s="100"/>
      <c r="J222" s="100"/>
      <c r="K222" s="100"/>
      <c r="L222" s="100"/>
      <c r="M222" s="100"/>
      <c r="N222" s="100"/>
      <c r="O222" s="100"/>
      <c r="P222" s="101" t="str">
        <f t="shared" si="4"/>
        <v/>
      </c>
    </row>
    <row r="223" spans="1:16" x14ac:dyDescent="0.3">
      <c r="A223" s="100"/>
      <c r="B223" s="100"/>
      <c r="C223" s="100"/>
      <c r="D223" s="100"/>
      <c r="E223" s="100"/>
      <c r="F223" s="100"/>
      <c r="G223" s="100"/>
      <c r="H223" s="100"/>
      <c r="I223" s="100"/>
      <c r="J223" s="100"/>
      <c r="K223" s="100"/>
      <c r="L223" s="100"/>
      <c r="M223" s="100"/>
      <c r="N223" s="100"/>
      <c r="O223" s="100"/>
      <c r="P223" s="101" t="str">
        <f t="shared" si="4"/>
        <v/>
      </c>
    </row>
    <row r="224" spans="1:16" x14ac:dyDescent="0.3">
      <c r="A224" s="100"/>
      <c r="B224" s="100"/>
      <c r="C224" s="100"/>
      <c r="D224" s="100"/>
      <c r="E224" s="100"/>
      <c r="F224" s="100"/>
      <c r="G224" s="100"/>
      <c r="H224" s="100"/>
      <c r="I224" s="100"/>
      <c r="J224" s="100"/>
      <c r="K224" s="100"/>
      <c r="L224" s="100"/>
      <c r="M224" s="100"/>
      <c r="N224" s="100"/>
      <c r="O224" s="100"/>
      <c r="P224" s="101" t="str">
        <f t="shared" si="4"/>
        <v/>
      </c>
    </row>
    <row r="225" spans="1:16" x14ac:dyDescent="0.3">
      <c r="A225" s="100"/>
      <c r="B225" s="100"/>
      <c r="C225" s="100"/>
      <c r="D225" s="100"/>
      <c r="E225" s="100"/>
      <c r="F225" s="100"/>
      <c r="G225" s="100"/>
      <c r="H225" s="100"/>
      <c r="I225" s="100"/>
      <c r="J225" s="100"/>
      <c r="K225" s="100"/>
      <c r="L225" s="100"/>
      <c r="M225" s="100"/>
      <c r="N225" s="100"/>
      <c r="O225" s="100"/>
      <c r="P225" s="101" t="str">
        <f t="shared" si="4"/>
        <v/>
      </c>
    </row>
    <row r="226" spans="1:16" x14ac:dyDescent="0.3">
      <c r="A226" s="100"/>
      <c r="B226" s="100"/>
      <c r="C226" s="100"/>
      <c r="D226" s="100"/>
      <c r="E226" s="100"/>
      <c r="F226" s="100"/>
      <c r="G226" s="100"/>
      <c r="H226" s="100"/>
      <c r="I226" s="100"/>
      <c r="J226" s="100"/>
      <c r="K226" s="100"/>
      <c r="L226" s="100"/>
      <c r="M226" s="100"/>
      <c r="N226" s="100"/>
      <c r="O226" s="100"/>
      <c r="P226" s="101" t="str">
        <f t="shared" si="4"/>
        <v/>
      </c>
    </row>
    <row r="227" spans="1:16" x14ac:dyDescent="0.3">
      <c r="A227" s="100"/>
      <c r="B227" s="100"/>
      <c r="C227" s="100"/>
      <c r="D227" s="100"/>
      <c r="E227" s="100"/>
      <c r="F227" s="100"/>
      <c r="G227" s="100"/>
      <c r="H227" s="100"/>
      <c r="I227" s="100"/>
      <c r="J227" s="100"/>
      <c r="K227" s="100"/>
      <c r="L227" s="100"/>
      <c r="M227" s="100"/>
      <c r="N227" s="100"/>
      <c r="O227" s="100"/>
      <c r="P227" s="101" t="str">
        <f t="shared" si="4"/>
        <v/>
      </c>
    </row>
    <row r="228" spans="1:16" x14ac:dyDescent="0.3">
      <c r="A228" s="100"/>
      <c r="B228" s="100"/>
      <c r="C228" s="100"/>
      <c r="D228" s="100"/>
      <c r="E228" s="100"/>
      <c r="F228" s="100"/>
      <c r="G228" s="100"/>
      <c r="H228" s="100"/>
      <c r="I228" s="100"/>
      <c r="J228" s="100"/>
      <c r="K228" s="100"/>
      <c r="L228" s="100"/>
      <c r="M228" s="100"/>
      <c r="N228" s="100"/>
      <c r="O228" s="100"/>
      <c r="P228" s="101" t="str">
        <f t="shared" si="4"/>
        <v/>
      </c>
    </row>
    <row r="229" spans="1:16" x14ac:dyDescent="0.3">
      <c r="A229" s="100"/>
      <c r="B229" s="100"/>
      <c r="C229" s="100"/>
      <c r="D229" s="100"/>
      <c r="E229" s="100"/>
      <c r="F229" s="100"/>
      <c r="G229" s="100"/>
      <c r="H229" s="100"/>
      <c r="I229" s="100"/>
      <c r="J229" s="100"/>
      <c r="K229" s="100"/>
      <c r="L229" s="100"/>
      <c r="M229" s="100"/>
      <c r="N229" s="100"/>
      <c r="O229" s="100"/>
      <c r="P229" s="101" t="str">
        <f t="shared" si="4"/>
        <v/>
      </c>
    </row>
    <row r="230" spans="1:16" x14ac:dyDescent="0.3">
      <c r="A230" s="100"/>
      <c r="B230" s="100"/>
      <c r="C230" s="100"/>
      <c r="D230" s="100"/>
      <c r="E230" s="100"/>
      <c r="F230" s="100"/>
      <c r="G230" s="100"/>
      <c r="H230" s="100"/>
      <c r="I230" s="100"/>
      <c r="J230" s="100"/>
      <c r="K230" s="100"/>
      <c r="L230" s="100"/>
      <c r="M230" s="100"/>
      <c r="N230" s="100"/>
      <c r="O230" s="100"/>
      <c r="P230" s="101" t="str">
        <f t="shared" si="4"/>
        <v/>
      </c>
    </row>
    <row r="231" spans="1:16" x14ac:dyDescent="0.3">
      <c r="A231" s="100"/>
      <c r="B231" s="100"/>
      <c r="C231" s="100"/>
      <c r="D231" s="100"/>
      <c r="E231" s="100"/>
      <c r="F231" s="100"/>
      <c r="G231" s="100"/>
      <c r="H231" s="100"/>
      <c r="I231" s="100"/>
      <c r="J231" s="100"/>
      <c r="K231" s="100"/>
      <c r="L231" s="100"/>
      <c r="M231" s="100"/>
      <c r="N231" s="100"/>
      <c r="O231" s="100"/>
      <c r="P231" s="101" t="str">
        <f t="shared" si="4"/>
        <v/>
      </c>
    </row>
    <row r="232" spans="1:16" x14ac:dyDescent="0.3">
      <c r="A232" s="100"/>
      <c r="B232" s="100"/>
      <c r="C232" s="100"/>
      <c r="D232" s="100"/>
      <c r="E232" s="100"/>
      <c r="F232" s="100"/>
      <c r="G232" s="100"/>
      <c r="H232" s="100"/>
      <c r="I232" s="100"/>
      <c r="J232" s="100"/>
      <c r="K232" s="100"/>
      <c r="L232" s="100"/>
      <c r="M232" s="100"/>
      <c r="N232" s="100"/>
      <c r="O232" s="100"/>
      <c r="P232" s="101" t="str">
        <f t="shared" si="4"/>
        <v/>
      </c>
    </row>
    <row r="233" spans="1:16" x14ac:dyDescent="0.3">
      <c r="A233" s="100"/>
      <c r="B233" s="100"/>
      <c r="C233" s="100"/>
      <c r="D233" s="100"/>
      <c r="E233" s="100"/>
      <c r="F233" s="100"/>
      <c r="G233" s="100"/>
      <c r="H233" s="100"/>
      <c r="I233" s="100"/>
      <c r="J233" s="100"/>
      <c r="K233" s="100"/>
      <c r="L233" s="100"/>
      <c r="M233" s="100"/>
      <c r="N233" s="100"/>
      <c r="O233" s="100"/>
      <c r="P233" s="101" t="str">
        <f t="shared" si="4"/>
        <v/>
      </c>
    </row>
    <row r="234" spans="1:16" x14ac:dyDescent="0.3">
      <c r="A234" s="100"/>
      <c r="B234" s="100"/>
      <c r="C234" s="100"/>
      <c r="D234" s="100"/>
      <c r="E234" s="100"/>
      <c r="F234" s="100"/>
      <c r="G234" s="100"/>
      <c r="H234" s="100"/>
      <c r="I234" s="100"/>
      <c r="J234" s="100"/>
      <c r="K234" s="100"/>
      <c r="L234" s="100"/>
      <c r="M234" s="100"/>
      <c r="N234" s="100"/>
      <c r="O234" s="100"/>
      <c r="P234" s="101" t="str">
        <f t="shared" si="4"/>
        <v/>
      </c>
    </row>
    <row r="235" spans="1:16" x14ac:dyDescent="0.3">
      <c r="A235" s="100"/>
      <c r="B235" s="100"/>
      <c r="C235" s="100"/>
      <c r="D235" s="100"/>
      <c r="E235" s="100"/>
      <c r="F235" s="100"/>
      <c r="G235" s="100"/>
      <c r="H235" s="100"/>
      <c r="I235" s="100"/>
      <c r="J235" s="100"/>
      <c r="K235" s="100"/>
      <c r="L235" s="100"/>
      <c r="M235" s="100"/>
      <c r="N235" s="100"/>
      <c r="O235" s="100"/>
      <c r="P235" s="101" t="str">
        <f t="shared" si="4"/>
        <v/>
      </c>
    </row>
    <row r="236" spans="1:16" x14ac:dyDescent="0.3">
      <c r="A236" s="100"/>
      <c r="B236" s="100"/>
      <c r="C236" s="100"/>
      <c r="D236" s="100"/>
      <c r="E236" s="100"/>
      <c r="F236" s="100"/>
      <c r="G236" s="100"/>
      <c r="H236" s="100"/>
      <c r="I236" s="100"/>
      <c r="J236" s="100"/>
      <c r="K236" s="100"/>
      <c r="L236" s="100"/>
      <c r="M236" s="100"/>
      <c r="N236" s="100"/>
      <c r="O236" s="100"/>
      <c r="P236" s="101" t="str">
        <f t="shared" si="4"/>
        <v/>
      </c>
    </row>
    <row r="237" spans="1:16" x14ac:dyDescent="0.3">
      <c r="A237" s="100"/>
      <c r="B237" s="100"/>
      <c r="C237" s="100"/>
      <c r="D237" s="100"/>
      <c r="E237" s="100"/>
      <c r="F237" s="100"/>
      <c r="G237" s="100"/>
      <c r="H237" s="100"/>
      <c r="I237" s="100"/>
      <c r="J237" s="100"/>
      <c r="K237" s="100"/>
      <c r="L237" s="100"/>
      <c r="M237" s="100"/>
      <c r="N237" s="100"/>
      <c r="O237" s="100"/>
      <c r="P237" s="101" t="str">
        <f t="shared" si="4"/>
        <v/>
      </c>
    </row>
    <row r="238" spans="1:16" x14ac:dyDescent="0.3">
      <c r="A238" s="100"/>
      <c r="B238" s="100"/>
      <c r="C238" s="100"/>
      <c r="D238" s="100"/>
      <c r="E238" s="100"/>
      <c r="F238" s="100"/>
      <c r="G238" s="100"/>
      <c r="H238" s="100"/>
      <c r="I238" s="100"/>
      <c r="J238" s="100"/>
      <c r="K238" s="100"/>
      <c r="L238" s="100"/>
      <c r="M238" s="100"/>
      <c r="N238" s="100"/>
      <c r="O238" s="100"/>
      <c r="P238" s="101" t="str">
        <f t="shared" si="4"/>
        <v/>
      </c>
    </row>
    <row r="239" spans="1:16" x14ac:dyDescent="0.3">
      <c r="A239" s="100"/>
      <c r="B239" s="100"/>
      <c r="C239" s="100"/>
      <c r="D239" s="100"/>
      <c r="E239" s="100"/>
      <c r="F239" s="100"/>
      <c r="G239" s="100"/>
      <c r="H239" s="100"/>
      <c r="I239" s="100"/>
      <c r="J239" s="100"/>
      <c r="K239" s="100"/>
      <c r="L239" s="100"/>
      <c r="M239" s="100"/>
      <c r="N239" s="100"/>
      <c r="O239" s="100"/>
      <c r="P239" s="101" t="str">
        <f t="shared" si="4"/>
        <v/>
      </c>
    </row>
    <row r="240" spans="1:16" x14ac:dyDescent="0.3">
      <c r="A240" s="100"/>
      <c r="B240" s="100"/>
      <c r="C240" s="100"/>
      <c r="D240" s="100"/>
      <c r="E240" s="100"/>
      <c r="F240" s="100"/>
      <c r="G240" s="100"/>
      <c r="H240" s="100"/>
      <c r="I240" s="100"/>
      <c r="J240" s="100"/>
      <c r="K240" s="100"/>
      <c r="L240" s="100"/>
      <c r="M240" s="100"/>
      <c r="N240" s="100"/>
      <c r="O240" s="100"/>
      <c r="P240" s="101" t="str">
        <f t="shared" si="4"/>
        <v/>
      </c>
    </row>
    <row r="241" spans="1:16" x14ac:dyDescent="0.3">
      <c r="A241" s="100"/>
      <c r="B241" s="100"/>
      <c r="C241" s="100"/>
      <c r="D241" s="100"/>
      <c r="E241" s="100"/>
      <c r="F241" s="100"/>
      <c r="G241" s="100"/>
      <c r="H241" s="100"/>
      <c r="I241" s="100"/>
      <c r="J241" s="100"/>
      <c r="K241" s="100"/>
      <c r="L241" s="100"/>
      <c r="M241" s="100"/>
      <c r="N241" s="100"/>
      <c r="O241" s="100"/>
      <c r="P241" s="101" t="str">
        <f t="shared" si="4"/>
        <v/>
      </c>
    </row>
    <row r="242" spans="1:16" x14ac:dyDescent="0.3">
      <c r="A242" s="100"/>
      <c r="B242" s="100"/>
      <c r="C242" s="100"/>
      <c r="D242" s="100"/>
      <c r="E242" s="100"/>
      <c r="F242" s="100"/>
      <c r="G242" s="100"/>
      <c r="H242" s="100"/>
      <c r="I242" s="100"/>
      <c r="J242" s="100"/>
      <c r="K242" s="100"/>
      <c r="L242" s="100"/>
      <c r="M242" s="100"/>
      <c r="N242" s="100"/>
      <c r="O242" s="100"/>
      <c r="P242" s="101" t="str">
        <f t="shared" si="4"/>
        <v/>
      </c>
    </row>
    <row r="243" spans="1:16" x14ac:dyDescent="0.3">
      <c r="A243" s="100"/>
      <c r="B243" s="100"/>
      <c r="C243" s="100"/>
      <c r="D243" s="100"/>
      <c r="E243" s="100"/>
      <c r="F243" s="100"/>
      <c r="G243" s="100"/>
      <c r="H243" s="100"/>
      <c r="I243" s="100"/>
      <c r="J243" s="100"/>
      <c r="K243" s="100"/>
      <c r="L243" s="100"/>
      <c r="M243" s="100"/>
      <c r="N243" s="100"/>
      <c r="O243" s="100"/>
      <c r="P243" s="101" t="str">
        <f t="shared" si="4"/>
        <v/>
      </c>
    </row>
    <row r="244" spans="1:16" x14ac:dyDescent="0.3">
      <c r="A244" s="100"/>
      <c r="B244" s="100"/>
      <c r="C244" s="100"/>
      <c r="D244" s="100"/>
      <c r="E244" s="100"/>
      <c r="F244" s="100"/>
      <c r="G244" s="100"/>
      <c r="H244" s="100"/>
      <c r="I244" s="100"/>
      <c r="J244" s="100"/>
      <c r="K244" s="100"/>
      <c r="L244" s="100"/>
      <c r="M244" s="100"/>
      <c r="N244" s="100"/>
      <c r="O244" s="100"/>
      <c r="P244" s="101" t="str">
        <f t="shared" si="4"/>
        <v/>
      </c>
    </row>
    <row r="245" spans="1:16" x14ac:dyDescent="0.3">
      <c r="A245" s="100"/>
      <c r="B245" s="100"/>
      <c r="C245" s="100"/>
      <c r="D245" s="100"/>
      <c r="E245" s="100"/>
      <c r="F245" s="100"/>
      <c r="G245" s="100"/>
      <c r="H245" s="100"/>
      <c r="I245" s="100"/>
      <c r="J245" s="100"/>
      <c r="K245" s="100"/>
      <c r="L245" s="100"/>
      <c r="M245" s="100"/>
      <c r="N245" s="100"/>
      <c r="O245" s="100"/>
      <c r="P245" s="101" t="str">
        <f t="shared" si="4"/>
        <v/>
      </c>
    </row>
    <row r="246" spans="1:16" x14ac:dyDescent="0.3">
      <c r="A246" s="100"/>
      <c r="B246" s="100"/>
      <c r="C246" s="100"/>
      <c r="D246" s="100"/>
      <c r="E246" s="100"/>
      <c r="F246" s="100"/>
      <c r="G246" s="100"/>
      <c r="H246" s="100"/>
      <c r="I246" s="100"/>
      <c r="J246" s="100"/>
      <c r="K246" s="100"/>
      <c r="L246" s="100"/>
      <c r="M246" s="100"/>
      <c r="N246" s="100"/>
      <c r="O246" s="100"/>
      <c r="P246" s="101" t="str">
        <f t="shared" si="4"/>
        <v/>
      </c>
    </row>
    <row r="247" spans="1:16" x14ac:dyDescent="0.3">
      <c r="A247" s="100"/>
      <c r="B247" s="100"/>
      <c r="C247" s="100"/>
      <c r="D247" s="100"/>
      <c r="E247" s="100"/>
      <c r="F247" s="100"/>
      <c r="G247" s="100"/>
      <c r="H247" s="100"/>
      <c r="I247" s="100"/>
      <c r="J247" s="100"/>
      <c r="K247" s="100"/>
      <c r="L247" s="100"/>
      <c r="M247" s="100"/>
      <c r="N247" s="100"/>
      <c r="O247" s="100"/>
      <c r="P247" s="101" t="str">
        <f t="shared" si="4"/>
        <v/>
      </c>
    </row>
    <row r="248" spans="1:16" x14ac:dyDescent="0.3">
      <c r="A248" s="100"/>
      <c r="B248" s="100"/>
      <c r="C248" s="100"/>
      <c r="D248" s="100"/>
      <c r="E248" s="100"/>
      <c r="F248" s="100"/>
      <c r="G248" s="100"/>
      <c r="H248" s="100"/>
      <c r="I248" s="100"/>
      <c r="J248" s="100"/>
      <c r="K248" s="100"/>
      <c r="L248" s="100"/>
      <c r="M248" s="100"/>
      <c r="N248" s="100"/>
      <c r="O248" s="100"/>
      <c r="P248" s="101" t="str">
        <f t="shared" si="4"/>
        <v/>
      </c>
    </row>
    <row r="249" spans="1:16" x14ac:dyDescent="0.3">
      <c r="A249" s="100"/>
      <c r="B249" s="100"/>
      <c r="C249" s="100"/>
      <c r="D249" s="100"/>
      <c r="E249" s="100"/>
      <c r="F249" s="100"/>
      <c r="G249" s="100"/>
      <c r="H249" s="100"/>
      <c r="I249" s="100"/>
      <c r="J249" s="100"/>
      <c r="K249" s="100"/>
      <c r="L249" s="100"/>
      <c r="M249" s="100"/>
      <c r="N249" s="100"/>
      <c r="O249" s="100"/>
      <c r="P249" s="101" t="str">
        <f t="shared" si="4"/>
        <v/>
      </c>
    </row>
    <row r="250" spans="1:16" x14ac:dyDescent="0.3">
      <c r="A250" s="100"/>
      <c r="B250" s="100"/>
      <c r="C250" s="100"/>
      <c r="D250" s="100"/>
      <c r="E250" s="100"/>
      <c r="F250" s="100"/>
      <c r="G250" s="100"/>
      <c r="H250" s="100"/>
      <c r="I250" s="100"/>
      <c r="J250" s="100"/>
      <c r="K250" s="100"/>
      <c r="L250" s="100"/>
      <c r="M250" s="100"/>
      <c r="N250" s="100"/>
      <c r="O250" s="100"/>
      <c r="P250" s="101" t="str">
        <f t="shared" si="4"/>
        <v/>
      </c>
    </row>
    <row r="251" spans="1:16" x14ac:dyDescent="0.3">
      <c r="A251" s="100"/>
      <c r="B251" s="100"/>
      <c r="C251" s="100"/>
      <c r="D251" s="100"/>
      <c r="E251" s="100"/>
      <c r="F251" s="100"/>
      <c r="G251" s="100"/>
      <c r="H251" s="100"/>
      <c r="I251" s="100"/>
      <c r="J251" s="100"/>
      <c r="K251" s="100"/>
      <c r="L251" s="100"/>
      <c r="M251" s="100"/>
      <c r="N251" s="100"/>
      <c r="O251" s="100"/>
      <c r="P251" s="101" t="str">
        <f t="shared" si="4"/>
        <v/>
      </c>
    </row>
    <row r="252" spans="1:16" x14ac:dyDescent="0.3">
      <c r="A252" s="100"/>
      <c r="B252" s="100"/>
      <c r="C252" s="100"/>
      <c r="D252" s="100"/>
      <c r="E252" s="100"/>
      <c r="F252" s="100"/>
      <c r="G252" s="100"/>
      <c r="H252" s="100"/>
      <c r="I252" s="100"/>
      <c r="J252" s="100"/>
      <c r="K252" s="100"/>
      <c r="L252" s="100"/>
      <c r="M252" s="100"/>
      <c r="N252" s="100"/>
      <c r="O252" s="100"/>
      <c r="P252" s="101" t="str">
        <f t="shared" si="4"/>
        <v/>
      </c>
    </row>
    <row r="253" spans="1:16" x14ac:dyDescent="0.3">
      <c r="A253" s="100"/>
      <c r="B253" s="100"/>
      <c r="C253" s="100"/>
      <c r="D253" s="100"/>
      <c r="E253" s="100"/>
      <c r="F253" s="100"/>
      <c r="G253" s="100"/>
      <c r="H253" s="100"/>
      <c r="I253" s="100"/>
      <c r="J253" s="100"/>
      <c r="K253" s="100"/>
      <c r="L253" s="100"/>
      <c r="M253" s="100"/>
      <c r="N253" s="100"/>
      <c r="O253" s="100"/>
      <c r="P253" s="101" t="str">
        <f t="shared" si="4"/>
        <v/>
      </c>
    </row>
    <row r="254" spans="1:16" x14ac:dyDescent="0.3">
      <c r="A254" s="100"/>
      <c r="B254" s="100"/>
      <c r="C254" s="100"/>
      <c r="D254" s="100"/>
      <c r="E254" s="100"/>
      <c r="F254" s="100"/>
      <c r="G254" s="100"/>
      <c r="H254" s="100"/>
      <c r="I254" s="100"/>
      <c r="J254" s="100"/>
      <c r="K254" s="100"/>
      <c r="L254" s="100"/>
      <c r="M254" s="100"/>
      <c r="N254" s="100"/>
      <c r="O254" s="100"/>
      <c r="P254" s="101" t="str">
        <f t="shared" si="4"/>
        <v/>
      </c>
    </row>
    <row r="255" spans="1:16" x14ac:dyDescent="0.3">
      <c r="A255" s="100"/>
      <c r="B255" s="100"/>
      <c r="C255" s="100"/>
      <c r="D255" s="100"/>
      <c r="E255" s="100"/>
      <c r="F255" s="100"/>
      <c r="G255" s="100"/>
      <c r="H255" s="100"/>
      <c r="I255" s="100"/>
      <c r="J255" s="100"/>
      <c r="K255" s="100"/>
      <c r="L255" s="100"/>
      <c r="M255" s="100"/>
      <c r="N255" s="100"/>
      <c r="O255" s="100"/>
      <c r="P255" s="101" t="str">
        <f t="shared" si="4"/>
        <v/>
      </c>
    </row>
    <row r="256" spans="1:16" x14ac:dyDescent="0.3">
      <c r="A256" s="100"/>
      <c r="B256" s="100"/>
      <c r="C256" s="100"/>
      <c r="D256" s="100"/>
      <c r="E256" s="100"/>
      <c r="F256" s="100"/>
      <c r="G256" s="100"/>
      <c r="H256" s="100"/>
      <c r="I256" s="100"/>
      <c r="J256" s="100"/>
      <c r="K256" s="100"/>
      <c r="L256" s="100"/>
      <c r="M256" s="100"/>
      <c r="N256" s="100"/>
      <c r="O256" s="100"/>
      <c r="P256" s="101" t="str">
        <f t="shared" si="4"/>
        <v/>
      </c>
    </row>
    <row r="257" spans="1:16" x14ac:dyDescent="0.3">
      <c r="A257" s="100"/>
      <c r="B257" s="100"/>
      <c r="C257" s="100"/>
      <c r="D257" s="100"/>
      <c r="E257" s="100"/>
      <c r="F257" s="100"/>
      <c r="G257" s="100"/>
      <c r="H257" s="100"/>
      <c r="I257" s="100"/>
      <c r="J257" s="100"/>
      <c r="K257" s="100"/>
      <c r="L257" s="100"/>
      <c r="M257" s="100"/>
      <c r="N257" s="100"/>
      <c r="O257" s="100"/>
      <c r="P257" s="101" t="str">
        <f t="shared" si="4"/>
        <v/>
      </c>
    </row>
    <row r="258" spans="1:16" x14ac:dyDescent="0.3">
      <c r="A258" s="100"/>
      <c r="B258" s="100"/>
      <c r="C258" s="100"/>
      <c r="D258" s="100"/>
      <c r="E258" s="100"/>
      <c r="F258" s="100"/>
      <c r="G258" s="100"/>
      <c r="H258" s="100"/>
      <c r="I258" s="100"/>
      <c r="J258" s="100"/>
      <c r="K258" s="100"/>
      <c r="L258" s="100"/>
      <c r="M258" s="100"/>
      <c r="N258" s="100"/>
      <c r="O258" s="100"/>
      <c r="P258" s="101" t="str">
        <f t="shared" si="4"/>
        <v/>
      </c>
    </row>
    <row r="259" spans="1:16" x14ac:dyDescent="0.3">
      <c r="A259" s="100"/>
      <c r="B259" s="100"/>
      <c r="C259" s="100"/>
      <c r="D259" s="100"/>
      <c r="E259" s="100"/>
      <c r="F259" s="100"/>
      <c r="G259" s="100"/>
      <c r="H259" s="100"/>
      <c r="I259" s="100"/>
      <c r="J259" s="100"/>
      <c r="K259" s="100"/>
      <c r="L259" s="100"/>
      <c r="M259" s="100"/>
      <c r="N259" s="100"/>
      <c r="O259" s="100"/>
      <c r="P259" s="101" t="str">
        <f t="shared" si="4"/>
        <v/>
      </c>
    </row>
    <row r="260" spans="1:16" x14ac:dyDescent="0.3">
      <c r="A260" s="100"/>
      <c r="B260" s="100"/>
      <c r="C260" s="100"/>
      <c r="D260" s="100"/>
      <c r="E260" s="100"/>
      <c r="F260" s="100"/>
      <c r="G260" s="100"/>
      <c r="H260" s="100"/>
      <c r="I260" s="100"/>
      <c r="J260" s="100"/>
      <c r="K260" s="100"/>
      <c r="L260" s="100"/>
      <c r="M260" s="100"/>
      <c r="N260" s="100"/>
      <c r="O260" s="100"/>
      <c r="P260" s="101" t="str">
        <f t="shared" si="4"/>
        <v/>
      </c>
    </row>
    <row r="261" spans="1:16" x14ac:dyDescent="0.3">
      <c r="A261" s="100"/>
      <c r="B261" s="100"/>
      <c r="C261" s="100"/>
      <c r="D261" s="100"/>
      <c r="E261" s="100"/>
      <c r="F261" s="100"/>
      <c r="G261" s="100"/>
      <c r="H261" s="100"/>
      <c r="I261" s="100"/>
      <c r="J261" s="100"/>
      <c r="K261" s="100"/>
      <c r="L261" s="100"/>
      <c r="M261" s="100"/>
      <c r="N261" s="100"/>
      <c r="O261" s="100"/>
      <c r="P261" s="101" t="str">
        <f t="shared" ref="P261:P300" si="5">IF(OR(D261&lt;&gt;"",E261&lt;&gt;"",F261&lt;&gt;""),IF(AND(D261="APSC",E261="Undergrad",F261&lt;&gt;"Other"),"Yes","No"),"")</f>
        <v/>
      </c>
    </row>
    <row r="262" spans="1:16" x14ac:dyDescent="0.3">
      <c r="A262" s="100"/>
      <c r="B262" s="100"/>
      <c r="C262" s="100"/>
      <c r="D262" s="100"/>
      <c r="E262" s="100"/>
      <c r="F262" s="100"/>
      <c r="G262" s="100"/>
      <c r="H262" s="100"/>
      <c r="I262" s="100"/>
      <c r="J262" s="100"/>
      <c r="K262" s="100"/>
      <c r="L262" s="100"/>
      <c r="M262" s="100"/>
      <c r="N262" s="100"/>
      <c r="O262" s="100"/>
      <c r="P262" s="101" t="str">
        <f t="shared" si="5"/>
        <v/>
      </c>
    </row>
    <row r="263" spans="1:16" x14ac:dyDescent="0.3">
      <c r="A263" s="100"/>
      <c r="B263" s="100"/>
      <c r="C263" s="100"/>
      <c r="D263" s="100"/>
      <c r="E263" s="100"/>
      <c r="F263" s="100"/>
      <c r="G263" s="100"/>
      <c r="H263" s="100"/>
      <c r="I263" s="100"/>
      <c r="J263" s="100"/>
      <c r="K263" s="100"/>
      <c r="L263" s="100"/>
      <c r="M263" s="100"/>
      <c r="N263" s="100"/>
      <c r="O263" s="100"/>
      <c r="P263" s="101" t="str">
        <f t="shared" si="5"/>
        <v/>
      </c>
    </row>
    <row r="264" spans="1:16" x14ac:dyDescent="0.3">
      <c r="A264" s="100"/>
      <c r="B264" s="100"/>
      <c r="C264" s="100"/>
      <c r="D264" s="100"/>
      <c r="E264" s="100"/>
      <c r="F264" s="100"/>
      <c r="G264" s="100"/>
      <c r="H264" s="100"/>
      <c r="I264" s="100"/>
      <c r="J264" s="100"/>
      <c r="K264" s="100"/>
      <c r="L264" s="100"/>
      <c r="M264" s="100"/>
      <c r="N264" s="100"/>
      <c r="O264" s="100"/>
      <c r="P264" s="101" t="str">
        <f t="shared" si="5"/>
        <v/>
      </c>
    </row>
    <row r="265" spans="1:16" x14ac:dyDescent="0.3">
      <c r="A265" s="100"/>
      <c r="B265" s="100"/>
      <c r="C265" s="100"/>
      <c r="D265" s="100"/>
      <c r="E265" s="100"/>
      <c r="F265" s="100"/>
      <c r="G265" s="100"/>
      <c r="H265" s="100"/>
      <c r="I265" s="100"/>
      <c r="J265" s="100"/>
      <c r="K265" s="100"/>
      <c r="L265" s="100"/>
      <c r="M265" s="100"/>
      <c r="N265" s="100"/>
      <c r="O265" s="100"/>
      <c r="P265" s="101" t="str">
        <f t="shared" si="5"/>
        <v/>
      </c>
    </row>
    <row r="266" spans="1:16" x14ac:dyDescent="0.3">
      <c r="A266" s="100"/>
      <c r="B266" s="100"/>
      <c r="C266" s="100"/>
      <c r="D266" s="100"/>
      <c r="E266" s="100"/>
      <c r="F266" s="100"/>
      <c r="G266" s="100"/>
      <c r="H266" s="100"/>
      <c r="I266" s="100"/>
      <c r="J266" s="100"/>
      <c r="K266" s="100"/>
      <c r="L266" s="100"/>
      <c r="M266" s="100"/>
      <c r="N266" s="100"/>
      <c r="O266" s="100"/>
      <c r="P266" s="101" t="str">
        <f t="shared" si="5"/>
        <v/>
      </c>
    </row>
    <row r="267" spans="1:16" x14ac:dyDescent="0.3">
      <c r="A267" s="100"/>
      <c r="B267" s="100"/>
      <c r="C267" s="100"/>
      <c r="D267" s="100"/>
      <c r="E267" s="100"/>
      <c r="F267" s="100"/>
      <c r="G267" s="100"/>
      <c r="H267" s="100"/>
      <c r="I267" s="100"/>
      <c r="J267" s="100"/>
      <c r="K267" s="100"/>
      <c r="L267" s="100"/>
      <c r="M267" s="100"/>
      <c r="N267" s="100"/>
      <c r="O267" s="100"/>
      <c r="P267" s="101" t="str">
        <f t="shared" si="5"/>
        <v/>
      </c>
    </row>
    <row r="268" spans="1:16" x14ac:dyDescent="0.3">
      <c r="A268" s="100"/>
      <c r="B268" s="100"/>
      <c r="C268" s="100"/>
      <c r="D268" s="100"/>
      <c r="E268" s="100"/>
      <c r="F268" s="100"/>
      <c r="G268" s="100"/>
      <c r="H268" s="100"/>
      <c r="I268" s="100"/>
      <c r="J268" s="100"/>
      <c r="K268" s="100"/>
      <c r="L268" s="100"/>
      <c r="M268" s="100"/>
      <c r="N268" s="100"/>
      <c r="O268" s="100"/>
      <c r="P268" s="101" t="str">
        <f t="shared" si="5"/>
        <v/>
      </c>
    </row>
    <row r="269" spans="1:16" x14ac:dyDescent="0.3">
      <c r="A269" s="100"/>
      <c r="B269" s="100"/>
      <c r="C269" s="100"/>
      <c r="D269" s="100"/>
      <c r="E269" s="100"/>
      <c r="F269" s="100"/>
      <c r="G269" s="100"/>
      <c r="H269" s="100"/>
      <c r="I269" s="100"/>
      <c r="J269" s="100"/>
      <c r="K269" s="100"/>
      <c r="L269" s="100"/>
      <c r="M269" s="100"/>
      <c r="N269" s="100"/>
      <c r="O269" s="100"/>
      <c r="P269" s="101" t="str">
        <f t="shared" si="5"/>
        <v/>
      </c>
    </row>
    <row r="270" spans="1:16" x14ac:dyDescent="0.3">
      <c r="A270" s="100"/>
      <c r="B270" s="100"/>
      <c r="C270" s="100"/>
      <c r="D270" s="100"/>
      <c r="E270" s="100"/>
      <c r="F270" s="100"/>
      <c r="G270" s="100"/>
      <c r="H270" s="100"/>
      <c r="I270" s="100"/>
      <c r="J270" s="100"/>
      <c r="K270" s="100"/>
      <c r="L270" s="100"/>
      <c r="M270" s="100"/>
      <c r="N270" s="100"/>
      <c r="O270" s="100"/>
      <c r="P270" s="101" t="str">
        <f t="shared" si="5"/>
        <v/>
      </c>
    </row>
    <row r="271" spans="1:16" x14ac:dyDescent="0.3">
      <c r="A271" s="100"/>
      <c r="B271" s="100"/>
      <c r="C271" s="100"/>
      <c r="D271" s="100"/>
      <c r="E271" s="100"/>
      <c r="F271" s="100"/>
      <c r="G271" s="100"/>
      <c r="H271" s="100"/>
      <c r="I271" s="100"/>
      <c r="J271" s="100"/>
      <c r="K271" s="100"/>
      <c r="L271" s="100"/>
      <c r="M271" s="100"/>
      <c r="N271" s="100"/>
      <c r="O271" s="100"/>
      <c r="P271" s="101" t="str">
        <f t="shared" si="5"/>
        <v/>
      </c>
    </row>
    <row r="272" spans="1:16" x14ac:dyDescent="0.3">
      <c r="A272" s="100"/>
      <c r="B272" s="100"/>
      <c r="C272" s="100"/>
      <c r="D272" s="100"/>
      <c r="E272" s="100"/>
      <c r="F272" s="100"/>
      <c r="G272" s="100"/>
      <c r="H272" s="100"/>
      <c r="I272" s="100"/>
      <c r="J272" s="100"/>
      <c r="K272" s="100"/>
      <c r="L272" s="100"/>
      <c r="M272" s="100"/>
      <c r="N272" s="100"/>
      <c r="O272" s="100"/>
      <c r="P272" s="101" t="str">
        <f t="shared" si="5"/>
        <v/>
      </c>
    </row>
    <row r="273" spans="1:16" x14ac:dyDescent="0.3">
      <c r="A273" s="100"/>
      <c r="B273" s="100"/>
      <c r="C273" s="100"/>
      <c r="D273" s="100"/>
      <c r="E273" s="100"/>
      <c r="F273" s="100"/>
      <c r="G273" s="100"/>
      <c r="H273" s="100"/>
      <c r="I273" s="100"/>
      <c r="J273" s="100"/>
      <c r="K273" s="100"/>
      <c r="L273" s="100"/>
      <c r="M273" s="100"/>
      <c r="N273" s="100"/>
      <c r="O273" s="100"/>
      <c r="P273" s="101" t="str">
        <f t="shared" si="5"/>
        <v/>
      </c>
    </row>
    <row r="274" spans="1:16" x14ac:dyDescent="0.3">
      <c r="A274" s="100"/>
      <c r="B274" s="100"/>
      <c r="C274" s="100"/>
      <c r="D274" s="100"/>
      <c r="E274" s="100"/>
      <c r="F274" s="100"/>
      <c r="G274" s="100"/>
      <c r="H274" s="100"/>
      <c r="I274" s="100"/>
      <c r="J274" s="100"/>
      <c r="K274" s="100"/>
      <c r="L274" s="100"/>
      <c r="M274" s="100"/>
      <c r="N274" s="100"/>
      <c r="O274" s="100"/>
      <c r="P274" s="101" t="str">
        <f t="shared" si="5"/>
        <v/>
      </c>
    </row>
    <row r="275" spans="1:16" x14ac:dyDescent="0.3">
      <c r="A275" s="100"/>
      <c r="B275" s="100"/>
      <c r="C275" s="100"/>
      <c r="D275" s="100"/>
      <c r="E275" s="100"/>
      <c r="F275" s="100"/>
      <c r="G275" s="100"/>
      <c r="H275" s="100"/>
      <c r="I275" s="100"/>
      <c r="J275" s="100"/>
      <c r="K275" s="100"/>
      <c r="L275" s="100"/>
      <c r="M275" s="100"/>
      <c r="N275" s="100"/>
      <c r="O275" s="100"/>
      <c r="P275" s="101" t="str">
        <f t="shared" si="5"/>
        <v/>
      </c>
    </row>
    <row r="276" spans="1:16" x14ac:dyDescent="0.3">
      <c r="A276" s="100"/>
      <c r="B276" s="100"/>
      <c r="C276" s="100"/>
      <c r="D276" s="100"/>
      <c r="E276" s="100"/>
      <c r="F276" s="100"/>
      <c r="G276" s="100"/>
      <c r="H276" s="100"/>
      <c r="I276" s="100"/>
      <c r="J276" s="100"/>
      <c r="K276" s="100"/>
      <c r="L276" s="100"/>
      <c r="M276" s="100"/>
      <c r="N276" s="100"/>
      <c r="O276" s="100"/>
      <c r="P276" s="101" t="str">
        <f t="shared" si="5"/>
        <v/>
      </c>
    </row>
    <row r="277" spans="1:16" x14ac:dyDescent="0.3">
      <c r="A277" s="100"/>
      <c r="B277" s="100"/>
      <c r="C277" s="100"/>
      <c r="D277" s="100"/>
      <c r="E277" s="100"/>
      <c r="F277" s="100"/>
      <c r="G277" s="100"/>
      <c r="H277" s="100"/>
      <c r="I277" s="100"/>
      <c r="J277" s="100"/>
      <c r="K277" s="100"/>
      <c r="L277" s="100"/>
      <c r="M277" s="100"/>
      <c r="N277" s="100"/>
      <c r="O277" s="100"/>
      <c r="P277" s="101" t="str">
        <f t="shared" si="5"/>
        <v/>
      </c>
    </row>
    <row r="278" spans="1:16" x14ac:dyDescent="0.3">
      <c r="A278" s="100"/>
      <c r="B278" s="100"/>
      <c r="C278" s="100"/>
      <c r="D278" s="100"/>
      <c r="E278" s="100"/>
      <c r="F278" s="100"/>
      <c r="G278" s="100"/>
      <c r="H278" s="100"/>
      <c r="I278" s="100"/>
      <c r="J278" s="100"/>
      <c r="K278" s="100"/>
      <c r="L278" s="100"/>
      <c r="M278" s="100"/>
      <c r="N278" s="100"/>
      <c r="O278" s="100"/>
      <c r="P278" s="101" t="str">
        <f t="shared" si="5"/>
        <v/>
      </c>
    </row>
    <row r="279" spans="1:16" x14ac:dyDescent="0.3">
      <c r="A279" s="100"/>
      <c r="B279" s="100"/>
      <c r="C279" s="100"/>
      <c r="D279" s="100"/>
      <c r="E279" s="100"/>
      <c r="F279" s="100"/>
      <c r="G279" s="100"/>
      <c r="H279" s="100"/>
      <c r="I279" s="100"/>
      <c r="J279" s="100"/>
      <c r="K279" s="100"/>
      <c r="L279" s="100"/>
      <c r="M279" s="100"/>
      <c r="N279" s="100"/>
      <c r="O279" s="100"/>
      <c r="P279" s="101" t="str">
        <f t="shared" si="5"/>
        <v/>
      </c>
    </row>
    <row r="280" spans="1:16" x14ac:dyDescent="0.3">
      <c r="A280" s="100"/>
      <c r="B280" s="100"/>
      <c r="C280" s="100"/>
      <c r="D280" s="100"/>
      <c r="E280" s="100"/>
      <c r="F280" s="100"/>
      <c r="G280" s="100"/>
      <c r="H280" s="100"/>
      <c r="I280" s="100"/>
      <c r="J280" s="100"/>
      <c r="K280" s="100"/>
      <c r="L280" s="100"/>
      <c r="M280" s="100"/>
      <c r="N280" s="100"/>
      <c r="O280" s="100"/>
      <c r="P280" s="101" t="str">
        <f t="shared" si="5"/>
        <v/>
      </c>
    </row>
    <row r="281" spans="1:16" x14ac:dyDescent="0.3">
      <c r="A281" s="100"/>
      <c r="B281" s="100"/>
      <c r="C281" s="100"/>
      <c r="D281" s="100"/>
      <c r="E281" s="100"/>
      <c r="F281" s="100"/>
      <c r="G281" s="100"/>
      <c r="H281" s="100"/>
      <c r="I281" s="100"/>
      <c r="J281" s="100"/>
      <c r="K281" s="100"/>
      <c r="L281" s="100"/>
      <c r="M281" s="100"/>
      <c r="N281" s="100"/>
      <c r="O281" s="100"/>
      <c r="P281" s="101" t="str">
        <f t="shared" si="5"/>
        <v/>
      </c>
    </row>
    <row r="282" spans="1:16" x14ac:dyDescent="0.3">
      <c r="A282" s="100"/>
      <c r="B282" s="100"/>
      <c r="C282" s="100"/>
      <c r="D282" s="100"/>
      <c r="E282" s="100"/>
      <c r="F282" s="100"/>
      <c r="G282" s="100"/>
      <c r="H282" s="100"/>
      <c r="I282" s="100"/>
      <c r="J282" s="100"/>
      <c r="K282" s="100"/>
      <c r="L282" s="100"/>
      <c r="M282" s="100"/>
      <c r="N282" s="100"/>
      <c r="O282" s="100"/>
      <c r="P282" s="101" t="str">
        <f t="shared" si="5"/>
        <v/>
      </c>
    </row>
    <row r="283" spans="1:16" x14ac:dyDescent="0.3">
      <c r="A283" s="100"/>
      <c r="B283" s="100"/>
      <c r="C283" s="100"/>
      <c r="D283" s="100"/>
      <c r="E283" s="100"/>
      <c r="F283" s="100"/>
      <c r="G283" s="100"/>
      <c r="H283" s="100"/>
      <c r="I283" s="100"/>
      <c r="J283" s="100"/>
      <c r="K283" s="100"/>
      <c r="L283" s="100"/>
      <c r="M283" s="100"/>
      <c r="N283" s="100"/>
      <c r="O283" s="100"/>
      <c r="P283" s="101" t="str">
        <f t="shared" si="5"/>
        <v/>
      </c>
    </row>
    <row r="284" spans="1:16" x14ac:dyDescent="0.3">
      <c r="A284" s="100"/>
      <c r="B284" s="100"/>
      <c r="C284" s="100"/>
      <c r="D284" s="100"/>
      <c r="E284" s="100"/>
      <c r="F284" s="100"/>
      <c r="G284" s="100"/>
      <c r="H284" s="100"/>
      <c r="I284" s="100"/>
      <c r="J284" s="100"/>
      <c r="K284" s="100"/>
      <c r="L284" s="100"/>
      <c r="M284" s="100"/>
      <c r="N284" s="100"/>
      <c r="O284" s="100"/>
      <c r="P284" s="101" t="str">
        <f t="shared" si="5"/>
        <v/>
      </c>
    </row>
    <row r="285" spans="1:16" x14ac:dyDescent="0.3">
      <c r="A285" s="100"/>
      <c r="B285" s="100"/>
      <c r="C285" s="100"/>
      <c r="D285" s="100"/>
      <c r="E285" s="100"/>
      <c r="F285" s="100"/>
      <c r="G285" s="100"/>
      <c r="H285" s="100"/>
      <c r="I285" s="100"/>
      <c r="J285" s="100"/>
      <c r="K285" s="100"/>
      <c r="L285" s="100"/>
      <c r="M285" s="100"/>
      <c r="N285" s="100"/>
      <c r="O285" s="100"/>
      <c r="P285" s="101" t="str">
        <f t="shared" si="5"/>
        <v/>
      </c>
    </row>
    <row r="286" spans="1:16" x14ac:dyDescent="0.3">
      <c r="A286" s="100"/>
      <c r="B286" s="100"/>
      <c r="C286" s="100"/>
      <c r="D286" s="100"/>
      <c r="E286" s="100"/>
      <c r="F286" s="100"/>
      <c r="G286" s="100"/>
      <c r="H286" s="100"/>
      <c r="I286" s="100"/>
      <c r="J286" s="100"/>
      <c r="K286" s="100"/>
      <c r="L286" s="100"/>
      <c r="M286" s="100"/>
      <c r="N286" s="100"/>
      <c r="O286" s="100"/>
      <c r="P286" s="101" t="str">
        <f t="shared" si="5"/>
        <v/>
      </c>
    </row>
    <row r="287" spans="1:16" x14ac:dyDescent="0.3">
      <c r="A287" s="100"/>
      <c r="B287" s="100"/>
      <c r="C287" s="100"/>
      <c r="D287" s="100"/>
      <c r="E287" s="100"/>
      <c r="F287" s="100"/>
      <c r="G287" s="100"/>
      <c r="H287" s="100"/>
      <c r="I287" s="100"/>
      <c r="J287" s="100"/>
      <c r="K287" s="100"/>
      <c r="L287" s="100"/>
      <c r="M287" s="100"/>
      <c r="N287" s="100"/>
      <c r="O287" s="100"/>
      <c r="P287" s="101" t="str">
        <f t="shared" si="5"/>
        <v/>
      </c>
    </row>
    <row r="288" spans="1:16" x14ac:dyDescent="0.3">
      <c r="A288" s="100"/>
      <c r="B288" s="100"/>
      <c r="C288" s="100"/>
      <c r="D288" s="100"/>
      <c r="E288" s="100"/>
      <c r="F288" s="100"/>
      <c r="G288" s="100"/>
      <c r="H288" s="100"/>
      <c r="I288" s="100"/>
      <c r="J288" s="100"/>
      <c r="K288" s="100"/>
      <c r="L288" s="100"/>
      <c r="M288" s="100"/>
      <c r="N288" s="100"/>
      <c r="O288" s="100"/>
      <c r="P288" s="101" t="str">
        <f t="shared" si="5"/>
        <v/>
      </c>
    </row>
    <row r="289" spans="1:16" x14ac:dyDescent="0.3">
      <c r="A289" s="100"/>
      <c r="B289" s="100"/>
      <c r="C289" s="100"/>
      <c r="D289" s="100"/>
      <c r="E289" s="100"/>
      <c r="F289" s="100"/>
      <c r="G289" s="100"/>
      <c r="H289" s="100"/>
      <c r="I289" s="100"/>
      <c r="J289" s="100"/>
      <c r="K289" s="100"/>
      <c r="L289" s="100"/>
      <c r="M289" s="100"/>
      <c r="N289" s="100"/>
      <c r="O289" s="100"/>
      <c r="P289" s="101" t="str">
        <f t="shared" si="5"/>
        <v/>
      </c>
    </row>
    <row r="290" spans="1:16" x14ac:dyDescent="0.3">
      <c r="A290" s="100"/>
      <c r="B290" s="100"/>
      <c r="C290" s="100"/>
      <c r="D290" s="100"/>
      <c r="E290" s="100"/>
      <c r="F290" s="100"/>
      <c r="G290" s="100"/>
      <c r="H290" s="100"/>
      <c r="I290" s="100"/>
      <c r="J290" s="100"/>
      <c r="K290" s="100"/>
      <c r="L290" s="100"/>
      <c r="M290" s="100"/>
      <c r="N290" s="100"/>
      <c r="O290" s="100"/>
      <c r="P290" s="101" t="str">
        <f t="shared" si="5"/>
        <v/>
      </c>
    </row>
    <row r="291" spans="1:16" x14ac:dyDescent="0.3">
      <c r="A291" s="100"/>
      <c r="B291" s="100"/>
      <c r="C291" s="100"/>
      <c r="D291" s="100"/>
      <c r="E291" s="100"/>
      <c r="F291" s="100"/>
      <c r="G291" s="100"/>
      <c r="H291" s="100"/>
      <c r="I291" s="100"/>
      <c r="J291" s="100"/>
      <c r="K291" s="100"/>
      <c r="L291" s="100"/>
      <c r="M291" s="100"/>
      <c r="N291" s="100"/>
      <c r="O291" s="100"/>
      <c r="P291" s="101" t="str">
        <f t="shared" si="5"/>
        <v/>
      </c>
    </row>
    <row r="292" spans="1:16" x14ac:dyDescent="0.3">
      <c r="A292" s="100"/>
      <c r="B292" s="100"/>
      <c r="C292" s="100"/>
      <c r="D292" s="100"/>
      <c r="E292" s="100"/>
      <c r="F292" s="100"/>
      <c r="G292" s="100"/>
      <c r="H292" s="100"/>
      <c r="I292" s="100"/>
      <c r="J292" s="100"/>
      <c r="K292" s="100"/>
      <c r="L292" s="100"/>
      <c r="M292" s="100"/>
      <c r="N292" s="100"/>
      <c r="O292" s="100"/>
      <c r="P292" s="101" t="str">
        <f t="shared" si="5"/>
        <v/>
      </c>
    </row>
    <row r="293" spans="1:16" x14ac:dyDescent="0.3">
      <c r="A293" s="100"/>
      <c r="B293" s="100"/>
      <c r="C293" s="100"/>
      <c r="D293" s="100"/>
      <c r="E293" s="100"/>
      <c r="F293" s="100"/>
      <c r="G293" s="100"/>
      <c r="H293" s="100"/>
      <c r="I293" s="100"/>
      <c r="J293" s="100"/>
      <c r="K293" s="100"/>
      <c r="L293" s="100"/>
      <c r="M293" s="100"/>
      <c r="N293" s="100"/>
      <c r="O293" s="100"/>
      <c r="P293" s="101" t="str">
        <f t="shared" si="5"/>
        <v/>
      </c>
    </row>
    <row r="294" spans="1:16" x14ac:dyDescent="0.3">
      <c r="A294" s="100"/>
      <c r="B294" s="100"/>
      <c r="C294" s="100"/>
      <c r="D294" s="100"/>
      <c r="E294" s="100"/>
      <c r="F294" s="100"/>
      <c r="G294" s="100"/>
      <c r="H294" s="100"/>
      <c r="I294" s="100"/>
      <c r="J294" s="100"/>
      <c r="K294" s="100"/>
      <c r="L294" s="100"/>
      <c r="M294" s="100"/>
      <c r="N294" s="100"/>
      <c r="O294" s="100"/>
      <c r="P294" s="101" t="str">
        <f t="shared" si="5"/>
        <v/>
      </c>
    </row>
    <row r="295" spans="1:16" x14ac:dyDescent="0.3">
      <c r="A295" s="100"/>
      <c r="B295" s="100"/>
      <c r="C295" s="100"/>
      <c r="D295" s="100"/>
      <c r="E295" s="100"/>
      <c r="F295" s="100"/>
      <c r="G295" s="100"/>
      <c r="H295" s="100"/>
      <c r="I295" s="100"/>
      <c r="J295" s="100"/>
      <c r="K295" s="100"/>
      <c r="L295" s="100"/>
      <c r="M295" s="100"/>
      <c r="N295" s="100"/>
      <c r="O295" s="100"/>
      <c r="P295" s="101" t="str">
        <f t="shared" si="5"/>
        <v/>
      </c>
    </row>
    <row r="296" spans="1:16" x14ac:dyDescent="0.3">
      <c r="A296" s="100"/>
      <c r="B296" s="100"/>
      <c r="C296" s="100"/>
      <c r="D296" s="100"/>
      <c r="E296" s="100"/>
      <c r="F296" s="100"/>
      <c r="G296" s="100"/>
      <c r="H296" s="100"/>
      <c r="I296" s="100"/>
      <c r="J296" s="100"/>
      <c r="K296" s="100"/>
      <c r="L296" s="100"/>
      <c r="M296" s="100"/>
      <c r="N296" s="100"/>
      <c r="O296" s="100"/>
      <c r="P296" s="101" t="str">
        <f t="shared" si="5"/>
        <v/>
      </c>
    </row>
    <row r="297" spans="1:16" x14ac:dyDescent="0.3">
      <c r="A297" s="100"/>
      <c r="B297" s="100"/>
      <c r="C297" s="100"/>
      <c r="D297" s="100"/>
      <c r="E297" s="100"/>
      <c r="F297" s="100"/>
      <c r="G297" s="100"/>
      <c r="H297" s="100"/>
      <c r="I297" s="100"/>
      <c r="J297" s="100"/>
      <c r="K297" s="100"/>
      <c r="L297" s="100"/>
      <c r="M297" s="100"/>
      <c r="N297" s="100"/>
      <c r="O297" s="100"/>
      <c r="P297" s="101" t="str">
        <f t="shared" si="5"/>
        <v/>
      </c>
    </row>
    <row r="298" spans="1:16" x14ac:dyDescent="0.3">
      <c r="A298" s="100"/>
      <c r="B298" s="100"/>
      <c r="C298" s="100"/>
      <c r="D298" s="100"/>
      <c r="E298" s="100"/>
      <c r="F298" s="100"/>
      <c r="G298" s="100"/>
      <c r="H298" s="100"/>
      <c r="I298" s="100"/>
      <c r="J298" s="100"/>
      <c r="K298" s="100"/>
      <c r="L298" s="100"/>
      <c r="M298" s="100"/>
      <c r="N298" s="100"/>
      <c r="O298" s="100"/>
      <c r="P298" s="101" t="str">
        <f t="shared" si="5"/>
        <v/>
      </c>
    </row>
    <row r="299" spans="1:16" x14ac:dyDescent="0.3">
      <c r="A299" s="100"/>
      <c r="B299" s="100"/>
      <c r="C299" s="100"/>
      <c r="D299" s="100"/>
      <c r="E299" s="100"/>
      <c r="F299" s="100"/>
      <c r="G299" s="100"/>
      <c r="H299" s="100"/>
      <c r="I299" s="100"/>
      <c r="J299" s="100"/>
      <c r="K299" s="100"/>
      <c r="L299" s="100"/>
      <c r="M299" s="100"/>
      <c r="N299" s="100"/>
      <c r="O299" s="100"/>
      <c r="P299" s="101" t="str">
        <f t="shared" si="5"/>
        <v/>
      </c>
    </row>
    <row r="300" spans="1:16" x14ac:dyDescent="0.3">
      <c r="A300" s="128"/>
      <c r="B300" s="100"/>
      <c r="C300" s="100"/>
      <c r="D300" s="100"/>
      <c r="E300" s="100"/>
      <c r="F300" s="100"/>
      <c r="G300" s="100"/>
      <c r="H300" s="100"/>
      <c r="I300" s="100"/>
      <c r="J300" s="100"/>
      <c r="K300" s="100"/>
      <c r="L300" s="100"/>
      <c r="M300" s="100"/>
      <c r="N300" s="100"/>
      <c r="O300" s="100"/>
      <c r="P300" s="101" t="str">
        <f t="shared" si="5"/>
        <v/>
      </c>
    </row>
    <row r="301" spans="1:16" x14ac:dyDescent="0.3">
      <c r="A301" s="79"/>
      <c r="B301" s="98"/>
      <c r="C301" s="98"/>
      <c r="D301" s="98"/>
      <c r="E301" s="98"/>
      <c r="F301" s="98"/>
      <c r="G301" s="98"/>
      <c r="H301" s="98"/>
      <c r="I301" s="98"/>
      <c r="J301" s="98"/>
      <c r="K301" s="98"/>
      <c r="L301" s="98"/>
      <c r="M301" s="98"/>
      <c r="N301" s="98"/>
      <c r="O301" s="98"/>
      <c r="P301" s="102"/>
    </row>
    <row r="302" spans="1:16" x14ac:dyDescent="0.3">
      <c r="P302" s="102"/>
    </row>
    <row r="303" spans="1:16" x14ac:dyDescent="0.3">
      <c r="P303" s="102"/>
    </row>
    <row r="304" spans="1:16" x14ac:dyDescent="0.3">
      <c r="P304" s="102"/>
    </row>
    <row r="305" spans="16:16" x14ac:dyDescent="0.3">
      <c r="P305" s="102"/>
    </row>
    <row r="306" spans="16:16" x14ac:dyDescent="0.3">
      <c r="P306" s="102"/>
    </row>
    <row r="307" spans="16:16" x14ac:dyDescent="0.3">
      <c r="P307" s="102"/>
    </row>
    <row r="308" spans="16:16" x14ac:dyDescent="0.3">
      <c r="P308" s="102"/>
    </row>
    <row r="309" spans="16:16" x14ac:dyDescent="0.3">
      <c r="P309" s="102"/>
    </row>
    <row r="310" spans="16:16" x14ac:dyDescent="0.3">
      <c r="P310" s="102"/>
    </row>
    <row r="311" spans="16:16" x14ac:dyDescent="0.3">
      <c r="P311" s="102"/>
    </row>
    <row r="312" spans="16:16" x14ac:dyDescent="0.3">
      <c r="P312" s="102"/>
    </row>
    <row r="313" spans="16:16" x14ac:dyDescent="0.3">
      <c r="P313" s="102"/>
    </row>
    <row r="314" spans="16:16" x14ac:dyDescent="0.3">
      <c r="P314" s="102"/>
    </row>
    <row r="315" spans="16:16" x14ac:dyDescent="0.3">
      <c r="P315" s="102"/>
    </row>
    <row r="316" spans="16:16" x14ac:dyDescent="0.3">
      <c r="P316" s="102"/>
    </row>
    <row r="317" spans="16:16" x14ac:dyDescent="0.3">
      <c r="P317" s="102"/>
    </row>
    <row r="318" spans="16:16" x14ac:dyDescent="0.3">
      <c r="P318" s="102"/>
    </row>
    <row r="319" spans="16:16" x14ac:dyDescent="0.3">
      <c r="P319" s="102"/>
    </row>
    <row r="320" spans="16:16" x14ac:dyDescent="0.3">
      <c r="P320" s="102"/>
    </row>
    <row r="321" spans="16:16" x14ac:dyDescent="0.3">
      <c r="P321" s="102"/>
    </row>
    <row r="322" spans="16:16" x14ac:dyDescent="0.3">
      <c r="P322" s="102"/>
    </row>
    <row r="323" spans="16:16" x14ac:dyDescent="0.3">
      <c r="P323" s="102"/>
    </row>
    <row r="324" spans="16:16" x14ac:dyDescent="0.3">
      <c r="P324" s="102"/>
    </row>
    <row r="325" spans="16:16" x14ac:dyDescent="0.3">
      <c r="P325" s="102"/>
    </row>
    <row r="326" spans="16:16" x14ac:dyDescent="0.3">
      <c r="P326" s="102"/>
    </row>
    <row r="327" spans="16:16" x14ac:dyDescent="0.3">
      <c r="P327" s="102"/>
    </row>
    <row r="328" spans="16:16" x14ac:dyDescent="0.3">
      <c r="P328" s="102"/>
    </row>
    <row r="329" spans="16:16" x14ac:dyDescent="0.3">
      <c r="P329" s="102"/>
    </row>
  </sheetData>
  <dataConsolidate/>
  <mergeCells count="3">
    <mergeCell ref="S1:X1"/>
    <mergeCell ref="A1:O2"/>
    <mergeCell ref="P1:P2"/>
  </mergeCells>
  <phoneticPr fontId="9" type="noConversion"/>
  <conditionalFormatting sqref="K3:O3 K119:O1048576 N4:O118">
    <cfRule type="containsText" dxfId="550" priority="25" operator="containsText" text="X">
      <formula>NOT(ISERROR(SEARCH("X",K3)))</formula>
    </cfRule>
  </conditionalFormatting>
  <conditionalFormatting sqref="K113:M118">
    <cfRule type="containsText" dxfId="549" priority="22" operator="containsText" text="X">
      <formula>NOT(ISERROR(SEARCH("X",K113)))</formula>
    </cfRule>
  </conditionalFormatting>
  <conditionalFormatting sqref="T10:X11">
    <cfRule type="beginsWith" dxfId="548" priority="15" operator="beginsWith" text="TRUE">
      <formula>LEFT(T10,LEN("TRUE"))="TRUE"</formula>
    </cfRule>
    <cfRule type="containsText" dxfId="547" priority="16" operator="containsText" text="FALSE">
      <formula>NOT(ISERROR(SEARCH("FALSE",T10)))</formula>
    </cfRule>
  </conditionalFormatting>
  <conditionalFormatting sqref="K63:M69 M4:M62">
    <cfRule type="containsText" dxfId="546" priority="6" operator="containsText" text="X">
      <formula>NOT(ISERROR(SEARCH("X",K4)))</formula>
    </cfRule>
  </conditionalFormatting>
  <conditionalFormatting sqref="C63:C69">
    <cfRule type="duplicateValues" dxfId="545" priority="5"/>
  </conditionalFormatting>
  <conditionalFormatting sqref="K70:M112">
    <cfRule type="containsText" dxfId="544" priority="4" operator="containsText" text="X">
      <formula>NOT(ISERROR(SEARCH("X",K70)))</formula>
    </cfRule>
  </conditionalFormatting>
  <conditionalFormatting sqref="C70:C109">
    <cfRule type="duplicateValues" dxfId="543" priority="3"/>
  </conditionalFormatting>
  <conditionalFormatting sqref="K18:L62 L5:L17">
    <cfRule type="containsText" dxfId="542" priority="2" operator="containsText" text="X">
      <formula>NOT(ISERROR(SEARCH("X",K5)))</formula>
    </cfRule>
  </conditionalFormatting>
  <conditionalFormatting sqref="K4:L4 K5:K17">
    <cfRule type="containsText" dxfId="541" priority="1" operator="containsText" text="X">
      <formula>NOT(ISERROR(SEARCH("X",K4)))</formula>
    </cfRule>
  </conditionalFormatting>
  <dataValidations count="6">
    <dataValidation type="list" allowBlank="1" showInputMessage="1" showErrorMessage="1" sqref="K3:O1048576" xr:uid="{00000000-0002-0000-0100-000000000000}">
      <formula1>"X"</formula1>
    </dataValidation>
    <dataValidation type="list" allowBlank="1" showInputMessage="1" showErrorMessage="1" sqref="D4:D300" xr:uid="{00000000-0002-0000-0100-000001000000}">
      <formula1>"APSC, SCARP,SALA,DENT,ARTS,EDUC,COMM,FRST, KIN,JRNL,LAIS,LFS,LAW,MEDI,MUSC,SPPH,NURS,PHRM, SCIE"</formula1>
    </dataValidation>
    <dataValidation type="list" allowBlank="1" showInputMessage="1" showErrorMessage="1" sqref="E4:E300" xr:uid="{00000000-0002-0000-0100-000002000000}">
      <formula1>"Undergrad, Masters, Phd"</formula1>
    </dataValidation>
    <dataValidation type="list" allowBlank="1" showInputMessage="1" showErrorMessage="1" sqref="G4:G300" xr:uid="{00000000-0002-0000-0100-000003000000}">
      <formula1>"1,2,3,4,5+"</formula1>
    </dataValidation>
    <dataValidation type="list" allowBlank="1" showInputMessage="1" showErrorMessage="1" sqref="F3" xr:uid="{00000000-0002-0000-0100-000004000000}">
      <formula1>"FIRST YEAR, CPEN, SBME, ELEC, CHBE, ENVE, ENPH, GEOE, IGEN, MECH, MINE, MTRL, MANU, OTHER"</formula1>
    </dataValidation>
    <dataValidation type="list" allowBlank="1" showInputMessage="1" showErrorMessage="1" sqref="F4:F300" xr:uid="{00000000-0002-0000-0100-000005000000}">
      <formula1>"FIRST YEAR, CIVIL, CPEN, SBME, ELEC, CHBE, ENVE, ENPH, GEOE, IGEN, MECH, MINE, MTRL, MANU, OTHER"</formula1>
    </dataValidation>
  </dataValidations>
  <pageMargins left="0.7" right="0.7" top="0.75" bottom="0.75" header="0.3" footer="0.3"/>
  <pageSetup orientation="portrait" horizontalDpi="300" verticalDpi="300"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dataval!$D$3:$D$6</xm:f>
          </x14:formula1>
          <xm:sqref>G301:G1048576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C2768-2AFE-4546-99BC-DC91C0A73C51}">
  <sheetPr>
    <tabColor theme="8"/>
  </sheetPr>
  <dimension ref="A1:AA1310"/>
  <sheetViews>
    <sheetView zoomScaleNormal="100" workbookViewId="0">
      <selection sqref="A1:C1"/>
    </sheetView>
  </sheetViews>
  <sheetFormatPr defaultColWidth="10.69140625" defaultRowHeight="15.5" x14ac:dyDescent="0.35"/>
  <cols>
    <col min="1" max="1" width="40.53515625" style="17" customWidth="1"/>
    <col min="2" max="2" width="39.3046875" style="14" customWidth="1"/>
    <col min="3" max="3" width="23.53515625" style="14" bestFit="1" customWidth="1"/>
    <col min="4" max="4" width="5.3828125" style="14" bestFit="1" customWidth="1"/>
    <col min="5" max="5" width="31.4609375" style="14" bestFit="1" customWidth="1"/>
    <col min="6" max="6" width="23.69140625" style="14" customWidth="1"/>
    <col min="7" max="7" width="14.23046875" style="14" bestFit="1" customWidth="1"/>
    <col min="8" max="8" width="39.765625" style="14" customWidth="1"/>
    <col min="9" max="9" width="14.84375" style="14" customWidth="1"/>
    <col min="10" max="10" width="20.3046875" style="14" customWidth="1"/>
    <col min="11" max="11" width="21" style="14" customWidth="1"/>
    <col min="12" max="12" width="14.84375" style="14" customWidth="1"/>
    <col min="13" max="13" width="13.765625" bestFit="1" customWidth="1"/>
    <col min="14" max="14" width="17.765625" style="14" customWidth="1"/>
    <col min="15" max="15" width="16.84375" style="14" customWidth="1"/>
    <col min="16" max="16" width="60.69140625" style="14" customWidth="1"/>
    <col min="17" max="17" width="34.765625" style="14" customWidth="1"/>
    <col min="18" max="18" width="12" style="14" bestFit="1" customWidth="1"/>
    <col min="19" max="19" width="15.69140625" style="28" customWidth="1"/>
    <col min="20" max="20" width="19.4609375" style="14" bestFit="1" customWidth="1"/>
    <col min="21" max="21" width="13.69140625" style="14" bestFit="1" customWidth="1"/>
    <col min="22" max="22" width="15.69140625" customWidth="1"/>
    <col min="23" max="23" width="15.69140625" style="16" customWidth="1"/>
    <col min="24" max="24" width="11.3046875" style="14" bestFit="1" customWidth="1"/>
    <col min="25" max="25" width="25.84375" style="14" customWidth="1"/>
    <col min="26" max="26" width="27" style="14" customWidth="1"/>
    <col min="27" max="16384" width="10.69140625" style="14"/>
  </cols>
  <sheetData>
    <row r="1" spans="1:26" ht="26.25" customHeight="1" x14ac:dyDescent="0.35">
      <c r="A1" s="396" t="s">
        <v>246</v>
      </c>
      <c r="B1" s="397"/>
      <c r="C1" s="398"/>
      <c r="E1" s="322" t="str">
        <f>LEFT(A1, 9)</f>
        <v>Project 1</v>
      </c>
    </row>
    <row r="2" spans="1:26" ht="26.25" customHeight="1" x14ac:dyDescent="0.35">
      <c r="A2" s="399" t="s">
        <v>391</v>
      </c>
      <c r="B2" s="400"/>
      <c r="C2" s="401"/>
    </row>
    <row r="3" spans="1:26" ht="116.25" customHeight="1" x14ac:dyDescent="0.35">
      <c r="A3" s="402"/>
      <c r="B3" s="403"/>
      <c r="C3" s="404"/>
    </row>
    <row r="4" spans="1:26" ht="36" customHeight="1" x14ac:dyDescent="0.35">
      <c r="A4" s="173" t="str">
        <f>"I confirm the current sheet "&amp;CHAR(34)&amp;A1&amp;CHAR(34)&amp;" is correctly completed"</f>
        <v>I confirm the current sheet "Project 1 Application" is correctly completed</v>
      </c>
      <c r="B4" s="172" t="s">
        <v>258</v>
      </c>
      <c r="C4" s="112" t="str">
        <f>IF(B4&lt;&gt;"Select choice here","COMPLETE","INCOMPLETE")</f>
        <v>INCOMPLETE</v>
      </c>
      <c r="D4" s="34"/>
      <c r="E4" s="273" t="str">
        <f>IFERROR(HYPERLINK("#'"&amp;E1&amp;"'!"&amp;T("C"&amp;(6+MATCH("INCOMPLETE", C7:C91, 0))), "Incomplete cells: "&amp;COUNTIF(C4:C91, "=INCOMPLETE")+COUNTIF(J34, "=INCOMPLETE")), "ERROR")</f>
        <v>Incomplete cells: 27</v>
      </c>
      <c r="L4" s="34"/>
      <c r="N4" s="34"/>
      <c r="T4" s="34"/>
      <c r="U4" s="34"/>
      <c r="W4" s="45"/>
      <c r="X4" s="34"/>
      <c r="Y4" s="34"/>
      <c r="Z4" s="34"/>
    </row>
    <row r="5" spans="1:26" ht="14.25" customHeight="1" x14ac:dyDescent="0.35">
      <c r="A5" s="169"/>
      <c r="B5" s="170"/>
      <c r="C5" s="171"/>
      <c r="D5" s="34"/>
      <c r="E5" s="34"/>
      <c r="F5" s="34"/>
      <c r="L5" s="34"/>
      <c r="N5" s="34"/>
      <c r="T5" s="34"/>
      <c r="U5" s="34"/>
      <c r="W5" s="45"/>
      <c r="X5" s="34"/>
      <c r="Y5" s="34"/>
      <c r="Z5" s="34"/>
    </row>
    <row r="6" spans="1:26" ht="14.25" customHeight="1" x14ac:dyDescent="0.35">
      <c r="A6" s="181" t="s">
        <v>248</v>
      </c>
      <c r="B6" s="182"/>
      <c r="C6" s="183"/>
      <c r="D6" s="34"/>
      <c r="E6" s="34"/>
      <c r="F6" s="34"/>
      <c r="L6" s="34"/>
      <c r="N6" s="34"/>
      <c r="T6" s="34"/>
      <c r="U6" s="34"/>
      <c r="W6" s="45"/>
      <c r="X6" s="34"/>
      <c r="Y6" s="34"/>
      <c r="Z6" s="34"/>
    </row>
    <row r="7" spans="1:26" x14ac:dyDescent="0.35">
      <c r="A7" s="175" t="s">
        <v>113</v>
      </c>
      <c r="B7" s="136"/>
      <c r="C7" s="271" t="str">
        <f>IF(B7&lt;&gt;"","COMPLETE","INCOMPLETE")</f>
        <v>INCOMPLETE</v>
      </c>
      <c r="D7" s="34"/>
      <c r="E7" s="34"/>
      <c r="F7" s="34"/>
      <c r="L7" s="34"/>
      <c r="N7" s="34"/>
      <c r="T7" s="34"/>
      <c r="U7" s="34"/>
      <c r="W7" s="45"/>
      <c r="X7" s="34"/>
      <c r="Y7" s="34"/>
      <c r="Z7" s="34"/>
    </row>
    <row r="8" spans="1:26" ht="15" customHeight="1" x14ac:dyDescent="0.35">
      <c r="A8" s="198" t="s">
        <v>135</v>
      </c>
      <c r="B8" s="131" t="s">
        <v>258</v>
      </c>
      <c r="C8" s="112" t="str">
        <f>IF(B8&lt;&gt;"Select choice here","COMPLETE","INCOMPLETE")</f>
        <v>INCOMPLETE</v>
      </c>
      <c r="D8" s="34"/>
      <c r="E8" s="34"/>
      <c r="F8" s="34"/>
      <c r="L8" s="34"/>
      <c r="N8" s="34"/>
      <c r="T8" s="34"/>
      <c r="U8" s="34"/>
      <c r="W8" s="45"/>
      <c r="X8" s="34"/>
      <c r="Y8" s="34"/>
      <c r="Z8" s="34"/>
    </row>
    <row r="9" spans="1:26" ht="31.5" customHeight="1" x14ac:dyDescent="0.35">
      <c r="A9" s="270" t="s">
        <v>232</v>
      </c>
      <c r="B9" s="131"/>
      <c r="C9" s="112" t="str">
        <f>IF(B9&lt;&gt;"","COMPLETE","INCOMPLETE")</f>
        <v>INCOMPLETE</v>
      </c>
      <c r="D9" s="34"/>
      <c r="E9" s="49"/>
      <c r="L9" s="34"/>
      <c r="N9" s="34"/>
      <c r="T9" s="34"/>
      <c r="U9" s="34"/>
      <c r="W9" s="45"/>
      <c r="X9" s="34"/>
      <c r="Y9" s="34"/>
      <c r="Z9" s="34"/>
    </row>
    <row r="10" spans="1:26" ht="15" customHeight="1" x14ac:dyDescent="0.35">
      <c r="A10" s="130" t="s">
        <v>136</v>
      </c>
      <c r="B10" s="131" t="s">
        <v>258</v>
      </c>
      <c r="C10" s="112" t="str">
        <f>IF(B10&lt;&gt;"Select choice here","COMPLETE","INCOMPLETE")</f>
        <v>INCOMPLETE</v>
      </c>
      <c r="D10" s="34"/>
      <c r="E10" s="49"/>
      <c r="L10" s="34"/>
      <c r="N10" s="34"/>
      <c r="T10" s="34"/>
      <c r="U10" s="34"/>
      <c r="W10" s="45"/>
      <c r="X10" s="34"/>
      <c r="Y10" s="34"/>
      <c r="Z10" s="34"/>
    </row>
    <row r="11" spans="1:26" x14ac:dyDescent="0.35">
      <c r="A11" s="130" t="s">
        <v>393</v>
      </c>
      <c r="B11" s="131"/>
      <c r="C11" s="112" t="str">
        <f>IF(B11&lt;&gt;"","COMPLETE","INCOMPLETE")</f>
        <v>INCOMPLETE</v>
      </c>
      <c r="D11" s="34"/>
      <c r="E11" s="49"/>
      <c r="L11" s="34"/>
      <c r="N11" s="34"/>
      <c r="T11" s="34"/>
      <c r="U11" s="34"/>
      <c r="W11" s="45"/>
      <c r="X11" s="34"/>
      <c r="Y11" s="34"/>
      <c r="Z11" s="34"/>
    </row>
    <row r="12" spans="1:26" ht="28" x14ac:dyDescent="0.35">
      <c r="A12" s="130" t="s">
        <v>394</v>
      </c>
      <c r="B12" s="131"/>
      <c r="C12" s="112" t="str">
        <f>IF(B12&lt;&gt;"","COMPLETE","INCOMPLETE")</f>
        <v>INCOMPLETE</v>
      </c>
      <c r="D12" s="34"/>
      <c r="E12" s="49"/>
      <c r="L12" s="34"/>
      <c r="N12" s="34"/>
      <c r="T12" s="34"/>
      <c r="U12" s="34"/>
      <c r="W12" s="45"/>
      <c r="X12" s="34"/>
      <c r="Y12" s="34"/>
      <c r="Z12" s="34"/>
    </row>
    <row r="13" spans="1:26" ht="42" x14ac:dyDescent="0.35">
      <c r="A13" s="130" t="s">
        <v>239</v>
      </c>
      <c r="B13" s="131" t="s">
        <v>258</v>
      </c>
      <c r="C13" s="112" t="str">
        <f>IF(B13&lt;&gt;"Select choice here","COMPLETE","INCOMPLETE")</f>
        <v>INCOMPLETE</v>
      </c>
      <c r="D13" s="34"/>
      <c r="E13" s="49"/>
      <c r="L13" s="34"/>
      <c r="N13" s="34"/>
      <c r="T13" s="34"/>
      <c r="U13" s="34"/>
      <c r="W13" s="45"/>
      <c r="X13" s="34"/>
      <c r="Y13" s="34"/>
      <c r="Z13" s="34"/>
    </row>
    <row r="14" spans="1:26" x14ac:dyDescent="0.35">
      <c r="A14" s="32"/>
      <c r="B14" s="51"/>
      <c r="C14" s="31"/>
      <c r="D14" s="34"/>
      <c r="E14" s="49"/>
      <c r="L14" s="34"/>
      <c r="N14" s="34"/>
      <c r="T14" s="34"/>
      <c r="U14" s="34"/>
      <c r="W14" s="45"/>
      <c r="X14" s="34"/>
      <c r="Y14" s="34"/>
      <c r="Z14" s="34"/>
    </row>
    <row r="15" spans="1:26" x14ac:dyDescent="0.35">
      <c r="A15" s="184" t="s">
        <v>249</v>
      </c>
      <c r="B15" s="176"/>
      <c r="C15" s="177"/>
      <c r="D15" s="34"/>
      <c r="E15" s="49"/>
      <c r="L15" s="34"/>
      <c r="N15" s="34"/>
      <c r="T15" s="34"/>
      <c r="U15" s="34"/>
      <c r="W15" s="45"/>
      <c r="X15" s="34"/>
      <c r="Y15" s="34"/>
      <c r="Z15" s="34"/>
    </row>
    <row r="16" spans="1:26" ht="28" x14ac:dyDescent="0.35">
      <c r="A16" s="270" t="s">
        <v>238</v>
      </c>
      <c r="B16" s="122"/>
      <c r="C16" s="112" t="str">
        <f>IF(B16&lt;&gt;"","COMPLETE","INCOMPLETE")</f>
        <v>INCOMPLETE</v>
      </c>
      <c r="D16" s="34"/>
      <c r="E16" s="49"/>
      <c r="L16" s="34"/>
      <c r="N16" s="34"/>
      <c r="T16" s="34"/>
      <c r="U16" s="34"/>
      <c r="W16" s="45"/>
      <c r="X16" s="34"/>
      <c r="Y16" s="34"/>
      <c r="Z16" s="34"/>
    </row>
    <row r="17" spans="1:26" x14ac:dyDescent="0.35">
      <c r="A17" s="270" t="s">
        <v>234</v>
      </c>
      <c r="B17" s="123"/>
      <c r="C17" s="52" t="str">
        <f>IF(B17&lt;&gt;"","COMPLETE","INCOMPLETE")</f>
        <v>INCOMPLETE</v>
      </c>
      <c r="D17" s="34"/>
      <c r="E17" s="49"/>
      <c r="L17" s="34"/>
      <c r="N17" s="34"/>
      <c r="T17" s="34"/>
      <c r="U17" s="34"/>
      <c r="W17" s="45"/>
      <c r="X17" s="34"/>
      <c r="Y17" s="34"/>
      <c r="Z17" s="34"/>
    </row>
    <row r="18" spans="1:26" x14ac:dyDescent="0.35">
      <c r="A18" s="270" t="s">
        <v>138</v>
      </c>
      <c r="B18" s="123" t="s">
        <v>258</v>
      </c>
      <c r="C18" s="52" t="str">
        <f>IF(B18&lt;&gt;"Select choice here","COMPLETE","INCOMPLETE")</f>
        <v>INCOMPLETE</v>
      </c>
      <c r="D18" s="34"/>
      <c r="E18" s="49"/>
      <c r="L18" s="34"/>
      <c r="N18" s="34"/>
      <c r="T18" s="34"/>
      <c r="U18" s="34"/>
      <c r="W18" s="45"/>
      <c r="X18" s="34"/>
      <c r="Y18" s="34"/>
      <c r="Z18" s="34"/>
    </row>
    <row r="19" spans="1:26" ht="28" x14ac:dyDescent="0.35">
      <c r="A19" s="270" t="s">
        <v>240</v>
      </c>
      <c r="B19" s="123"/>
      <c r="C19" s="52" t="str">
        <f>IF(B19&lt;&gt;"","COMPLETE","INCOMPLETE")</f>
        <v>INCOMPLETE</v>
      </c>
      <c r="D19" s="34"/>
      <c r="E19" s="49"/>
      <c r="L19" s="34"/>
      <c r="N19" s="34"/>
      <c r="T19" s="34"/>
      <c r="U19" s="34"/>
      <c r="W19" s="45"/>
      <c r="X19" s="34"/>
      <c r="Y19" s="34"/>
      <c r="Z19" s="34"/>
    </row>
    <row r="20" spans="1:26" x14ac:dyDescent="0.35">
      <c r="A20" s="270" t="s">
        <v>234</v>
      </c>
      <c r="B20" s="125"/>
      <c r="C20" s="52" t="str">
        <f>IF(B20&lt;&gt;"","COMPLETE","INCOMPLETE")</f>
        <v>INCOMPLETE</v>
      </c>
      <c r="D20" s="34"/>
      <c r="E20" s="49"/>
      <c r="L20" s="34"/>
      <c r="N20" s="34"/>
      <c r="T20" s="34"/>
      <c r="U20" s="34"/>
      <c r="W20" s="45"/>
      <c r="X20" s="34"/>
      <c r="Y20" s="34"/>
      <c r="Z20" s="34"/>
    </row>
    <row r="21" spans="1:26" x14ac:dyDescent="0.35">
      <c r="A21" s="270" t="s">
        <v>138</v>
      </c>
      <c r="B21" s="123" t="s">
        <v>258</v>
      </c>
      <c r="C21" s="112" t="str">
        <f>IF(B21&lt;&gt;"Select choice here","COMPLETE","INCOMPLETE")</f>
        <v>INCOMPLETE</v>
      </c>
      <c r="D21" s="34"/>
      <c r="E21" s="49"/>
      <c r="L21" s="34"/>
      <c r="N21" s="34"/>
      <c r="T21" s="34"/>
      <c r="U21" s="34"/>
      <c r="W21" s="45"/>
      <c r="X21" s="34"/>
      <c r="Y21" s="34"/>
      <c r="Z21" s="34"/>
    </row>
    <row r="22" spans="1:26" ht="15" customHeight="1" x14ac:dyDescent="0.35">
      <c r="A22" s="33"/>
      <c r="B22" s="51"/>
      <c r="C22" s="31"/>
      <c r="D22" s="34"/>
      <c r="E22" s="49"/>
      <c r="L22" s="34"/>
      <c r="N22" s="34"/>
      <c r="T22" s="34"/>
      <c r="U22" s="34"/>
      <c r="W22" s="45"/>
      <c r="X22" s="34"/>
      <c r="Y22" s="34"/>
      <c r="Z22" s="34"/>
    </row>
    <row r="23" spans="1:26" ht="15.75" customHeight="1" x14ac:dyDescent="0.35">
      <c r="A23" s="180" t="s">
        <v>250</v>
      </c>
      <c r="B23" s="178"/>
      <c r="C23" s="179"/>
      <c r="D23" s="34"/>
      <c r="E23" s="49"/>
      <c r="T23" s="34"/>
      <c r="U23" s="34"/>
      <c r="W23" s="45"/>
      <c r="X23" s="34"/>
      <c r="Y23" s="34"/>
      <c r="Z23" s="34"/>
    </row>
    <row r="24" spans="1:26" ht="15" customHeight="1" x14ac:dyDescent="0.35">
      <c r="A24" s="270" t="s">
        <v>114</v>
      </c>
      <c r="B24" s="303" t="s">
        <v>258</v>
      </c>
      <c r="C24" s="112" t="str">
        <f>IF(B24&lt;&gt;"Select choice here","COMPLETE","INCOMPLETE")</f>
        <v>INCOMPLETE</v>
      </c>
      <c r="D24" s="34"/>
      <c r="E24" s="49"/>
      <c r="T24" s="34"/>
      <c r="U24" s="34"/>
      <c r="W24" s="45"/>
      <c r="X24" s="34"/>
      <c r="Y24" s="34"/>
      <c r="Z24" s="34"/>
    </row>
    <row r="25" spans="1:26" ht="28" x14ac:dyDescent="0.35">
      <c r="A25" s="270" t="s">
        <v>115</v>
      </c>
      <c r="B25" s="303" t="s">
        <v>258</v>
      </c>
      <c r="C25" s="112" t="str">
        <f>IF(B25&lt;&gt;"Select choice here","COMPLETE","INCOMPLETE")</f>
        <v>INCOMPLETE</v>
      </c>
      <c r="D25" s="34"/>
      <c r="E25" s="49"/>
      <c r="T25" s="34"/>
      <c r="U25" s="34"/>
      <c r="W25" s="45"/>
      <c r="X25" s="34"/>
      <c r="Y25" s="34"/>
      <c r="Z25" s="34"/>
    </row>
    <row r="26" spans="1:26" ht="28" x14ac:dyDescent="0.35">
      <c r="A26" s="270" t="s">
        <v>320</v>
      </c>
      <c r="B26" s="303" t="s">
        <v>258</v>
      </c>
      <c r="C26" s="112" t="str">
        <f>IF(B26&lt;&gt;"Select choice here","COMPLETE","INCOMPLETE")</f>
        <v>INCOMPLETE</v>
      </c>
      <c r="D26" s="34"/>
      <c r="E26" s="49"/>
      <c r="T26" s="34"/>
      <c r="U26" s="34"/>
      <c r="W26" s="45"/>
      <c r="X26" s="34"/>
      <c r="Y26" s="34"/>
      <c r="Z26" s="34"/>
    </row>
    <row r="27" spans="1:26" ht="15" customHeight="1" x14ac:dyDescent="0.35">
      <c r="A27" s="412" t="s">
        <v>137</v>
      </c>
      <c r="B27" s="413"/>
      <c r="C27" s="368" t="str">
        <f>IF(B27&lt;&gt;"","COMPLETE","INCOMPLETE")</f>
        <v>INCOMPLETE</v>
      </c>
      <c r="D27" s="34"/>
      <c r="E27" s="49"/>
      <c r="T27" s="34"/>
      <c r="U27" s="34"/>
      <c r="W27" s="45"/>
      <c r="X27" s="34"/>
      <c r="Y27" s="34"/>
      <c r="Z27" s="34"/>
    </row>
    <row r="28" spans="1:26" ht="15" customHeight="1" x14ac:dyDescent="0.35">
      <c r="A28" s="412"/>
      <c r="B28" s="414"/>
      <c r="C28" s="369"/>
      <c r="D28" s="34"/>
      <c r="E28" s="49"/>
      <c r="P28" s="34"/>
      <c r="Q28" s="34"/>
      <c r="R28" s="34"/>
      <c r="S28" s="44"/>
      <c r="T28" s="34"/>
      <c r="U28" s="34"/>
      <c r="W28" s="45"/>
      <c r="X28" s="34"/>
      <c r="Y28" s="34"/>
      <c r="Z28" s="34"/>
    </row>
    <row r="29" spans="1:26" ht="15" customHeight="1" x14ac:dyDescent="0.35">
      <c r="A29" s="412"/>
      <c r="B29" s="414"/>
      <c r="C29" s="369"/>
      <c r="D29" s="34"/>
      <c r="E29" s="49"/>
      <c r="H29" s="372" t="s">
        <v>117</v>
      </c>
      <c r="I29" s="371" t="s">
        <v>118</v>
      </c>
      <c r="J29" s="371"/>
      <c r="K29" s="365" t="s">
        <v>296</v>
      </c>
      <c r="P29" s="34"/>
      <c r="Q29" s="34"/>
      <c r="R29" s="34"/>
      <c r="S29" s="44"/>
      <c r="T29" s="34"/>
      <c r="U29" s="34"/>
      <c r="W29" s="45"/>
      <c r="X29" s="34"/>
      <c r="Y29" s="34"/>
      <c r="Z29" s="34"/>
    </row>
    <row r="30" spans="1:26" ht="15" customHeight="1" x14ac:dyDescent="0.35">
      <c r="A30" s="412"/>
      <c r="B30" s="414"/>
      <c r="C30" s="369"/>
      <c r="D30" s="34"/>
      <c r="E30" s="49"/>
      <c r="H30" s="372"/>
      <c r="I30" s="371"/>
      <c r="J30" s="371"/>
      <c r="K30" s="365"/>
      <c r="P30" s="34"/>
      <c r="Q30" s="34"/>
      <c r="R30" s="34"/>
      <c r="S30" s="44"/>
      <c r="T30" s="34"/>
      <c r="U30" s="34"/>
      <c r="W30" s="45"/>
      <c r="X30" s="34"/>
      <c r="Y30" s="34"/>
      <c r="Z30" s="34"/>
    </row>
    <row r="31" spans="1:26" ht="15" customHeight="1" x14ac:dyDescent="0.35">
      <c r="A31" s="412"/>
      <c r="B31" s="415"/>
      <c r="C31" s="370"/>
      <c r="D31" s="34"/>
      <c r="E31" s="49"/>
      <c r="H31" s="372"/>
      <c r="I31" s="371"/>
      <c r="J31" s="371"/>
      <c r="K31" s="365"/>
      <c r="P31" s="34"/>
      <c r="Q31" s="34"/>
      <c r="R31" s="34"/>
      <c r="S31" s="44"/>
      <c r="T31" s="34"/>
      <c r="U31" s="34"/>
      <c r="W31" s="45"/>
      <c r="X31" s="34"/>
      <c r="Y31" s="34"/>
      <c r="Z31" s="34"/>
    </row>
    <row r="32" spans="1:26" ht="15" customHeight="1" x14ac:dyDescent="0.35">
      <c r="A32" s="33"/>
      <c r="B32" s="34"/>
      <c r="C32" s="34"/>
      <c r="D32" s="34"/>
      <c r="E32" s="49"/>
      <c r="H32" s="372"/>
      <c r="I32" s="371"/>
      <c r="J32" s="371"/>
      <c r="K32" s="365"/>
      <c r="P32" s="34"/>
      <c r="Q32" s="34"/>
      <c r="R32" s="34"/>
      <c r="S32" s="44"/>
      <c r="T32" s="34"/>
      <c r="U32" s="34"/>
      <c r="W32" s="45"/>
      <c r="X32" s="34"/>
      <c r="Y32" s="34"/>
      <c r="Z32" s="34"/>
    </row>
    <row r="33" spans="1:26" ht="15.75" customHeight="1" x14ac:dyDescent="0.35">
      <c r="A33" s="126" t="s">
        <v>214</v>
      </c>
      <c r="B33" s="80"/>
      <c r="C33" s="111"/>
      <c r="D33" s="274" t="s">
        <v>242</v>
      </c>
      <c r="E33" s="109" t="s">
        <v>116</v>
      </c>
      <c r="G33" s="49"/>
      <c r="H33" s="373"/>
      <c r="I33" s="371"/>
      <c r="J33" s="371"/>
      <c r="K33" s="366"/>
      <c r="M33" s="14"/>
      <c r="P33" s="34"/>
      <c r="Q33" s="34"/>
      <c r="R33" s="34"/>
      <c r="S33" s="44"/>
      <c r="T33" s="34"/>
      <c r="U33" s="34"/>
      <c r="W33" s="45"/>
      <c r="X33" s="34"/>
      <c r="Y33" s="34"/>
      <c r="Z33" s="34"/>
    </row>
    <row r="34" spans="1:26" ht="15" customHeight="1" x14ac:dyDescent="0.35">
      <c r="A34" s="380" t="s">
        <v>395</v>
      </c>
      <c r="B34" s="390"/>
      <c r="C34" s="386" t="str">
        <f>IF(B34&lt;&gt;"","COMPLETE","INCOMPLETE")</f>
        <v>INCOMPLETE</v>
      </c>
      <c r="D34" s="374">
        <f>IF(LEN(TRIM(B34))=0,0,LEN(TRIM(B34))-LEN(SUBSTITUTE(B34," ",""))+1)</f>
        <v>0</v>
      </c>
      <c r="E34" s="374">
        <v>300</v>
      </c>
      <c r="G34" s="49"/>
      <c r="H34" s="124" t="s">
        <v>119</v>
      </c>
      <c r="I34" s="339"/>
      <c r="J34" s="405" t="str">
        <f>IF(COUNTIF(I34:I58, "&lt;&gt;") &lt; 3, "INCOMPLETE", "COMPLETE")</f>
        <v>INCOMPLETE</v>
      </c>
      <c r="K34" s="279"/>
      <c r="M34" s="14"/>
      <c r="P34" s="34"/>
      <c r="Q34" s="34"/>
      <c r="R34" s="34"/>
      <c r="S34" s="44"/>
      <c r="T34" s="34"/>
      <c r="U34" s="34"/>
      <c r="W34" s="45"/>
      <c r="X34" s="34"/>
      <c r="Y34" s="34"/>
      <c r="Z34" s="34"/>
    </row>
    <row r="35" spans="1:26" ht="15" customHeight="1" x14ac:dyDescent="0.35">
      <c r="A35" s="381"/>
      <c r="B35" s="391"/>
      <c r="C35" s="378"/>
      <c r="D35" s="375"/>
      <c r="E35" s="375"/>
      <c r="G35" s="408" t="s">
        <v>280</v>
      </c>
      <c r="H35" s="124" t="s">
        <v>120</v>
      </c>
      <c r="I35" s="303"/>
      <c r="J35" s="406"/>
      <c r="K35" s="279"/>
      <c r="M35" s="14"/>
      <c r="P35" s="34"/>
      <c r="Q35" s="34"/>
      <c r="R35" s="34"/>
      <c r="S35" s="44"/>
      <c r="T35" s="34"/>
      <c r="U35" s="34"/>
      <c r="W35" s="45"/>
      <c r="X35" s="34"/>
      <c r="Y35" s="34"/>
      <c r="Z35" s="34"/>
    </row>
    <row r="36" spans="1:26" ht="15" customHeight="1" x14ac:dyDescent="0.35">
      <c r="A36" s="381"/>
      <c r="B36" s="391"/>
      <c r="C36" s="378"/>
      <c r="D36" s="375"/>
      <c r="E36" s="375"/>
      <c r="G36" s="408"/>
      <c r="H36" s="124" t="s">
        <v>121</v>
      </c>
      <c r="I36" s="303"/>
      <c r="J36" s="406"/>
      <c r="K36" s="279"/>
      <c r="M36" s="14"/>
      <c r="P36" s="34"/>
      <c r="Q36" s="34"/>
      <c r="R36" s="34"/>
      <c r="S36" s="44"/>
      <c r="T36" s="34"/>
      <c r="U36" s="34"/>
      <c r="W36" s="45"/>
      <c r="X36" s="34"/>
      <c r="Y36" s="34"/>
      <c r="Z36" s="34"/>
    </row>
    <row r="37" spans="1:26" ht="15" customHeight="1" x14ac:dyDescent="0.35">
      <c r="A37" s="381"/>
      <c r="B37" s="391"/>
      <c r="C37" s="378"/>
      <c r="D37" s="375"/>
      <c r="E37" s="375"/>
      <c r="G37" s="408"/>
      <c r="H37" s="124" t="s">
        <v>122</v>
      </c>
      <c r="I37" s="303"/>
      <c r="J37" s="406"/>
      <c r="K37" s="279"/>
      <c r="M37" s="14"/>
      <c r="P37" s="34"/>
      <c r="Q37" s="34"/>
      <c r="R37" s="34"/>
      <c r="S37" s="44"/>
      <c r="T37" s="34"/>
      <c r="U37" s="34"/>
      <c r="W37" s="45"/>
      <c r="X37" s="34"/>
      <c r="Y37" s="34"/>
      <c r="Z37" s="34"/>
    </row>
    <row r="38" spans="1:26" ht="15" customHeight="1" x14ac:dyDescent="0.35">
      <c r="A38" s="381"/>
      <c r="B38" s="391"/>
      <c r="C38" s="378"/>
      <c r="D38" s="375"/>
      <c r="E38" s="375"/>
      <c r="G38" s="408"/>
      <c r="H38" s="124" t="s">
        <v>123</v>
      </c>
      <c r="I38" s="303"/>
      <c r="J38" s="406"/>
      <c r="K38" s="279"/>
      <c r="M38" s="14"/>
      <c r="P38" s="34"/>
      <c r="Q38" s="34"/>
      <c r="R38" s="34"/>
      <c r="S38" s="44"/>
      <c r="T38" s="34"/>
      <c r="U38" s="34"/>
      <c r="W38" s="45"/>
      <c r="X38" s="34"/>
      <c r="Y38" s="34"/>
      <c r="Z38" s="34"/>
    </row>
    <row r="39" spans="1:26" ht="15" customHeight="1" x14ac:dyDescent="0.35">
      <c r="A39" s="382"/>
      <c r="B39" s="392"/>
      <c r="C39" s="379"/>
      <c r="D39" s="376"/>
      <c r="E39" s="376"/>
      <c r="G39" s="408"/>
      <c r="H39" s="124" t="s">
        <v>124</v>
      </c>
      <c r="I39" s="303"/>
      <c r="J39" s="406"/>
      <c r="K39" s="279"/>
      <c r="M39" s="14"/>
      <c r="P39" s="34"/>
      <c r="Q39" s="34"/>
      <c r="R39" s="34"/>
      <c r="S39" s="44"/>
      <c r="T39" s="34"/>
      <c r="U39" s="34"/>
      <c r="W39" s="45"/>
      <c r="X39" s="34"/>
      <c r="Y39" s="34"/>
      <c r="Z39" s="34"/>
    </row>
    <row r="40" spans="1:26" ht="15" customHeight="1" x14ac:dyDescent="0.35">
      <c r="A40" s="380" t="s">
        <v>396</v>
      </c>
      <c r="B40" s="393"/>
      <c r="C40" s="377" t="str">
        <f>IF(B45&lt;&gt;"","COMPLETE","INCOMPLETE")</f>
        <v>INCOMPLETE</v>
      </c>
      <c r="D40" s="374">
        <f>IF(LEN(TRIM(B45))=0,0,LEN(TRIM(B45))-LEN(SUBSTITUTE(B45," ",""))+1)</f>
        <v>0</v>
      </c>
      <c r="E40" s="374">
        <v>300</v>
      </c>
      <c r="G40" s="408"/>
      <c r="H40" s="124" t="s">
        <v>125</v>
      </c>
      <c r="I40" s="303"/>
      <c r="J40" s="406"/>
      <c r="K40" s="279"/>
      <c r="M40" s="14"/>
      <c r="P40" s="34"/>
      <c r="Q40" s="34"/>
      <c r="R40" s="34"/>
      <c r="S40" s="44"/>
      <c r="T40" s="34"/>
      <c r="U40" s="34"/>
      <c r="W40" s="45"/>
      <c r="X40" s="34"/>
      <c r="Y40" s="34"/>
      <c r="Z40" s="34"/>
    </row>
    <row r="41" spans="1:26" ht="15" customHeight="1" x14ac:dyDescent="0.35">
      <c r="A41" s="381"/>
      <c r="B41" s="394"/>
      <c r="C41" s="378"/>
      <c r="D41" s="375"/>
      <c r="E41" s="375"/>
      <c r="G41" s="408"/>
      <c r="H41" s="124" t="s">
        <v>126</v>
      </c>
      <c r="I41" s="303"/>
      <c r="J41" s="406"/>
      <c r="K41" s="279"/>
      <c r="M41" s="14"/>
      <c r="P41" s="34"/>
      <c r="Q41" s="34"/>
      <c r="R41" s="34"/>
      <c r="S41" s="44"/>
      <c r="T41" s="34"/>
      <c r="U41" s="34"/>
      <c r="W41" s="45"/>
      <c r="X41" s="34"/>
      <c r="Y41" s="34"/>
      <c r="Z41" s="34"/>
    </row>
    <row r="42" spans="1:26" ht="15" customHeight="1" x14ac:dyDescent="0.35">
      <c r="A42" s="381"/>
      <c r="B42" s="394"/>
      <c r="C42" s="378"/>
      <c r="D42" s="375"/>
      <c r="E42" s="375"/>
      <c r="G42" s="408"/>
      <c r="H42" s="124" t="s">
        <v>127</v>
      </c>
      <c r="I42" s="303"/>
      <c r="J42" s="406"/>
      <c r="K42" s="279"/>
      <c r="M42" s="14"/>
      <c r="P42" s="34"/>
      <c r="Q42" s="34"/>
      <c r="R42" s="34"/>
      <c r="S42" s="44"/>
      <c r="T42" s="34"/>
      <c r="U42" s="34"/>
      <c r="W42" s="45"/>
      <c r="X42" s="34"/>
      <c r="Y42" s="34"/>
      <c r="Z42" s="34"/>
    </row>
    <row r="43" spans="1:26" ht="15" customHeight="1" x14ac:dyDescent="0.35">
      <c r="A43" s="381"/>
      <c r="B43" s="394"/>
      <c r="C43" s="378"/>
      <c r="D43" s="375"/>
      <c r="E43" s="375"/>
      <c r="G43" s="408"/>
      <c r="H43" s="124" t="s">
        <v>128</v>
      </c>
      <c r="I43" s="303"/>
      <c r="J43" s="406"/>
      <c r="K43" s="279"/>
      <c r="M43" s="14"/>
      <c r="P43" s="34"/>
      <c r="Q43" s="34"/>
      <c r="R43" s="34"/>
      <c r="S43" s="44"/>
      <c r="T43" s="34"/>
      <c r="U43" s="34"/>
      <c r="W43" s="45"/>
      <c r="X43" s="34"/>
      <c r="Y43" s="34"/>
      <c r="Z43" s="34"/>
    </row>
    <row r="44" spans="1:26" ht="15" customHeight="1" x14ac:dyDescent="0.35">
      <c r="A44" s="381"/>
      <c r="B44" s="394"/>
      <c r="C44" s="378"/>
      <c r="D44" s="375"/>
      <c r="E44" s="375"/>
      <c r="G44" s="408"/>
      <c r="H44" s="124" t="s">
        <v>129</v>
      </c>
      <c r="I44" s="303"/>
      <c r="J44" s="406"/>
      <c r="K44" s="279"/>
      <c r="M44" s="14"/>
      <c r="P44" s="34"/>
      <c r="Q44" s="34"/>
      <c r="R44" s="34"/>
      <c r="S44" s="44"/>
      <c r="T44" s="34"/>
      <c r="U44" s="34"/>
      <c r="W44" s="45"/>
      <c r="X44" s="34"/>
      <c r="Y44" s="34"/>
      <c r="Z44" s="34"/>
    </row>
    <row r="45" spans="1:26" ht="15" customHeight="1" x14ac:dyDescent="0.35">
      <c r="A45" s="382"/>
      <c r="B45" s="395"/>
      <c r="C45" s="379"/>
      <c r="D45" s="376"/>
      <c r="E45" s="376"/>
      <c r="G45" s="408"/>
      <c r="H45" s="124" t="s">
        <v>130</v>
      </c>
      <c r="I45" s="303"/>
      <c r="J45" s="406"/>
      <c r="K45" s="279"/>
      <c r="M45" s="14"/>
      <c r="P45" s="34"/>
      <c r="Q45" s="34"/>
      <c r="R45" s="34"/>
      <c r="S45" s="44"/>
      <c r="T45" s="34"/>
      <c r="U45" s="34"/>
      <c r="W45" s="45"/>
      <c r="X45" s="34"/>
      <c r="Y45" s="34"/>
      <c r="Z45" s="34"/>
    </row>
    <row r="46" spans="1:26" ht="15" customHeight="1" x14ac:dyDescent="0.35">
      <c r="A46" s="380" t="s">
        <v>329</v>
      </c>
      <c r="B46" s="390"/>
      <c r="C46" s="377" t="str">
        <f>IF(B46&lt;&gt;"","COMPLETE","INCOMPLETE")</f>
        <v>INCOMPLETE</v>
      </c>
      <c r="D46" s="374">
        <f>IF(LEN(TRIM(B46))=0,0,LEN(TRIM(B46))-LEN(SUBSTITUTE(B46," ",""))+1)</f>
        <v>0</v>
      </c>
      <c r="E46" s="374">
        <v>300</v>
      </c>
      <c r="F46" s="49"/>
      <c r="G46" s="408"/>
      <c r="H46" s="124" t="s">
        <v>131</v>
      </c>
      <c r="I46" s="303"/>
      <c r="J46" s="406"/>
      <c r="K46" s="279"/>
      <c r="M46" s="14"/>
      <c r="P46" s="34"/>
      <c r="Q46" s="34"/>
      <c r="R46" s="34"/>
      <c r="S46" s="44"/>
      <c r="T46" s="34"/>
      <c r="U46" s="34"/>
      <c r="W46" s="45"/>
      <c r="X46" s="34"/>
      <c r="Y46" s="34"/>
      <c r="Z46" s="34"/>
    </row>
    <row r="47" spans="1:26" ht="15" customHeight="1" x14ac:dyDescent="0.35">
      <c r="A47" s="381"/>
      <c r="B47" s="391"/>
      <c r="C47" s="378"/>
      <c r="D47" s="375"/>
      <c r="E47" s="375"/>
      <c r="F47" s="49"/>
      <c r="G47" s="408" t="s">
        <v>281</v>
      </c>
      <c r="H47" s="409" t="s">
        <v>324</v>
      </c>
      <c r="I47" s="303"/>
      <c r="J47" s="406"/>
      <c r="K47" s="279"/>
      <c r="M47" s="14"/>
      <c r="P47" s="34"/>
      <c r="Q47" s="34"/>
      <c r="R47" s="34"/>
      <c r="S47" s="44"/>
      <c r="T47" s="34"/>
      <c r="U47" s="34"/>
      <c r="W47" s="45"/>
      <c r="X47" s="34"/>
      <c r="Y47" s="34"/>
      <c r="Z47" s="34"/>
    </row>
    <row r="48" spans="1:26" ht="15" customHeight="1" x14ac:dyDescent="0.35">
      <c r="A48" s="381"/>
      <c r="B48" s="391"/>
      <c r="C48" s="378"/>
      <c r="D48" s="375"/>
      <c r="E48" s="375"/>
      <c r="F48" s="49"/>
      <c r="G48" s="408"/>
      <c r="H48" s="410"/>
      <c r="I48" s="303"/>
      <c r="J48" s="406"/>
      <c r="K48" s="279"/>
      <c r="M48" s="14"/>
      <c r="P48" s="34"/>
      <c r="Q48" s="34"/>
      <c r="R48" s="34"/>
      <c r="S48" s="44"/>
      <c r="T48" s="34"/>
      <c r="U48" s="34"/>
      <c r="W48" s="45"/>
      <c r="X48" s="34"/>
      <c r="Y48" s="34"/>
      <c r="Z48" s="34"/>
    </row>
    <row r="49" spans="1:26" ht="15" customHeight="1" x14ac:dyDescent="0.35">
      <c r="A49" s="381"/>
      <c r="B49" s="391"/>
      <c r="C49" s="378"/>
      <c r="D49" s="375"/>
      <c r="E49" s="375"/>
      <c r="F49" s="49"/>
      <c r="G49" s="408"/>
      <c r="H49" s="410"/>
      <c r="I49" s="303"/>
      <c r="J49" s="406"/>
      <c r="K49" s="279"/>
      <c r="M49" s="14"/>
      <c r="P49" s="34"/>
      <c r="Q49" s="34"/>
      <c r="R49" s="34"/>
      <c r="S49" s="44"/>
      <c r="T49" s="34"/>
      <c r="U49" s="34"/>
      <c r="W49" s="45"/>
      <c r="X49" s="34"/>
      <c r="Y49" s="34"/>
      <c r="Z49" s="34"/>
    </row>
    <row r="50" spans="1:26" ht="15" customHeight="1" x14ac:dyDescent="0.35">
      <c r="A50" s="381"/>
      <c r="B50" s="391"/>
      <c r="C50" s="378"/>
      <c r="D50" s="375"/>
      <c r="E50" s="375"/>
      <c r="F50" s="49"/>
      <c r="G50" s="408"/>
      <c r="H50" s="411"/>
      <c r="I50" s="303"/>
      <c r="J50" s="406"/>
      <c r="K50" s="279"/>
      <c r="M50" s="14"/>
      <c r="P50" s="34"/>
      <c r="Q50" s="34"/>
      <c r="R50" s="34"/>
      <c r="S50" s="44"/>
      <c r="T50" s="34"/>
      <c r="U50" s="34"/>
      <c r="W50" s="45"/>
      <c r="X50" s="34"/>
      <c r="Y50" s="34"/>
      <c r="Z50" s="34"/>
    </row>
    <row r="51" spans="1:26" ht="15" customHeight="1" x14ac:dyDescent="0.35">
      <c r="A51" s="381"/>
      <c r="B51" s="391"/>
      <c r="C51" s="378"/>
      <c r="D51" s="375"/>
      <c r="E51" s="375"/>
      <c r="F51" s="49"/>
      <c r="G51" s="408"/>
      <c r="H51" s="409" t="s">
        <v>323</v>
      </c>
      <c r="I51" s="303"/>
      <c r="J51" s="406"/>
      <c r="K51" s="279"/>
      <c r="M51" s="14"/>
      <c r="P51" s="34"/>
      <c r="Q51" s="34"/>
      <c r="R51" s="34"/>
      <c r="S51" s="44"/>
      <c r="T51" s="34"/>
      <c r="U51" s="34"/>
      <c r="W51" s="45"/>
      <c r="X51" s="34"/>
      <c r="Y51" s="34"/>
      <c r="Z51" s="34"/>
    </row>
    <row r="52" spans="1:26" ht="15" customHeight="1" x14ac:dyDescent="0.35">
      <c r="A52" s="382"/>
      <c r="B52" s="392"/>
      <c r="C52" s="379"/>
      <c r="D52" s="376"/>
      <c r="E52" s="376"/>
      <c r="F52" s="49"/>
      <c r="G52" s="408"/>
      <c r="H52" s="410"/>
      <c r="I52" s="303"/>
      <c r="J52" s="406"/>
      <c r="K52" s="279"/>
      <c r="M52" s="14"/>
      <c r="P52" s="34"/>
      <c r="Q52" s="34"/>
      <c r="R52" s="34"/>
      <c r="S52" s="44"/>
      <c r="T52" s="34"/>
      <c r="U52" s="34"/>
      <c r="W52" s="45"/>
      <c r="X52" s="34"/>
      <c r="Y52" s="34"/>
      <c r="Z52" s="34"/>
    </row>
    <row r="53" spans="1:26" ht="15" customHeight="1" x14ac:dyDescent="0.35">
      <c r="A53" s="380" t="s">
        <v>326</v>
      </c>
      <c r="B53" s="393"/>
      <c r="C53" s="377" t="str">
        <f>IF(B53&lt;&gt;"","COMPLETE","INCOMPLETE")</f>
        <v>INCOMPLETE</v>
      </c>
      <c r="D53" s="374">
        <f>IF(LEN(TRIM(B53))=0,0,LEN(TRIM(B53))-LEN(SUBSTITUTE(B53," ",""))+1)</f>
        <v>0</v>
      </c>
      <c r="E53" s="374">
        <v>300</v>
      </c>
      <c r="F53" s="49"/>
      <c r="G53" s="408"/>
      <c r="H53" s="410"/>
      <c r="I53" s="303"/>
      <c r="J53" s="406"/>
      <c r="K53" s="279"/>
      <c r="M53" s="14"/>
      <c r="P53" s="34"/>
      <c r="Q53" s="34"/>
      <c r="R53" s="34"/>
      <c r="S53" s="44"/>
      <c r="T53" s="34"/>
      <c r="U53" s="34"/>
      <c r="W53" s="45"/>
      <c r="X53" s="34"/>
      <c r="Y53" s="34"/>
      <c r="Z53" s="34"/>
    </row>
    <row r="54" spans="1:26" ht="15" customHeight="1" x14ac:dyDescent="0.35">
      <c r="A54" s="381"/>
      <c r="B54" s="394"/>
      <c r="C54" s="378"/>
      <c r="D54" s="375"/>
      <c r="E54" s="375"/>
      <c r="F54" s="49"/>
      <c r="G54" s="408"/>
      <c r="H54" s="411"/>
      <c r="I54" s="303"/>
      <c r="J54" s="406"/>
      <c r="K54" s="279"/>
      <c r="M54" s="14"/>
      <c r="P54" s="34"/>
      <c r="Q54" s="34"/>
      <c r="R54" s="34"/>
      <c r="S54" s="44"/>
      <c r="T54" s="34"/>
      <c r="U54" s="34"/>
      <c r="W54" s="45"/>
      <c r="X54" s="34"/>
      <c r="Y54" s="34"/>
      <c r="Z54" s="34"/>
    </row>
    <row r="55" spans="1:26" ht="15" customHeight="1" x14ac:dyDescent="0.35">
      <c r="A55" s="381"/>
      <c r="B55" s="394"/>
      <c r="C55" s="378"/>
      <c r="D55" s="375"/>
      <c r="E55" s="375"/>
      <c r="F55" s="49"/>
      <c r="G55" s="408"/>
      <c r="H55" s="409" t="s">
        <v>325</v>
      </c>
      <c r="I55" s="303"/>
      <c r="J55" s="406"/>
      <c r="K55" s="279"/>
      <c r="M55" s="14"/>
      <c r="P55" s="34"/>
      <c r="Q55" s="34"/>
      <c r="R55" s="34"/>
      <c r="S55" s="44"/>
      <c r="T55" s="34"/>
      <c r="U55" s="34"/>
      <c r="W55" s="45"/>
      <c r="X55" s="34"/>
      <c r="Y55" s="34"/>
      <c r="Z55" s="34"/>
    </row>
    <row r="56" spans="1:26" ht="15" customHeight="1" x14ac:dyDescent="0.35">
      <c r="A56" s="381"/>
      <c r="B56" s="394"/>
      <c r="C56" s="378"/>
      <c r="D56" s="375"/>
      <c r="E56" s="375"/>
      <c r="F56" s="49"/>
      <c r="G56" s="408"/>
      <c r="H56" s="410"/>
      <c r="I56" s="303"/>
      <c r="J56" s="406"/>
      <c r="K56" s="279"/>
      <c r="M56" s="14"/>
      <c r="P56" s="34"/>
      <c r="Q56" s="34"/>
      <c r="R56" s="34"/>
      <c r="S56" s="44"/>
      <c r="T56" s="34"/>
      <c r="U56" s="34"/>
      <c r="W56" s="45"/>
      <c r="X56" s="34"/>
      <c r="Y56" s="34"/>
      <c r="Z56" s="34"/>
    </row>
    <row r="57" spans="1:26" ht="15" customHeight="1" x14ac:dyDescent="0.35">
      <c r="A57" s="381"/>
      <c r="B57" s="394"/>
      <c r="C57" s="378"/>
      <c r="D57" s="375"/>
      <c r="E57" s="375"/>
      <c r="F57" s="49"/>
      <c r="G57" s="408"/>
      <c r="H57" s="410"/>
      <c r="I57" s="303"/>
      <c r="J57" s="406"/>
      <c r="K57" s="279"/>
      <c r="M57" s="14"/>
      <c r="P57" s="34"/>
      <c r="Q57" s="34"/>
      <c r="R57" s="34"/>
      <c r="S57" s="44"/>
      <c r="T57" s="34"/>
      <c r="U57" s="34"/>
      <c r="W57" s="45"/>
      <c r="X57" s="34"/>
      <c r="Y57" s="34"/>
      <c r="Z57" s="34"/>
    </row>
    <row r="58" spans="1:26" ht="15" customHeight="1" x14ac:dyDescent="0.35">
      <c r="A58" s="382"/>
      <c r="B58" s="395"/>
      <c r="C58" s="379"/>
      <c r="D58" s="376"/>
      <c r="E58" s="376"/>
      <c r="F58" s="49"/>
      <c r="G58" s="408"/>
      <c r="H58" s="411"/>
      <c r="I58" s="303"/>
      <c r="J58" s="407"/>
      <c r="K58" s="279"/>
      <c r="M58" s="14"/>
      <c r="P58" s="34"/>
      <c r="Q58" s="34"/>
      <c r="R58" s="34"/>
      <c r="S58" s="44"/>
      <c r="T58" s="34"/>
      <c r="U58" s="34"/>
      <c r="W58" s="45"/>
      <c r="X58" s="34"/>
      <c r="Y58" s="34"/>
      <c r="Z58" s="34"/>
    </row>
    <row r="59" spans="1:26" ht="15" customHeight="1" x14ac:dyDescent="0.35">
      <c r="A59" s="380" t="s">
        <v>397</v>
      </c>
      <c r="B59" s="393"/>
      <c r="C59" s="377" t="str">
        <f>IF(B60&lt;&gt;"","COMPLETE","INCOMPLETE")</f>
        <v>INCOMPLETE</v>
      </c>
      <c r="D59" s="374">
        <f>IF(LEN(TRIM(B60))=0,0,LEN(TRIM(B60))-LEN(SUBSTITUTE(B60," ",""))+1)</f>
        <v>0</v>
      </c>
      <c r="E59" s="374">
        <v>500</v>
      </c>
      <c r="F59" s="49"/>
      <c r="H59" s="367" t="s">
        <v>337</v>
      </c>
      <c r="I59" s="367"/>
      <c r="J59" s="260" t="s">
        <v>297</v>
      </c>
      <c r="K59" s="47">
        <f>SUM(K34:K58)</f>
        <v>0</v>
      </c>
      <c r="M59" s="14"/>
      <c r="P59" s="34"/>
      <c r="Q59" s="34"/>
      <c r="R59" s="34"/>
      <c r="S59" s="44"/>
      <c r="T59" s="34"/>
      <c r="U59" s="34"/>
      <c r="W59" s="45"/>
      <c r="X59" s="34"/>
      <c r="Y59" s="34"/>
      <c r="Z59" s="34"/>
    </row>
    <row r="60" spans="1:26" ht="15" customHeight="1" x14ac:dyDescent="0.35">
      <c r="A60" s="381"/>
      <c r="B60" s="394"/>
      <c r="C60" s="378"/>
      <c r="D60" s="375"/>
      <c r="E60" s="375"/>
      <c r="F60" s="49"/>
      <c r="G60" s="49"/>
      <c r="H60" s="367"/>
      <c r="I60" s="367"/>
      <c r="J60" s="34"/>
      <c r="M60" s="14"/>
      <c r="P60" s="34"/>
      <c r="Q60" s="34"/>
      <c r="R60" s="34"/>
      <c r="S60" s="44"/>
      <c r="T60" s="34"/>
      <c r="U60" s="34"/>
      <c r="W60" s="45"/>
      <c r="X60" s="34"/>
      <c r="Y60" s="34"/>
      <c r="Z60" s="34"/>
    </row>
    <row r="61" spans="1:26" ht="15" customHeight="1" x14ac:dyDescent="0.35">
      <c r="A61" s="381"/>
      <c r="B61" s="394"/>
      <c r="C61" s="378"/>
      <c r="D61" s="375"/>
      <c r="E61" s="375"/>
      <c r="F61" s="49"/>
      <c r="G61" s="49"/>
      <c r="H61" s="49"/>
      <c r="I61" s="49"/>
      <c r="J61" s="34"/>
      <c r="M61" s="14"/>
      <c r="P61" s="34"/>
      <c r="Q61" s="34"/>
      <c r="R61" s="34"/>
      <c r="S61" s="44"/>
      <c r="T61" s="34"/>
      <c r="U61" s="34"/>
      <c r="W61" s="45"/>
      <c r="X61" s="34"/>
      <c r="Y61" s="34"/>
      <c r="Z61" s="34"/>
    </row>
    <row r="62" spans="1:26" ht="15" customHeight="1" x14ac:dyDescent="0.35">
      <c r="A62" s="381"/>
      <c r="B62" s="394"/>
      <c r="C62" s="378"/>
      <c r="D62" s="375"/>
      <c r="E62" s="375"/>
      <c r="F62" s="49"/>
      <c r="G62" s="49"/>
      <c r="H62" s="49"/>
      <c r="I62" s="49"/>
      <c r="J62" s="34"/>
      <c r="M62" s="14"/>
      <c r="P62" s="34"/>
      <c r="Q62" s="34"/>
      <c r="R62" s="34"/>
      <c r="S62" s="44"/>
      <c r="T62" s="34"/>
      <c r="U62" s="34"/>
      <c r="W62" s="45"/>
      <c r="X62" s="34"/>
      <c r="Y62" s="34"/>
      <c r="Z62" s="34"/>
    </row>
    <row r="63" spans="1:26" ht="15" customHeight="1" x14ac:dyDescent="0.35">
      <c r="A63" s="381"/>
      <c r="B63" s="394"/>
      <c r="C63" s="378"/>
      <c r="D63" s="375"/>
      <c r="E63" s="375"/>
      <c r="F63" s="49"/>
      <c r="G63" s="49"/>
      <c r="H63" s="49"/>
      <c r="I63" s="49"/>
      <c r="J63" s="34"/>
      <c r="M63" s="14"/>
      <c r="P63" s="34"/>
      <c r="Q63" s="34"/>
      <c r="R63" s="34"/>
      <c r="S63" s="44"/>
      <c r="T63" s="34"/>
      <c r="U63" s="34"/>
      <c r="W63" s="45"/>
      <c r="X63" s="34"/>
      <c r="Y63" s="34"/>
      <c r="Z63" s="34"/>
    </row>
    <row r="64" spans="1:26" ht="15" customHeight="1" x14ac:dyDescent="0.35">
      <c r="A64" s="382"/>
      <c r="B64" s="395"/>
      <c r="C64" s="379"/>
      <c r="D64" s="376"/>
      <c r="E64" s="376"/>
      <c r="F64" s="49"/>
      <c r="G64" s="49"/>
      <c r="H64" s="49"/>
      <c r="I64" s="49"/>
      <c r="J64" s="34"/>
      <c r="M64" s="14"/>
      <c r="P64" s="34"/>
      <c r="Q64" s="34"/>
      <c r="R64" s="34"/>
      <c r="S64" s="44"/>
      <c r="T64" s="34"/>
      <c r="U64" s="34"/>
      <c r="W64" s="45"/>
      <c r="X64" s="34"/>
      <c r="Y64" s="34"/>
      <c r="Z64" s="34"/>
    </row>
    <row r="65" spans="1:26" ht="15.75" customHeight="1" x14ac:dyDescent="0.35">
      <c r="A65"/>
      <c r="B65"/>
      <c r="C65"/>
      <c r="D65"/>
      <c r="E65"/>
      <c r="F65" s="50"/>
      <c r="G65" s="50"/>
      <c r="H65" s="50"/>
      <c r="I65" s="50"/>
      <c r="J65" s="34"/>
      <c r="M65" s="14"/>
      <c r="P65" s="34"/>
      <c r="Q65" s="34"/>
      <c r="R65" s="34"/>
      <c r="S65" s="44"/>
      <c r="T65" s="34"/>
      <c r="U65" s="34"/>
      <c r="W65" s="45"/>
      <c r="X65" s="34"/>
      <c r="Y65" s="34"/>
      <c r="Z65" s="34"/>
    </row>
    <row r="66" spans="1:26" ht="15.75" customHeight="1" x14ac:dyDescent="0.35">
      <c r="A66" s="126" t="s">
        <v>331</v>
      </c>
      <c r="B66" s="80"/>
      <c r="C66" s="111"/>
      <c r="D66" s="274" t="s">
        <v>242</v>
      </c>
      <c r="E66" s="109" t="s">
        <v>116</v>
      </c>
      <c r="F66" s="49"/>
      <c r="G66" s="49"/>
      <c r="H66" s="49"/>
      <c r="I66" s="49"/>
      <c r="J66" s="34"/>
      <c r="M66" s="14"/>
      <c r="P66" s="34"/>
      <c r="Q66" s="34"/>
      <c r="R66" s="34"/>
      <c r="S66" s="44"/>
      <c r="T66" s="34"/>
      <c r="U66" s="34"/>
      <c r="W66" s="45"/>
      <c r="X66" s="34"/>
      <c r="Y66" s="34"/>
      <c r="Z66" s="34"/>
    </row>
    <row r="67" spans="1:26" ht="15" customHeight="1" x14ac:dyDescent="0.35">
      <c r="A67" s="380" t="s">
        <v>332</v>
      </c>
      <c r="B67" s="383"/>
      <c r="C67" s="386" t="str">
        <f>IF(B67&lt;&gt;"","COMPLETE","INCOMPLETE")</f>
        <v>INCOMPLETE</v>
      </c>
      <c r="D67" s="374">
        <f>IF(LEN(TRIM(B67))=0,0,LEN(TRIM(B67))-LEN(SUBSTITUTE(B67," ",""))+1)</f>
        <v>0</v>
      </c>
      <c r="E67" s="374">
        <v>500</v>
      </c>
      <c r="F67" s="49"/>
      <c r="G67" s="49"/>
      <c r="H67" s="49"/>
      <c r="I67" s="49"/>
      <c r="J67" s="34"/>
      <c r="M67" s="14"/>
      <c r="P67" s="34"/>
      <c r="Q67" s="34"/>
      <c r="R67" s="34"/>
      <c r="S67" s="44"/>
      <c r="T67" s="34"/>
      <c r="U67" s="34"/>
      <c r="W67" s="45"/>
      <c r="X67" s="34"/>
      <c r="Y67" s="34"/>
      <c r="Z67" s="34"/>
    </row>
    <row r="68" spans="1:26" x14ac:dyDescent="0.35">
      <c r="A68" s="381"/>
      <c r="B68" s="384"/>
      <c r="C68" s="378"/>
      <c r="D68" s="375"/>
      <c r="E68" s="375"/>
      <c r="F68" s="49"/>
      <c r="G68" s="49"/>
      <c r="H68" s="49"/>
      <c r="I68" s="49"/>
      <c r="J68" s="34"/>
      <c r="M68" s="14"/>
      <c r="P68" s="34"/>
      <c r="Q68" s="34"/>
      <c r="R68" s="34"/>
      <c r="S68" s="44"/>
      <c r="T68" s="34"/>
      <c r="U68" s="34"/>
      <c r="W68" s="45"/>
      <c r="X68" s="34"/>
      <c r="Y68" s="34"/>
      <c r="Z68" s="34"/>
    </row>
    <row r="69" spans="1:26" x14ac:dyDescent="0.35">
      <c r="A69" s="381"/>
      <c r="B69" s="384"/>
      <c r="C69" s="378"/>
      <c r="D69" s="375"/>
      <c r="E69" s="375"/>
      <c r="F69" s="49"/>
      <c r="G69" s="49"/>
      <c r="H69" s="49"/>
      <c r="I69" s="49"/>
      <c r="J69" s="34"/>
      <c r="M69" s="14"/>
      <c r="P69" s="34"/>
      <c r="Q69" s="34"/>
      <c r="R69" s="34"/>
      <c r="S69" s="44"/>
      <c r="T69" s="34"/>
      <c r="U69" s="34"/>
      <c r="W69" s="45"/>
      <c r="X69" s="34"/>
      <c r="Y69" s="34"/>
      <c r="Z69" s="34"/>
    </row>
    <row r="70" spans="1:26" x14ac:dyDescent="0.35">
      <c r="A70" s="381"/>
      <c r="B70" s="384"/>
      <c r="C70" s="378"/>
      <c r="D70" s="375"/>
      <c r="E70" s="375"/>
      <c r="F70" s="49"/>
      <c r="G70" s="49"/>
      <c r="H70" s="49"/>
      <c r="I70" s="49"/>
      <c r="J70" s="34"/>
      <c r="M70" s="14"/>
      <c r="P70" s="34"/>
      <c r="Q70" s="34"/>
      <c r="R70" s="34"/>
      <c r="S70" s="44"/>
      <c r="T70" s="34"/>
      <c r="U70" s="34"/>
      <c r="W70" s="45"/>
      <c r="X70" s="34"/>
      <c r="Y70" s="34"/>
      <c r="Z70" s="34"/>
    </row>
    <row r="71" spans="1:26" x14ac:dyDescent="0.35">
      <c r="A71" s="381"/>
      <c r="B71" s="384"/>
      <c r="C71" s="378"/>
      <c r="D71" s="375"/>
      <c r="E71" s="375"/>
      <c r="F71" s="49"/>
      <c r="G71" s="49"/>
      <c r="H71" s="49"/>
      <c r="I71" s="49"/>
      <c r="J71" s="34"/>
      <c r="M71" s="14"/>
      <c r="P71" s="34"/>
      <c r="Q71" s="34"/>
      <c r="R71" s="34"/>
      <c r="S71" s="44"/>
      <c r="T71" s="34"/>
      <c r="U71" s="34"/>
      <c r="W71" s="45"/>
      <c r="X71" s="34"/>
      <c r="Y71" s="34"/>
      <c r="Z71" s="34"/>
    </row>
    <row r="72" spans="1:26" x14ac:dyDescent="0.35">
      <c r="A72" s="381"/>
      <c r="B72" s="384"/>
      <c r="C72" s="378"/>
      <c r="D72" s="375"/>
      <c r="E72" s="375"/>
      <c r="F72" s="49"/>
      <c r="G72" s="49"/>
      <c r="H72" s="49"/>
      <c r="I72" s="49"/>
      <c r="J72" s="34"/>
      <c r="M72" s="14"/>
      <c r="P72" s="34"/>
      <c r="Q72" s="34"/>
      <c r="R72" s="34"/>
      <c r="S72" s="44"/>
      <c r="T72" s="34"/>
      <c r="U72" s="34"/>
      <c r="W72" s="45"/>
      <c r="X72" s="34"/>
      <c r="Y72" s="34"/>
      <c r="Z72" s="34"/>
    </row>
    <row r="73" spans="1:26" x14ac:dyDescent="0.35">
      <c r="A73" s="382"/>
      <c r="B73" s="385"/>
      <c r="C73" s="379"/>
      <c r="D73" s="376"/>
      <c r="E73" s="376"/>
      <c r="F73" s="49"/>
      <c r="G73" s="49"/>
      <c r="H73" s="49"/>
      <c r="I73" s="49"/>
      <c r="J73" s="34"/>
      <c r="M73" s="14"/>
      <c r="P73" s="34"/>
      <c r="Q73" s="34"/>
      <c r="R73" s="34"/>
      <c r="S73" s="44"/>
      <c r="T73" s="34"/>
      <c r="U73" s="34"/>
      <c r="W73" s="45"/>
      <c r="X73" s="34"/>
      <c r="Y73" s="34"/>
      <c r="Z73" s="34"/>
    </row>
    <row r="74" spans="1:26" ht="15" customHeight="1" x14ac:dyDescent="0.35">
      <c r="A74" s="380" t="s">
        <v>333</v>
      </c>
      <c r="B74" s="383"/>
      <c r="C74" s="386" t="str">
        <f>IF(B74&lt;&gt;"","COMPLETE","INCOMPLETE")</f>
        <v>INCOMPLETE</v>
      </c>
      <c r="D74" s="374">
        <f>IF(LEN(TRIM(B74))=0,0,LEN(TRIM(B74))-LEN(SUBSTITUTE(B74," ",""))+1)</f>
        <v>0</v>
      </c>
      <c r="E74" s="374">
        <v>150</v>
      </c>
      <c r="F74" s="49"/>
      <c r="G74" s="49"/>
      <c r="H74" s="49"/>
      <c r="I74" s="49"/>
      <c r="J74" s="34"/>
      <c r="M74" s="14"/>
      <c r="P74" s="34"/>
      <c r="Q74" s="34"/>
      <c r="R74" s="34"/>
      <c r="S74" s="44"/>
      <c r="T74" s="34"/>
      <c r="U74" s="34"/>
      <c r="W74" s="45"/>
      <c r="X74" s="34"/>
      <c r="Y74" s="34"/>
      <c r="Z74" s="34"/>
    </row>
    <row r="75" spans="1:26" x14ac:dyDescent="0.35">
      <c r="A75" s="381"/>
      <c r="B75" s="384"/>
      <c r="C75" s="378"/>
      <c r="D75" s="375"/>
      <c r="E75" s="375"/>
    </row>
    <row r="76" spans="1:26" x14ac:dyDescent="0.35">
      <c r="A76" s="381"/>
      <c r="B76" s="384"/>
      <c r="C76" s="378"/>
      <c r="D76" s="375"/>
      <c r="E76" s="375"/>
    </row>
    <row r="77" spans="1:26" ht="15" customHeight="1" x14ac:dyDescent="0.35">
      <c r="A77" s="381"/>
      <c r="B77" s="384"/>
      <c r="C77" s="378"/>
      <c r="D77" s="375"/>
      <c r="E77" s="375"/>
      <c r="F77" s="49"/>
      <c r="G77" s="49"/>
      <c r="H77" s="49"/>
      <c r="I77" s="49"/>
      <c r="J77" s="34"/>
      <c r="M77" s="14"/>
      <c r="P77" s="34"/>
      <c r="Q77" s="34"/>
      <c r="R77" s="34"/>
      <c r="S77" s="44"/>
      <c r="T77" s="34"/>
      <c r="U77" s="34"/>
      <c r="W77" s="45"/>
      <c r="X77" s="34"/>
      <c r="Y77" s="34"/>
      <c r="Z77" s="34"/>
    </row>
    <row r="78" spans="1:26" ht="15" customHeight="1" x14ac:dyDescent="0.35">
      <c r="A78" s="381"/>
      <c r="B78" s="384"/>
      <c r="C78" s="378"/>
      <c r="D78" s="375"/>
      <c r="E78" s="375"/>
      <c r="F78" s="49"/>
      <c r="G78" s="49"/>
      <c r="H78" s="49"/>
      <c r="M78" s="14"/>
      <c r="Q78" s="34"/>
      <c r="R78" s="34"/>
      <c r="S78" s="44"/>
      <c r="T78" s="34"/>
      <c r="U78" s="34"/>
      <c r="W78" s="45"/>
      <c r="X78" s="34"/>
      <c r="Y78" s="34"/>
      <c r="Z78" s="34"/>
    </row>
    <row r="79" spans="1:26" ht="15" customHeight="1" x14ac:dyDescent="0.35">
      <c r="A79" s="381"/>
      <c r="B79" s="384"/>
      <c r="C79" s="378"/>
      <c r="D79" s="375"/>
      <c r="E79" s="375"/>
      <c r="F79" s="49"/>
      <c r="G79" s="49"/>
      <c r="H79" s="49"/>
      <c r="M79" s="14"/>
      <c r="Q79" s="34"/>
      <c r="R79" s="34"/>
      <c r="S79" s="44"/>
      <c r="T79" s="34"/>
      <c r="U79" s="34"/>
      <c r="W79" s="45"/>
      <c r="X79" s="34"/>
      <c r="Y79" s="34"/>
      <c r="Z79" s="34"/>
    </row>
    <row r="80" spans="1:26" x14ac:dyDescent="0.35">
      <c r="A80" s="382"/>
      <c r="B80" s="385"/>
      <c r="C80" s="379"/>
      <c r="D80" s="376"/>
      <c r="E80" s="376"/>
    </row>
    <row r="81" spans="1:26" ht="15" customHeight="1" x14ac:dyDescent="0.35">
      <c r="A81" s="380" t="s">
        <v>384</v>
      </c>
      <c r="B81" s="383"/>
      <c r="C81" s="386" t="str">
        <f>IF(B81&lt;&gt;"","COMPLETE","INCOMPLETE")</f>
        <v>INCOMPLETE</v>
      </c>
      <c r="D81" s="374">
        <f>IF(LEN(TRIM(B81))=0,0,LEN(TRIM(B81))-LEN(SUBSTITUTE(B81," ",""))+1)</f>
        <v>0</v>
      </c>
      <c r="E81" s="374">
        <v>150</v>
      </c>
      <c r="F81" s="49"/>
      <c r="G81" s="49"/>
      <c r="H81" s="49"/>
      <c r="I81" s="49"/>
      <c r="J81" s="34"/>
      <c r="M81" s="14"/>
      <c r="P81" s="34"/>
      <c r="Q81" s="34"/>
      <c r="R81" s="34"/>
      <c r="S81" s="44"/>
      <c r="T81" s="34"/>
      <c r="U81" s="34"/>
      <c r="W81" s="45"/>
      <c r="X81" s="34"/>
      <c r="Y81" s="34"/>
      <c r="Z81" s="34"/>
    </row>
    <row r="82" spans="1:26" x14ac:dyDescent="0.35">
      <c r="A82" s="381"/>
      <c r="B82" s="384"/>
      <c r="C82" s="378"/>
      <c r="D82" s="375"/>
      <c r="E82" s="375"/>
    </row>
    <row r="83" spans="1:26" x14ac:dyDescent="0.35">
      <c r="A83" s="381"/>
      <c r="B83" s="384"/>
      <c r="C83" s="378"/>
      <c r="D83" s="375"/>
      <c r="E83" s="375"/>
      <c r="F83" s="49"/>
      <c r="G83" s="49"/>
      <c r="H83" s="34"/>
      <c r="I83" s="34"/>
      <c r="J83" s="34"/>
      <c r="K83" s="34"/>
      <c r="L83" s="34"/>
      <c r="N83" s="34"/>
      <c r="Q83" s="34"/>
      <c r="R83" s="34"/>
      <c r="S83" s="44"/>
      <c r="T83" s="34"/>
      <c r="U83" s="34"/>
      <c r="W83" s="45"/>
      <c r="X83" s="34"/>
      <c r="Y83" s="34"/>
      <c r="Z83" s="34"/>
    </row>
    <row r="84" spans="1:26" x14ac:dyDescent="0.35">
      <c r="A84" s="381"/>
      <c r="B84" s="384"/>
      <c r="C84" s="378"/>
      <c r="D84" s="375"/>
      <c r="E84" s="375"/>
      <c r="F84" s="49"/>
      <c r="Q84" s="34"/>
      <c r="R84" s="34"/>
      <c r="S84" s="44"/>
      <c r="T84" s="34"/>
      <c r="U84" s="34"/>
      <c r="W84" s="45"/>
      <c r="X84" s="34"/>
      <c r="Y84" s="34"/>
      <c r="Z84" s="34"/>
    </row>
    <row r="85" spans="1:26" x14ac:dyDescent="0.35">
      <c r="A85" s="381"/>
      <c r="B85" s="384"/>
      <c r="C85" s="378"/>
      <c r="D85" s="375"/>
      <c r="E85" s="375"/>
      <c r="F85" s="49"/>
      <c r="J85" s="34"/>
      <c r="Q85" s="34"/>
      <c r="R85" s="34"/>
      <c r="S85" s="44"/>
      <c r="T85" s="34"/>
      <c r="U85" s="34"/>
      <c r="W85" s="45"/>
      <c r="X85" s="34"/>
      <c r="Y85" s="34"/>
      <c r="Z85" s="34"/>
    </row>
    <row r="86" spans="1:26" x14ac:dyDescent="0.35">
      <c r="A86" s="381"/>
      <c r="B86" s="384"/>
      <c r="C86" s="378"/>
      <c r="D86" s="375"/>
      <c r="E86" s="375"/>
      <c r="F86" s="49"/>
      <c r="J86" s="34"/>
      <c r="Q86" s="34"/>
      <c r="R86" s="34"/>
      <c r="S86" s="44"/>
      <c r="T86" s="34"/>
      <c r="U86" s="34"/>
      <c r="W86" s="45"/>
      <c r="X86" s="34"/>
      <c r="Y86" s="34"/>
      <c r="Z86" s="34"/>
    </row>
    <row r="87" spans="1:26" ht="15" customHeight="1" x14ac:dyDescent="0.35">
      <c r="A87" s="382"/>
      <c r="B87" s="385"/>
      <c r="C87" s="379"/>
      <c r="D87" s="376"/>
      <c r="E87" s="376"/>
      <c r="F87" s="50"/>
      <c r="Q87" s="34"/>
      <c r="R87" s="34"/>
      <c r="S87" s="44"/>
      <c r="T87" s="34"/>
      <c r="U87" s="34"/>
      <c r="W87" s="45"/>
      <c r="X87" s="34"/>
      <c r="Y87" s="34"/>
      <c r="Z87" s="34"/>
    </row>
    <row r="88" spans="1:26" ht="15" customHeight="1" x14ac:dyDescent="0.35">
      <c r="A88" s="14"/>
      <c r="F88" s="49"/>
      <c r="G88" s="49"/>
      <c r="H88" s="49"/>
      <c r="I88" s="49"/>
      <c r="J88" s="34"/>
      <c r="M88" s="14"/>
      <c r="P88" s="34"/>
      <c r="Q88" s="34"/>
      <c r="R88" s="34"/>
      <c r="S88" s="44"/>
      <c r="T88" s="34"/>
      <c r="U88" s="34"/>
      <c r="W88" s="45"/>
      <c r="X88" s="34"/>
      <c r="Y88" s="34"/>
      <c r="Z88" s="34"/>
    </row>
    <row r="89" spans="1:26" ht="15" customHeight="1" x14ac:dyDescent="0.35">
      <c r="A89" s="14"/>
      <c r="F89" s="49"/>
      <c r="Q89" s="34"/>
      <c r="R89" s="34"/>
      <c r="S89" s="44"/>
      <c r="T89" s="34"/>
      <c r="U89" s="34"/>
      <c r="W89" s="45"/>
      <c r="X89" s="34"/>
      <c r="Y89" s="34"/>
      <c r="Z89" s="34"/>
    </row>
    <row r="90" spans="1:26" ht="15" customHeight="1" x14ac:dyDescent="0.35">
      <c r="A90" s="14"/>
      <c r="F90" s="49"/>
      <c r="Q90" s="34"/>
      <c r="R90" s="34"/>
      <c r="S90" s="44"/>
      <c r="T90" s="34"/>
      <c r="U90" s="34"/>
      <c r="W90" s="45"/>
      <c r="X90" s="34"/>
      <c r="Y90" s="34"/>
      <c r="Z90" s="34"/>
    </row>
    <row r="91" spans="1:26" ht="15" customHeight="1" x14ac:dyDescent="0.35">
      <c r="A91" s="14"/>
      <c r="F91" s="49"/>
      <c r="K91" s="15"/>
      <c r="L91" s="15"/>
      <c r="N91" s="24"/>
      <c r="O91" s="34"/>
      <c r="P91" s="34"/>
      <c r="Q91" s="34"/>
      <c r="R91" s="34"/>
      <c r="S91" s="44"/>
      <c r="T91" s="34"/>
      <c r="U91" s="34"/>
      <c r="W91" s="45"/>
      <c r="X91" s="34"/>
      <c r="Y91" s="34"/>
      <c r="Z91" s="34"/>
    </row>
    <row r="92" spans="1:26" ht="15" customHeight="1" x14ac:dyDescent="0.35">
      <c r="A92" s="14"/>
      <c r="F92" s="49"/>
      <c r="K92" s="15"/>
      <c r="L92" s="15"/>
      <c r="N92" s="24"/>
      <c r="O92" s="34"/>
      <c r="P92" s="34"/>
      <c r="Q92" s="34"/>
      <c r="R92" s="34"/>
      <c r="S92" s="44"/>
      <c r="T92" s="34"/>
      <c r="U92" s="34"/>
      <c r="W92" s="45"/>
      <c r="X92" s="34"/>
      <c r="Y92" s="34"/>
      <c r="Z92" s="34"/>
    </row>
    <row r="93" spans="1:26" ht="15" customHeight="1" x14ac:dyDescent="0.35">
      <c r="A93" s="14"/>
      <c r="F93" s="49"/>
      <c r="K93" s="15"/>
      <c r="L93" s="15"/>
      <c r="N93" s="24"/>
      <c r="O93" s="34"/>
      <c r="P93" s="34"/>
      <c r="Q93" s="34"/>
      <c r="R93" s="34"/>
      <c r="S93" s="44"/>
      <c r="T93" s="34"/>
      <c r="U93" s="34"/>
      <c r="W93" s="45"/>
      <c r="X93" s="34"/>
      <c r="Y93" s="34"/>
      <c r="Z93" s="34"/>
    </row>
    <row r="94" spans="1:26" ht="15" customHeight="1" x14ac:dyDescent="0.35">
      <c r="F94" s="49"/>
      <c r="K94" s="15"/>
      <c r="L94" s="15"/>
      <c r="N94" s="24"/>
      <c r="O94" s="34"/>
      <c r="P94" s="34"/>
      <c r="Q94" s="34"/>
      <c r="R94" s="34"/>
      <c r="S94" s="44"/>
      <c r="T94" s="34"/>
      <c r="U94" s="34"/>
      <c r="W94" s="45"/>
      <c r="X94" s="34"/>
      <c r="Y94" s="34"/>
      <c r="Z94" s="34"/>
    </row>
    <row r="95" spans="1:26" ht="15" customHeight="1" x14ac:dyDescent="0.35">
      <c r="F95" s="47"/>
      <c r="K95" s="15"/>
      <c r="L95" s="15"/>
      <c r="N95" s="24"/>
      <c r="O95" s="34"/>
      <c r="P95" s="34"/>
      <c r="Q95" s="34"/>
      <c r="R95" s="34"/>
      <c r="S95" s="44"/>
      <c r="T95" s="34"/>
      <c r="U95" s="34"/>
      <c r="W95" s="45"/>
      <c r="X95" s="34"/>
      <c r="Y95" s="48"/>
      <c r="Z95" s="34"/>
    </row>
    <row r="96" spans="1:26" ht="15" customHeight="1" x14ac:dyDescent="0.35">
      <c r="A96" s="46"/>
      <c r="B96" s="46"/>
      <c r="C96" s="46"/>
      <c r="D96" s="34"/>
      <c r="E96" s="34"/>
      <c r="F96" s="34"/>
      <c r="G96" s="43"/>
      <c r="H96" s="43"/>
      <c r="I96" s="34"/>
      <c r="J96" s="34"/>
      <c r="K96" s="34"/>
      <c r="L96" s="34"/>
      <c r="N96" s="34"/>
      <c r="O96" s="34"/>
      <c r="P96" s="34"/>
      <c r="Q96" s="34"/>
      <c r="R96"/>
      <c r="S96"/>
      <c r="T96"/>
      <c r="U96"/>
      <c r="W96"/>
      <c r="X96"/>
      <c r="Y96"/>
      <c r="Z96" s="86"/>
    </row>
    <row r="97" spans="1:27" ht="15.75" customHeight="1" x14ac:dyDescent="0.35">
      <c r="A97" s="113" t="s">
        <v>40</v>
      </c>
      <c r="B97" s="113" t="s">
        <v>41</v>
      </c>
      <c r="C97" s="113" t="s">
        <v>42</v>
      </c>
      <c r="Z97"/>
      <c r="AA97"/>
    </row>
    <row r="98" spans="1:27" ht="75" customHeight="1" x14ac:dyDescent="0.35">
      <c r="A98" s="119">
        <f>GETPIVOTDATA("TOTAL IN CAD",$C$109,"Category","Project")</f>
        <v>0</v>
      </c>
      <c r="B98" s="119">
        <f>IF(B8="Projects: Other",0,IFERROR(GETPIVOTDATA("TOTAL IN CAD",'Project 1'!$C$109,"Category","Competition"),0))</f>
        <v>0</v>
      </c>
      <c r="C98" s="119">
        <f>(SUM(A98:B98))*(1.1)</f>
        <v>0</v>
      </c>
      <c r="D98" s="230" t="s">
        <v>262</v>
      </c>
      <c r="O98"/>
      <c r="P98"/>
      <c r="Q98"/>
      <c r="R98"/>
      <c r="S98"/>
      <c r="T98"/>
      <c r="U98"/>
      <c r="W98"/>
      <c r="X98"/>
      <c r="Y98"/>
      <c r="Z98"/>
      <c r="AA98"/>
    </row>
    <row r="99" spans="1:27" x14ac:dyDescent="0.35">
      <c r="A99" s="114"/>
      <c r="B99" s="114"/>
      <c r="C99" s="114"/>
      <c r="R99"/>
      <c r="S99"/>
      <c r="T99"/>
      <c r="U99"/>
      <c r="W99"/>
      <c r="X99"/>
      <c r="Y99"/>
      <c r="Z99"/>
      <c r="AA99"/>
    </row>
    <row r="100" spans="1:27" x14ac:dyDescent="0.35">
      <c r="A100" s="115" t="s">
        <v>50</v>
      </c>
      <c r="B100" s="115" t="s">
        <v>51</v>
      </c>
      <c r="C100" s="116" t="s">
        <v>52</v>
      </c>
      <c r="I100" s="18"/>
      <c r="J100" s="19"/>
      <c r="K100" s="20"/>
      <c r="L100" s="18"/>
      <c r="N100" s="53" t="str">
        <f>IF('Project 1'!$V100&lt;&gt;"",'Project 1'!$V100*VLOOKUP('Project 1'!$U100,#REF!,2,0),"")</f>
        <v/>
      </c>
      <c r="O100" s="18"/>
      <c r="P100" s="22"/>
      <c r="R100"/>
      <c r="S100"/>
      <c r="T100"/>
      <c r="U100"/>
      <c r="W100"/>
      <c r="X100"/>
      <c r="Y100"/>
      <c r="Z100"/>
      <c r="AA100"/>
    </row>
    <row r="101" spans="1:27" ht="50.25" customHeight="1" x14ac:dyDescent="0.35">
      <c r="A101" s="120" t="str">
        <f>IF(GETPIVOTDATA(T(E1),'Team Roster'!$S$2,"PAF ELIGIBLE","Yes")="","",IF(GETPIVOTDATA(T(E1),'Team Roster'!$S$2,"PAF ELIGIBLE","Yes")&lt;15,"under 15","15+"))</f>
        <v>under 15</v>
      </c>
      <c r="B101" s="120" t="str">
        <f>IF(C98="","",IF(C98&lt;35000,"under $35 000", "$35 000+"))</f>
        <v>under $35 000</v>
      </c>
      <c r="C101" s="119">
        <f>IF(A101="","",IF(A101="under 15",dataval!$G$19,IF(B101="under $35 000",dataval!$G$20,dataval!$G$21)))</f>
        <v>2500</v>
      </c>
      <c r="D101" s="230" t="s">
        <v>262</v>
      </c>
      <c r="I101" s="18"/>
      <c r="J101" s="19"/>
      <c r="K101" s="20"/>
      <c r="L101" s="18"/>
      <c r="N101" s="53" t="str">
        <f>IF('Project 1'!$V101&lt;&gt;"",'Project 1'!$V101*VLOOKUP('Project 1'!$U101,#REF!,2,0),"")</f>
        <v/>
      </c>
      <c r="O101" s="18"/>
      <c r="P101" s="18"/>
      <c r="AA101" s="15"/>
    </row>
    <row r="102" spans="1:27" x14ac:dyDescent="0.35">
      <c r="A102" s="114"/>
      <c r="B102" s="114"/>
      <c r="C102" s="114"/>
      <c r="K102" s="16"/>
      <c r="L102"/>
      <c r="N102" s="23"/>
      <c r="Q102" s="18"/>
      <c r="R102" s="18"/>
      <c r="S102" s="19"/>
      <c r="T102" s="20"/>
      <c r="U102" s="18"/>
      <c r="W102" s="53" t="str">
        <f>IF('Project 1'!$V102&lt;&gt;"",'Project 1'!$V102*VLOOKUP('Project 1'!$U102,#REF!,2,0),"")</f>
        <v/>
      </c>
      <c r="X102" s="18"/>
      <c r="Y102" s="18"/>
      <c r="AA102" s="15"/>
    </row>
    <row r="103" spans="1:27" x14ac:dyDescent="0.35">
      <c r="A103" s="117" t="s">
        <v>58</v>
      </c>
      <c r="B103" s="117" t="s">
        <v>57</v>
      </c>
      <c r="C103" s="117" t="s">
        <v>141</v>
      </c>
      <c r="K103" s="16"/>
      <c r="L103"/>
      <c r="N103" s="23"/>
      <c r="Q103" s="18"/>
      <c r="R103" s="18"/>
      <c r="S103" s="19"/>
      <c r="T103" s="20"/>
      <c r="U103" s="18"/>
      <c r="W103" s="53" t="str">
        <f>IF('Project 1'!$V103&lt;&gt;"",'Project 1'!$V103*VLOOKUP('Project 1'!$U103,#REF!,2,0),"")</f>
        <v/>
      </c>
      <c r="X103" s="18"/>
      <c r="Y103" s="18"/>
      <c r="AA103" s="15"/>
    </row>
    <row r="104" spans="1:27" ht="40.5" customHeight="1" x14ac:dyDescent="0.35">
      <c r="A104" s="119">
        <f>IF(B8="Projects: Other",MIN(dataval!G17,'Project 1'!A98*dataval!H17),MIN(A98*dataval!G15, 'Project 1'!C101))</f>
        <v>0</v>
      </c>
      <c r="B104" s="119">
        <f>IF(B8="Projects: Other",0,MIN(B98*dataval!H16,dataval!G16))</f>
        <v>0</v>
      </c>
      <c r="C104" s="119">
        <f>SUM(A104:B104)</f>
        <v>0</v>
      </c>
      <c r="D104" s="230" t="s">
        <v>262</v>
      </c>
      <c r="H104"/>
      <c r="I104"/>
      <c r="J104"/>
      <c r="K104"/>
      <c r="L104"/>
      <c r="N104"/>
      <c r="O104"/>
      <c r="P104"/>
      <c r="Q104"/>
      <c r="R104" s="18"/>
      <c r="S104" s="19"/>
      <c r="T104" s="20"/>
      <c r="U104" s="18"/>
      <c r="W104" s="53" t="str">
        <f>IF('Project 1'!$V104&lt;&gt;"",'Project 1'!$V104*VLOOKUP('Project 1'!$U104,#REF!,2,0),"")</f>
        <v/>
      </c>
      <c r="X104" s="18"/>
      <c r="Y104" s="18"/>
      <c r="AA104" s="15"/>
    </row>
    <row r="105" spans="1:27" x14ac:dyDescent="0.35">
      <c r="A105" s="118"/>
      <c r="B105" s="118"/>
      <c r="C105" s="118"/>
      <c r="H105"/>
      <c r="I105"/>
      <c r="J105"/>
      <c r="K105"/>
      <c r="L105"/>
      <c r="N105"/>
      <c r="O105"/>
      <c r="P105"/>
      <c r="Q105"/>
      <c r="R105" s="18"/>
      <c r="S105" s="19"/>
      <c r="T105" s="20"/>
      <c r="U105" s="18"/>
      <c r="W105" s="53" t="str">
        <f>IF('Project 1'!$V105&lt;&gt;"",'Project 1'!$V105*VLOOKUP('Project 1'!$U105,#REF!,2,0),"")</f>
        <v/>
      </c>
      <c r="X105" s="18"/>
      <c r="Y105" s="25"/>
      <c r="AA105" s="15"/>
    </row>
    <row r="106" spans="1:27" ht="24" customHeight="1" x14ac:dyDescent="0.35">
      <c r="A106" s="117" t="s">
        <v>142</v>
      </c>
      <c r="B106" s="117" t="s">
        <v>143</v>
      </c>
      <c r="C106" s="116" t="s">
        <v>144</v>
      </c>
      <c r="F106"/>
      <c r="G106"/>
      <c r="H106"/>
      <c r="I106"/>
      <c r="J106"/>
      <c r="K106"/>
      <c r="L106"/>
      <c r="N106"/>
      <c r="O106"/>
      <c r="P106"/>
      <c r="Q106"/>
      <c r="R106" s="18"/>
      <c r="S106" s="19"/>
      <c r="T106" s="20"/>
      <c r="U106" s="18"/>
      <c r="W106" s="53" t="str">
        <f>IF('Project 1'!$V106&lt;&gt;"",'Project 1'!$V106*VLOOKUP('Project 1'!$U106,#REF!,2,0),"")</f>
        <v/>
      </c>
      <c r="X106" s="18"/>
      <c r="Y106" s="25"/>
      <c r="AA106" s="15"/>
    </row>
    <row r="107" spans="1:27" ht="15" customHeight="1" x14ac:dyDescent="0.35">
      <c r="A107" s="280"/>
      <c r="B107" s="280"/>
      <c r="C107" s="121">
        <f>B107+A107</f>
        <v>0</v>
      </c>
      <c r="D107" s="226"/>
      <c r="F107"/>
      <c r="G107"/>
      <c r="H107"/>
      <c r="I107"/>
      <c r="J107"/>
      <c r="K107"/>
      <c r="L107"/>
      <c r="N107"/>
      <c r="O107"/>
      <c r="P107"/>
      <c r="Q107"/>
      <c r="R107" s="18"/>
      <c r="S107" s="19"/>
      <c r="T107" s="20"/>
      <c r="U107" s="18"/>
      <c r="W107" s="53" t="str">
        <f>IF('Project 1'!$V107&lt;&gt;"",'Project 1'!$V107*VLOOKUP('Project 1'!$U107,#REF!,2,0),"")</f>
        <v/>
      </c>
      <c r="X107" s="18"/>
      <c r="Y107" s="18"/>
      <c r="AA107" s="15"/>
    </row>
    <row r="108" spans="1:27" ht="15" customHeight="1" x14ac:dyDescent="0.35">
      <c r="A108"/>
      <c r="B108"/>
      <c r="C108"/>
      <c r="D108"/>
      <c r="F108"/>
      <c r="G108"/>
      <c r="H108"/>
      <c r="I108"/>
      <c r="J108"/>
      <c r="K108"/>
      <c r="L108"/>
      <c r="N108"/>
      <c r="O108"/>
      <c r="P108"/>
      <c r="Q108"/>
      <c r="R108" s="18"/>
      <c r="S108" s="19"/>
      <c r="T108" s="20"/>
      <c r="U108" s="18"/>
      <c r="W108" s="53"/>
      <c r="X108" s="18"/>
      <c r="Y108" s="18"/>
      <c r="AA108" s="15"/>
    </row>
    <row r="109" spans="1:27" ht="78" x14ac:dyDescent="0.35">
      <c r="A109" s="387" t="s">
        <v>181</v>
      </c>
      <c r="B109" s="387"/>
      <c r="C109" s="241" t="s">
        <v>182</v>
      </c>
      <c r="D109" s="241" t="s">
        <v>23</v>
      </c>
      <c r="E109" s="229" t="s">
        <v>267</v>
      </c>
      <c r="L109"/>
      <c r="N109"/>
      <c r="O109"/>
      <c r="P109"/>
      <c r="Q109"/>
      <c r="R109" s="18"/>
      <c r="S109" s="19"/>
      <c r="T109" s="20"/>
      <c r="U109" s="18"/>
      <c r="W109" s="53"/>
      <c r="X109" s="18"/>
      <c r="Y109" s="26"/>
      <c r="AA109" s="15"/>
    </row>
    <row r="110" spans="1:27" x14ac:dyDescent="0.35">
      <c r="A110" s="137" t="s">
        <v>149</v>
      </c>
      <c r="B110" s="127">
        <f>SUM(Income_P113[AMOUNT])</f>
        <v>0</v>
      </c>
      <c r="C110" s="220" t="s">
        <v>261</v>
      </c>
      <c r="D110" s="221">
        <v>0</v>
      </c>
      <c r="L110"/>
      <c r="N110"/>
      <c r="O110"/>
      <c r="P110"/>
      <c r="Q110"/>
      <c r="R110" s="18"/>
      <c r="S110" s="19"/>
      <c r="T110" s="20"/>
      <c r="U110" s="18"/>
      <c r="W110" s="53"/>
      <c r="X110" s="18"/>
      <c r="Y110" s="26"/>
      <c r="AA110" s="15"/>
    </row>
    <row r="111" spans="1:27" x14ac:dyDescent="0.35">
      <c r="A111" s="138" t="s">
        <v>183</v>
      </c>
      <c r="B111" s="228">
        <f>SUM(Detailed_Expense_P114[TOTAL IN CAD])</f>
        <v>0</v>
      </c>
      <c r="C111" s="223" t="s">
        <v>322</v>
      </c>
      <c r="D111" s="222">
        <v>0</v>
      </c>
      <c r="E111"/>
      <c r="H111"/>
      <c r="I111"/>
      <c r="J111"/>
      <c r="K111"/>
      <c r="L111"/>
      <c r="N111"/>
      <c r="O111"/>
      <c r="P111"/>
      <c r="Q111"/>
      <c r="R111" s="18"/>
      <c r="S111" s="19"/>
      <c r="T111" s="20"/>
      <c r="U111" s="18"/>
      <c r="W111" s="53"/>
      <c r="X111" s="18"/>
      <c r="Y111" s="26"/>
      <c r="AA111" s="15"/>
    </row>
    <row r="112" spans="1:27" x14ac:dyDescent="0.35">
      <c r="A112" s="139" t="s">
        <v>209</v>
      </c>
      <c r="B112" s="40">
        <f>B111*0.1</f>
        <v>0</v>
      </c>
      <c r="C112" s="242" t="s">
        <v>180</v>
      </c>
      <c r="D112" s="243">
        <v>0</v>
      </c>
      <c r="E112"/>
      <c r="H112"/>
      <c r="I112"/>
      <c r="J112"/>
      <c r="K112"/>
      <c r="L112"/>
      <c r="N112"/>
      <c r="O112"/>
      <c r="P112"/>
      <c r="Q112"/>
      <c r="R112" s="18"/>
      <c r="S112" s="19"/>
      <c r="T112" s="20"/>
      <c r="U112" s="18"/>
      <c r="W112" s="53" t="str">
        <f>IF('Project 1'!$V112&lt;&gt;"",'Project 1'!$V112*VLOOKUP('Project 1'!$U112,#REF!,2,0),"")</f>
        <v/>
      </c>
      <c r="X112" s="18"/>
      <c r="Y112" s="18"/>
      <c r="AA112" s="15"/>
    </row>
    <row r="113" spans="1:27" x14ac:dyDescent="0.35">
      <c r="A113" s="140" t="s">
        <v>66</v>
      </c>
      <c r="B113" s="141">
        <f>B110-(B111+B112)</f>
        <v>0</v>
      </c>
      <c r="C113"/>
      <c r="D113"/>
      <c r="E113"/>
      <c r="F113"/>
      <c r="G113"/>
      <c r="H113"/>
      <c r="I113"/>
      <c r="J113"/>
      <c r="K113"/>
      <c r="L113"/>
      <c r="N113"/>
      <c r="O113"/>
      <c r="P113"/>
      <c r="Q113"/>
      <c r="R113" s="18"/>
      <c r="S113" s="19"/>
      <c r="T113" s="20"/>
      <c r="U113" s="18"/>
      <c r="W113" s="53" t="str">
        <f>IF('Project 1'!$V113&lt;&gt;"",'Project 1'!$V113*VLOOKUP('Project 1'!$U113,#REF!,2,0),"")</f>
        <v/>
      </c>
      <c r="X113" s="18"/>
      <c r="Y113" s="25"/>
      <c r="AA113" s="15"/>
    </row>
    <row r="114" spans="1:27" x14ac:dyDescent="0.35">
      <c r="A114" s="42" t="s">
        <v>148</v>
      </c>
      <c r="B114" s="33"/>
      <c r="C114"/>
      <c r="D114"/>
      <c r="E114"/>
      <c r="F114"/>
      <c r="G114"/>
      <c r="H114"/>
      <c r="I114"/>
      <c r="J114"/>
      <c r="K114"/>
      <c r="L114"/>
      <c r="N114" s="2"/>
      <c r="O114"/>
      <c r="P114"/>
      <c r="Q114"/>
      <c r="R114" s="18"/>
      <c r="S114" s="19"/>
      <c r="T114" s="20"/>
      <c r="U114" s="18"/>
      <c r="W114" s="53" t="str">
        <f>IF('Project 1'!$V114&lt;&gt;"",'Project 1'!$V114*VLOOKUP('Project 1'!$U114,#REF!,2,0),"")</f>
        <v/>
      </c>
      <c r="X114" s="18"/>
      <c r="Y114" s="26"/>
      <c r="AA114" s="15"/>
    </row>
    <row r="115" spans="1:27" x14ac:dyDescent="0.35">
      <c r="C115"/>
      <c r="D115"/>
      <c r="E115"/>
      <c r="F115"/>
      <c r="G115"/>
      <c r="H115"/>
      <c r="I115"/>
      <c r="J115"/>
      <c r="K115"/>
      <c r="L115"/>
      <c r="N115"/>
      <c r="O115"/>
      <c r="P115"/>
      <c r="Q115"/>
      <c r="R115" s="18"/>
      <c r="S115" s="19"/>
      <c r="T115" s="20"/>
      <c r="U115" s="18"/>
      <c r="W115" s="53" t="str">
        <f>IF('Project 1'!$V115&lt;&gt;"",'Project 1'!$V115*VLOOKUP('Project 1'!$U115,#REF!,2,0),"")</f>
        <v/>
      </c>
      <c r="X115" s="18"/>
      <c r="Y115" s="22"/>
      <c r="AA115" s="15"/>
    </row>
    <row r="116" spans="1:27" x14ac:dyDescent="0.35">
      <c r="A116"/>
      <c r="B116"/>
      <c r="C116"/>
      <c r="D116"/>
      <c r="E116"/>
      <c r="F116"/>
      <c r="G116"/>
      <c r="H116"/>
      <c r="I116"/>
      <c r="J116"/>
      <c r="K116"/>
      <c r="L116"/>
      <c r="N116"/>
      <c r="O116"/>
      <c r="P116"/>
      <c r="Q116"/>
      <c r="R116" s="18"/>
      <c r="S116" s="19"/>
      <c r="T116" s="20"/>
      <c r="U116" s="18"/>
      <c r="W116" s="53"/>
      <c r="X116" s="18"/>
      <c r="Y116" s="22"/>
      <c r="AA116" s="15"/>
    </row>
    <row r="117" spans="1:27" x14ac:dyDescent="0.35">
      <c r="A117"/>
      <c r="B117"/>
      <c r="C117"/>
      <c r="D117"/>
      <c r="E117"/>
      <c r="F117"/>
      <c r="G117"/>
      <c r="H117"/>
      <c r="I117"/>
      <c r="J117"/>
      <c r="K117"/>
      <c r="L117"/>
      <c r="N117"/>
      <c r="O117"/>
      <c r="P117"/>
      <c r="Q117"/>
      <c r="R117" s="18"/>
      <c r="S117" s="19"/>
      <c r="T117" s="20"/>
      <c r="U117" s="18"/>
      <c r="W117" s="53"/>
      <c r="X117" s="18"/>
      <c r="Y117" s="22"/>
      <c r="AA117" s="15"/>
    </row>
    <row r="118" spans="1:27" x14ac:dyDescent="0.35">
      <c r="A118"/>
      <c r="B118"/>
      <c r="C118"/>
      <c r="D118"/>
      <c r="E118"/>
      <c r="F118"/>
      <c r="G118"/>
      <c r="H118"/>
      <c r="I118"/>
      <c r="J118"/>
      <c r="K118"/>
      <c r="L118"/>
      <c r="N118"/>
      <c r="O118"/>
      <c r="P118"/>
      <c r="Q118"/>
      <c r="R118" s="18"/>
      <c r="S118" s="19"/>
      <c r="T118" s="20"/>
      <c r="U118" s="18"/>
      <c r="W118" s="53" t="str">
        <f>IF('Project 1'!$V118&lt;&gt;"",'Project 1'!$V118*VLOOKUP('Project 1'!$U118,#REF!,2,0),"")</f>
        <v/>
      </c>
      <c r="X118" s="18"/>
      <c r="Y118" s="22"/>
      <c r="AA118" s="15"/>
    </row>
    <row r="119" spans="1:27" ht="15" customHeight="1" x14ac:dyDescent="0.35">
      <c r="A119"/>
      <c r="B119"/>
      <c r="C119"/>
      <c r="D119"/>
      <c r="E119"/>
      <c r="G119"/>
      <c r="H119"/>
      <c r="I119"/>
      <c r="J119"/>
      <c r="K119"/>
      <c r="L119"/>
      <c r="N119"/>
      <c r="O119"/>
      <c r="P119"/>
      <c r="Q119"/>
      <c r="R119" s="18"/>
      <c r="S119" s="19"/>
      <c r="T119" s="20"/>
      <c r="U119" s="18"/>
      <c r="W119" s="53"/>
      <c r="X119" s="18"/>
      <c r="Y119" s="22"/>
      <c r="AA119" s="15"/>
    </row>
    <row r="120" spans="1:27" x14ac:dyDescent="0.35">
      <c r="A120"/>
      <c r="B120"/>
      <c r="C120"/>
      <c r="D120"/>
      <c r="E120"/>
      <c r="G120"/>
      <c r="H120"/>
      <c r="I120"/>
      <c r="J120"/>
      <c r="K120"/>
      <c r="L120"/>
      <c r="N120"/>
      <c r="O120"/>
      <c r="P120"/>
      <c r="Q120"/>
      <c r="R120" s="18"/>
      <c r="S120" s="19"/>
      <c r="T120" s="20"/>
      <c r="U120" s="18"/>
      <c r="W120" s="53"/>
      <c r="X120" s="18"/>
      <c r="Y120" s="22"/>
      <c r="AA120" s="15"/>
    </row>
    <row r="121" spans="1:27" x14ac:dyDescent="0.35">
      <c r="A121"/>
      <c r="B121"/>
      <c r="C121"/>
      <c r="D121"/>
      <c r="E121"/>
      <c r="F121"/>
      <c r="G121"/>
      <c r="H121"/>
      <c r="I121"/>
      <c r="J121"/>
      <c r="K121"/>
      <c r="L121"/>
      <c r="N121"/>
      <c r="O121"/>
      <c r="P121"/>
      <c r="Q121"/>
      <c r="R121" s="18"/>
      <c r="S121" s="19"/>
      <c r="T121" s="20"/>
      <c r="U121" s="18"/>
      <c r="W121" s="53"/>
      <c r="X121" s="18"/>
      <c r="Y121" s="22"/>
      <c r="AA121" s="15"/>
    </row>
    <row r="122" spans="1:27" x14ac:dyDescent="0.35">
      <c r="A122"/>
      <c r="B122"/>
      <c r="C122"/>
      <c r="D122"/>
      <c r="E122"/>
      <c r="F122"/>
      <c r="G122"/>
      <c r="H122"/>
      <c r="I122"/>
      <c r="J122"/>
      <c r="K122"/>
      <c r="L122"/>
      <c r="N122"/>
      <c r="O122"/>
      <c r="P122"/>
      <c r="Q122"/>
      <c r="R122" s="18"/>
      <c r="S122" s="19"/>
      <c r="T122" s="20"/>
      <c r="U122" s="18"/>
      <c r="W122" s="53" t="str">
        <f>IF('Project 1'!$V122&lt;&gt;"",'Project 1'!$V122*VLOOKUP('Project 1'!$U122,#REF!,2,0),"")</f>
        <v/>
      </c>
      <c r="X122" s="18"/>
      <c r="Y122" s="22"/>
      <c r="AA122" s="15"/>
    </row>
    <row r="123" spans="1:27" x14ac:dyDescent="0.35">
      <c r="A123"/>
      <c r="B123"/>
      <c r="C123"/>
      <c r="D123"/>
      <c r="E123"/>
      <c r="F123"/>
      <c r="G123"/>
      <c r="H123"/>
      <c r="I123"/>
      <c r="J123"/>
      <c r="K123"/>
      <c r="L123"/>
      <c r="N123"/>
      <c r="O123"/>
      <c r="P123"/>
      <c r="Q123"/>
      <c r="R123" s="18"/>
      <c r="S123" s="19"/>
      <c r="T123" s="20"/>
      <c r="U123" s="18"/>
      <c r="W123" s="53"/>
      <c r="X123" s="18"/>
      <c r="Y123" s="22"/>
      <c r="AA123" s="15"/>
    </row>
    <row r="124" spans="1:27" x14ac:dyDescent="0.35">
      <c r="A124"/>
      <c r="B124"/>
      <c r="C124"/>
      <c r="D124"/>
      <c r="E124"/>
      <c r="F124" s="225" t="s">
        <v>273</v>
      </c>
      <c r="G124"/>
      <c r="H124"/>
      <c r="I124"/>
      <c r="J124"/>
      <c r="K124"/>
      <c r="L124"/>
      <c r="N124"/>
      <c r="O124"/>
      <c r="P124"/>
      <c r="Q124"/>
      <c r="R124" s="18"/>
      <c r="S124" s="19"/>
      <c r="T124" s="20"/>
      <c r="U124" s="18"/>
      <c r="W124" s="53"/>
      <c r="X124" s="18"/>
      <c r="Y124" s="22"/>
      <c r="AA124" s="15"/>
    </row>
    <row r="125" spans="1:27" ht="31" x14ac:dyDescent="0.35">
      <c r="A125" s="239" t="s">
        <v>272</v>
      </c>
      <c r="B125"/>
      <c r="C125"/>
      <c r="D125"/>
      <c r="E125"/>
      <c r="F125" s="225" t="s">
        <v>266</v>
      </c>
      <c r="G125"/>
      <c r="H125"/>
      <c r="I125"/>
      <c r="J125"/>
      <c r="K125"/>
      <c r="L125"/>
      <c r="N125"/>
      <c r="O125"/>
      <c r="P125"/>
      <c r="Q125"/>
      <c r="R125" s="18"/>
      <c r="S125" s="19"/>
      <c r="T125" s="20"/>
      <c r="U125" s="18"/>
      <c r="W125" s="53"/>
      <c r="X125" s="18"/>
      <c r="Y125" s="22"/>
      <c r="AA125" s="15"/>
    </row>
    <row r="126" spans="1:27" ht="27" customHeight="1" x14ac:dyDescent="0.35">
      <c r="A126" s="388" t="s">
        <v>0</v>
      </c>
      <c r="B126" s="389"/>
      <c r="C126" s="389"/>
      <c r="D126" s="389"/>
      <c r="F126" s="206" t="s">
        <v>1</v>
      </c>
      <c r="G126" s="207"/>
      <c r="H126" s="207"/>
      <c r="I126" s="207"/>
      <c r="J126" s="207"/>
      <c r="K126" s="207"/>
      <c r="L126" s="207"/>
      <c r="M126" s="207"/>
      <c r="N126" s="207"/>
      <c r="O126" s="207"/>
      <c r="P126" s="207"/>
      <c r="Q126" s="207"/>
      <c r="R126" s="18"/>
      <c r="S126" s="59"/>
      <c r="T126" s="20"/>
      <c r="U126" s="18"/>
      <c r="V126" s="72"/>
      <c r="W126" s="72" t="str">
        <f>IF('PD Opportunity 1'!$V97&lt;&gt;"",'PD Opportunity 1'!$V97*VLOOKUP('PD Opportunity 1'!$U97,#REF!,2,0),"")</f>
        <v/>
      </c>
      <c r="X126" s="18"/>
      <c r="Y126" s="26"/>
      <c r="AA126" s="15"/>
    </row>
    <row r="127" spans="1:27" x14ac:dyDescent="0.35">
      <c r="A127" s="187" t="s">
        <v>3</v>
      </c>
      <c r="B127" s="188" t="s">
        <v>4</v>
      </c>
      <c r="C127" s="189" t="s">
        <v>5</v>
      </c>
      <c r="D127" s="190" t="s">
        <v>6</v>
      </c>
      <c r="F127" s="192" t="s">
        <v>140</v>
      </c>
      <c r="G127" s="152" t="s">
        <v>139</v>
      </c>
      <c r="H127" s="152" t="s">
        <v>7</v>
      </c>
      <c r="I127" s="152" t="s">
        <v>8</v>
      </c>
      <c r="J127" s="153" t="s">
        <v>9</v>
      </c>
      <c r="K127" s="143" t="s">
        <v>10</v>
      </c>
      <c r="L127" s="152" t="s">
        <v>11</v>
      </c>
      <c r="M127" s="153" t="s">
        <v>12</v>
      </c>
      <c r="N127" s="143" t="s">
        <v>13</v>
      </c>
      <c r="O127" s="152" t="s">
        <v>5</v>
      </c>
      <c r="P127" s="152" t="s">
        <v>147</v>
      </c>
      <c r="Q127" s="193" t="s">
        <v>6</v>
      </c>
      <c r="R127" s="18"/>
      <c r="S127" s="19"/>
      <c r="T127" s="20"/>
      <c r="U127" s="18"/>
      <c r="W127" s="53" t="str">
        <f>IF('Project 1'!$V127&lt;&gt;"",'Project 1'!$V127*VLOOKUP('Project 1'!$U127,#REF!,2,0),"")</f>
        <v/>
      </c>
      <c r="X127" s="18"/>
      <c r="Y127" s="18"/>
      <c r="AA127" s="15"/>
    </row>
    <row r="128" spans="1:27" x14ac:dyDescent="0.35">
      <c r="A128" s="281"/>
      <c r="B128" s="282"/>
      <c r="C128" s="281"/>
      <c r="D128" s="283"/>
      <c r="E128" s="73"/>
      <c r="F128" s="293" t="s">
        <v>261</v>
      </c>
      <c r="G128" s="293" t="s">
        <v>322</v>
      </c>
      <c r="H128" s="293" t="s">
        <v>321</v>
      </c>
      <c r="I128" s="293">
        <v>1</v>
      </c>
      <c r="J128" s="294"/>
      <c r="K128" s="294"/>
      <c r="L128" s="293" t="s">
        <v>24</v>
      </c>
      <c r="M128" s="231" t="str">
        <f>IF(I128*J128+K128&gt;0,I128*J128+K128,"")</f>
        <v/>
      </c>
      <c r="N128" s="231" t="str">
        <f>IF(Detailed_Expense_P114[[#This Row],[TOTAL]]&lt;&gt;"",Detailed_Expense_P114[[#This Row],[TOTAL]]*VLOOKUP(Detailed_Expense_P114[[#This Row],[CURRENCY]],Conversion12[],2,0),"")</f>
        <v/>
      </c>
      <c r="O128" s="281"/>
      <c r="P128" s="302"/>
      <c r="Q128" s="293"/>
      <c r="R128" s="74"/>
      <c r="S128" s="142"/>
      <c r="T128" s="20"/>
      <c r="U128" s="18"/>
      <c r="W128" s="53" t="str">
        <f>IF('Project 1'!$V128&lt;&gt;"",'Project 1'!$V128*VLOOKUP('Project 1'!$U128,#REF!,2,0),"")</f>
        <v/>
      </c>
      <c r="X128" s="18"/>
      <c r="Y128" s="18"/>
      <c r="AA128" s="15"/>
    </row>
    <row r="129" spans="1:27" x14ac:dyDescent="0.35">
      <c r="A129" s="284"/>
      <c r="B129" s="285"/>
      <c r="C129" s="286"/>
      <c r="D129" s="287"/>
      <c r="E129" s="73"/>
      <c r="F129" s="293"/>
      <c r="G129" s="293"/>
      <c r="H129" s="293"/>
      <c r="I129" s="293"/>
      <c r="J129" s="294"/>
      <c r="K129" s="294"/>
      <c r="L129" s="293"/>
      <c r="M129" s="231" t="str">
        <f>IF(I129*J129+K129&gt;0,I129*J129+K129,"")</f>
        <v/>
      </c>
      <c r="N129" s="231" t="str">
        <f>IF(Detailed_Expense_P114[[#This Row],[TOTAL]]&lt;&gt;"",Detailed_Expense_P114[[#This Row],[TOTAL]]*VLOOKUP(Detailed_Expense_P114[[#This Row],[CURRENCY]],Conversion12[],2,0),"")</f>
        <v/>
      </c>
      <c r="O129" s="281"/>
      <c r="P129" s="295"/>
      <c r="Q129" s="296"/>
      <c r="R129" s="74"/>
      <c r="S129" s="19"/>
      <c r="T129" s="20"/>
      <c r="U129" s="18"/>
      <c r="W129" s="53" t="str">
        <f>IF('Project 1'!$V129&lt;&gt;"",'Project 1'!$V129*VLOOKUP('Project 1'!$U129,#REF!,2,0),"")</f>
        <v/>
      </c>
      <c r="X129" s="18"/>
      <c r="Y129" s="22"/>
      <c r="AA129" s="15"/>
    </row>
    <row r="130" spans="1:27" x14ac:dyDescent="0.35">
      <c r="A130" s="284"/>
      <c r="B130" s="285"/>
      <c r="C130" s="286"/>
      <c r="D130" s="284"/>
      <c r="E130" s="73"/>
      <c r="F130" s="293"/>
      <c r="G130" s="293"/>
      <c r="H130" s="293"/>
      <c r="I130" s="293"/>
      <c r="J130" s="294"/>
      <c r="K130" s="294"/>
      <c r="L130" s="293"/>
      <c r="M130" s="231" t="str">
        <f t="shared" ref="M130:M193" si="0">IF(I130*J130+K130&gt;0,I130*J130+K130,"")</f>
        <v/>
      </c>
      <c r="N130" s="231" t="str">
        <f>IF(Detailed_Expense_P114[[#This Row],[TOTAL]]&lt;&gt;"",Detailed_Expense_P114[[#This Row],[TOTAL]]*VLOOKUP(Detailed_Expense_P114[[#This Row],[CURRENCY]],Conversion12[],2,0),"")</f>
        <v/>
      </c>
      <c r="O130" s="281"/>
      <c r="P130" s="295"/>
      <c r="Q130" s="296"/>
      <c r="R130" s="74"/>
      <c r="S130" s="19"/>
      <c r="T130" s="20"/>
      <c r="U130" s="18"/>
      <c r="W130" s="53" t="str">
        <f>IF('Project 1'!$V130&lt;&gt;"",'Project 1'!$V130*VLOOKUP('Project 1'!$U130,#REF!,2,0),"")</f>
        <v/>
      </c>
      <c r="X130" s="18"/>
      <c r="Y130" s="18"/>
      <c r="AA130" s="15"/>
    </row>
    <row r="131" spans="1:27" x14ac:dyDescent="0.35">
      <c r="A131" s="284"/>
      <c r="B131" s="287"/>
      <c r="C131" s="286"/>
      <c r="D131" s="287"/>
      <c r="E131" s="73"/>
      <c r="F131" s="293"/>
      <c r="G131" s="293"/>
      <c r="H131" s="293"/>
      <c r="I131" s="293"/>
      <c r="J131" s="294"/>
      <c r="K131" s="294"/>
      <c r="L131" s="293"/>
      <c r="M131" s="231" t="str">
        <f t="shared" si="0"/>
        <v/>
      </c>
      <c r="N131" s="231" t="str">
        <f>IF(Detailed_Expense_P114[[#This Row],[TOTAL]]&lt;&gt;"",Detailed_Expense_P114[[#This Row],[TOTAL]]*VLOOKUP(Detailed_Expense_P114[[#This Row],[CURRENCY]],Conversion12[],2,0),"")</f>
        <v/>
      </c>
      <c r="O131" s="281"/>
      <c r="P131" s="296"/>
      <c r="Q131" s="296"/>
      <c r="R131" s="74"/>
      <c r="S131" s="19"/>
      <c r="T131" s="20"/>
      <c r="U131" s="18"/>
      <c r="W131" s="53" t="str">
        <f>IF('Project 1'!$V131&lt;&gt;"",'Project 1'!$V131*VLOOKUP('Project 1'!$U131,#REF!,2,0),"")</f>
        <v/>
      </c>
      <c r="X131" s="18"/>
      <c r="Y131" s="25"/>
      <c r="AA131" s="15"/>
    </row>
    <row r="132" spans="1:27" x14ac:dyDescent="0.35">
      <c r="A132" s="284"/>
      <c r="B132" s="287"/>
      <c r="C132" s="286"/>
      <c r="D132" s="287"/>
      <c r="E132" s="73"/>
      <c r="F132" s="293"/>
      <c r="G132" s="293"/>
      <c r="H132" s="293"/>
      <c r="I132" s="293"/>
      <c r="J132" s="294"/>
      <c r="K132" s="294"/>
      <c r="L132" s="293"/>
      <c r="M132" s="231" t="str">
        <f t="shared" si="0"/>
        <v/>
      </c>
      <c r="N132" s="231" t="str">
        <f>IF(Detailed_Expense_P114[[#This Row],[TOTAL]]&lt;&gt;"",Detailed_Expense_P114[[#This Row],[TOTAL]]*VLOOKUP(Detailed_Expense_P114[[#This Row],[CURRENCY]],Conversion12[],2,0),"")</f>
        <v/>
      </c>
      <c r="O132" s="281"/>
      <c r="P132" s="296"/>
      <c r="Q132" s="296"/>
      <c r="R132" s="74"/>
      <c r="S132" s="19"/>
      <c r="T132" s="20"/>
      <c r="U132" s="18"/>
      <c r="W132" s="53" t="str">
        <f>IF('Project 1'!$V132&lt;&gt;"",'Project 1'!$V132*VLOOKUP('Project 1'!$U132,#REF!,2,0),"")</f>
        <v/>
      </c>
      <c r="X132" s="18"/>
      <c r="Y132" s="18"/>
      <c r="AA132" s="15"/>
    </row>
    <row r="133" spans="1:27" x14ac:dyDescent="0.35">
      <c r="A133" s="288"/>
      <c r="B133" s="289"/>
      <c r="C133" s="290"/>
      <c r="D133" s="291"/>
      <c r="E133" s="73"/>
      <c r="F133" s="293"/>
      <c r="G133" s="293"/>
      <c r="H133" s="293"/>
      <c r="I133" s="293"/>
      <c r="J133" s="294"/>
      <c r="K133" s="294"/>
      <c r="L133" s="293"/>
      <c r="M133" s="231" t="str">
        <f t="shared" si="0"/>
        <v/>
      </c>
      <c r="N133" s="231" t="str">
        <f>IF(Detailed_Expense_P114[[#This Row],[TOTAL]]&lt;&gt;"",Detailed_Expense_P114[[#This Row],[TOTAL]]*VLOOKUP(Detailed_Expense_P114[[#This Row],[CURRENCY]],Conversion12[],2,0),"")</f>
        <v/>
      </c>
      <c r="O133" s="281"/>
      <c r="P133" s="296"/>
      <c r="Q133" s="296"/>
      <c r="R133" s="74"/>
      <c r="S133" s="19"/>
      <c r="T133" s="20"/>
      <c r="U133" s="18"/>
      <c r="W133" s="53" t="str">
        <f>IF('Project 1'!$V133&lt;&gt;"",'Project 1'!$V133*VLOOKUP('Project 1'!$U133,#REF!,2,0),"")</f>
        <v/>
      </c>
      <c r="X133" s="18"/>
      <c r="Y133" s="18"/>
      <c r="AA133" s="15"/>
    </row>
    <row r="134" spans="1:27" x14ac:dyDescent="0.35">
      <c r="A134" s="288"/>
      <c r="B134" s="289"/>
      <c r="C134" s="290"/>
      <c r="D134" s="291"/>
      <c r="E134" s="73"/>
      <c r="F134" s="293"/>
      <c r="G134" s="293"/>
      <c r="H134" s="293"/>
      <c r="I134" s="293"/>
      <c r="J134" s="294"/>
      <c r="K134" s="294"/>
      <c r="L134" s="293"/>
      <c r="M134" s="231" t="str">
        <f t="shared" si="0"/>
        <v/>
      </c>
      <c r="N134" s="231" t="str">
        <f>IF(Detailed_Expense_P114[[#This Row],[TOTAL]]&lt;&gt;"",Detailed_Expense_P114[[#This Row],[TOTAL]]*VLOOKUP(Detailed_Expense_P114[[#This Row],[CURRENCY]],Conversion12[],2,0),"")</f>
        <v/>
      </c>
      <c r="O134" s="281"/>
      <c r="P134" s="296"/>
      <c r="Q134" s="296"/>
      <c r="R134" s="74"/>
      <c r="S134" s="19"/>
      <c r="T134" s="20"/>
      <c r="U134" s="18"/>
      <c r="W134" s="53" t="str">
        <f>IF('Project 1'!$V134&lt;&gt;"",'Project 1'!$V134*VLOOKUP('Project 1'!$U134,#REF!,2,0),"")</f>
        <v/>
      </c>
      <c r="X134" s="18"/>
      <c r="Y134" s="18"/>
      <c r="AA134" s="15"/>
    </row>
    <row r="135" spans="1:27" x14ac:dyDescent="0.35">
      <c r="A135" s="288"/>
      <c r="B135" s="289"/>
      <c r="C135" s="290"/>
      <c r="D135" s="291"/>
      <c r="E135" s="73"/>
      <c r="F135" s="293"/>
      <c r="G135" s="293"/>
      <c r="H135" s="293"/>
      <c r="I135" s="293"/>
      <c r="J135" s="294"/>
      <c r="K135" s="294"/>
      <c r="L135" s="293"/>
      <c r="M135" s="231" t="str">
        <f t="shared" si="0"/>
        <v/>
      </c>
      <c r="N135" s="231" t="str">
        <f>IF(Detailed_Expense_P114[[#This Row],[TOTAL]]&lt;&gt;"",Detailed_Expense_P114[[#This Row],[TOTAL]]*VLOOKUP(Detailed_Expense_P114[[#This Row],[CURRENCY]],Conversion12[],2,0),"")</f>
        <v/>
      </c>
      <c r="O135" s="281"/>
      <c r="P135" s="296"/>
      <c r="Q135" s="296"/>
      <c r="R135" s="74"/>
      <c r="S135" s="19"/>
      <c r="T135" s="20"/>
      <c r="U135" s="18"/>
      <c r="W135" s="53" t="str">
        <f>IF('Project 1'!$V135&lt;&gt;"",'Project 1'!$V135*VLOOKUP('Project 1'!$U135,#REF!,2,0),"")</f>
        <v/>
      </c>
      <c r="X135" s="18"/>
      <c r="Y135" s="18"/>
      <c r="AA135" s="15"/>
    </row>
    <row r="136" spans="1:27" x14ac:dyDescent="0.35">
      <c r="A136" s="288"/>
      <c r="B136" s="289"/>
      <c r="C136" s="290"/>
      <c r="D136" s="291"/>
      <c r="E136" s="73"/>
      <c r="F136" s="293"/>
      <c r="G136" s="293"/>
      <c r="H136" s="293"/>
      <c r="I136" s="293"/>
      <c r="J136" s="294"/>
      <c r="K136" s="294"/>
      <c r="L136" s="293"/>
      <c r="M136" s="231" t="str">
        <f t="shared" si="0"/>
        <v/>
      </c>
      <c r="N136" s="231" t="str">
        <f>IF(Detailed_Expense_P114[[#This Row],[TOTAL]]&lt;&gt;"",Detailed_Expense_P114[[#This Row],[TOTAL]]*VLOOKUP(Detailed_Expense_P114[[#This Row],[CURRENCY]],Conversion12[],2,0),"")</f>
        <v/>
      </c>
      <c r="O136" s="281"/>
      <c r="P136" s="296"/>
      <c r="Q136" s="296"/>
      <c r="R136" s="74"/>
      <c r="S136" s="19"/>
      <c r="T136" s="20"/>
      <c r="U136" s="18"/>
      <c r="W136" s="53" t="str">
        <f>IF('Project 1'!$V136&lt;&gt;"",'Project 1'!$V136*VLOOKUP('Project 1'!$U136,#REF!,2,0),"")</f>
        <v/>
      </c>
      <c r="X136" s="18"/>
      <c r="Y136" s="25"/>
      <c r="AA136" s="15"/>
    </row>
    <row r="137" spans="1:27" x14ac:dyDescent="0.35">
      <c r="A137" s="288"/>
      <c r="B137" s="289"/>
      <c r="C137" s="290"/>
      <c r="D137" s="291"/>
      <c r="E137" s="73"/>
      <c r="F137" s="293"/>
      <c r="G137" s="293"/>
      <c r="H137" s="293"/>
      <c r="I137" s="293"/>
      <c r="J137" s="294"/>
      <c r="K137" s="294"/>
      <c r="L137" s="293"/>
      <c r="M137" s="231" t="str">
        <f t="shared" si="0"/>
        <v/>
      </c>
      <c r="N137" s="231" t="str">
        <f>IF(Detailed_Expense_P114[[#This Row],[TOTAL]]&lt;&gt;"",Detailed_Expense_P114[[#This Row],[TOTAL]]*VLOOKUP(Detailed_Expense_P114[[#This Row],[CURRENCY]],Conversion12[],2,0),"")</f>
        <v/>
      </c>
      <c r="O137" s="281"/>
      <c r="P137" s="296"/>
      <c r="Q137" s="296"/>
      <c r="R137" s="74"/>
      <c r="T137" s="20"/>
      <c r="U137" s="18"/>
      <c r="W137" s="53" t="str">
        <f>IF('Project 1'!$V137&lt;&gt;"",'Project 1'!$V137*VLOOKUP('Project 1'!$U137,#REF!,2,0),"")</f>
        <v/>
      </c>
      <c r="X137" s="27"/>
      <c r="Y137" s="25"/>
      <c r="AA137" s="15"/>
    </row>
    <row r="138" spans="1:27" x14ac:dyDescent="0.35">
      <c r="A138" s="288"/>
      <c r="B138" s="289"/>
      <c r="C138" s="290"/>
      <c r="D138" s="291"/>
      <c r="E138" s="73"/>
      <c r="F138" s="293"/>
      <c r="G138" s="293"/>
      <c r="H138" s="293"/>
      <c r="I138" s="293"/>
      <c r="J138" s="294"/>
      <c r="K138" s="294"/>
      <c r="L138" s="293"/>
      <c r="M138" s="231" t="str">
        <f t="shared" si="0"/>
        <v/>
      </c>
      <c r="N138" s="231" t="str">
        <f>IF(Detailed_Expense_P114[[#This Row],[TOTAL]]&lt;&gt;"",Detailed_Expense_P114[[#This Row],[TOTAL]]*VLOOKUP(Detailed_Expense_P114[[#This Row],[CURRENCY]],Conversion12[],2,0),"")</f>
        <v/>
      </c>
      <c r="O138" s="281"/>
      <c r="P138" s="296"/>
      <c r="Q138" s="296"/>
      <c r="R138" s="74"/>
      <c r="T138" s="20"/>
      <c r="U138" s="18"/>
      <c r="W138" s="53" t="str">
        <f>IF('Project 1'!$V138&lt;&gt;"",'Project 1'!$V138*VLOOKUP('Project 1'!$U138,#REF!,2,0),"")</f>
        <v/>
      </c>
      <c r="X138" s="27"/>
      <c r="Y138" s="25"/>
      <c r="AA138" s="15"/>
    </row>
    <row r="139" spans="1:27" x14ac:dyDescent="0.35">
      <c r="A139" s="288"/>
      <c r="B139" s="289"/>
      <c r="C139" s="290"/>
      <c r="D139" s="291"/>
      <c r="E139" s="73"/>
      <c r="F139" s="293"/>
      <c r="G139" s="293"/>
      <c r="H139" s="293"/>
      <c r="I139" s="293"/>
      <c r="J139" s="294"/>
      <c r="K139" s="294"/>
      <c r="L139" s="293"/>
      <c r="M139" s="231" t="str">
        <f t="shared" si="0"/>
        <v/>
      </c>
      <c r="N139" s="231" t="str">
        <f>IF(Detailed_Expense_P114[[#This Row],[TOTAL]]&lt;&gt;"",Detailed_Expense_P114[[#This Row],[TOTAL]]*VLOOKUP(Detailed_Expense_P114[[#This Row],[CURRENCY]],Conversion12[],2,0),"")</f>
        <v/>
      </c>
      <c r="O139" s="281"/>
      <c r="P139" s="296"/>
      <c r="Q139" s="296"/>
      <c r="R139" s="74"/>
      <c r="T139" s="20"/>
      <c r="U139" s="18"/>
      <c r="W139" s="53" t="str">
        <f>IF('Project 1'!$V139&lt;&gt;"",'Project 1'!$V139*VLOOKUP('Project 1'!$U139,#REF!,2,0),"")</f>
        <v/>
      </c>
      <c r="X139" s="27"/>
      <c r="Y139" s="25"/>
      <c r="AA139" s="15"/>
    </row>
    <row r="140" spans="1:27" x14ac:dyDescent="0.35">
      <c r="A140" s="288"/>
      <c r="B140" s="289"/>
      <c r="C140" s="290"/>
      <c r="D140" s="291"/>
      <c r="E140" s="90"/>
      <c r="F140" s="293"/>
      <c r="G140" s="293"/>
      <c r="H140" s="293"/>
      <c r="I140" s="293"/>
      <c r="J140" s="294"/>
      <c r="K140" s="294"/>
      <c r="L140" s="293"/>
      <c r="M140" s="231" t="str">
        <f t="shared" si="0"/>
        <v/>
      </c>
      <c r="N140" s="231" t="str">
        <f>IF(Detailed_Expense_P114[[#This Row],[TOTAL]]&lt;&gt;"",Detailed_Expense_P114[[#This Row],[TOTAL]]*VLOOKUP(Detailed_Expense_P114[[#This Row],[CURRENCY]],Conversion12[],2,0),"")</f>
        <v/>
      </c>
      <c r="O140" s="281"/>
      <c r="P140" s="291"/>
      <c r="Q140" s="290"/>
      <c r="R140" s="74"/>
      <c r="T140" s="20"/>
      <c r="U140" s="18"/>
      <c r="W140" s="53" t="str">
        <f>IF('Project 1'!$V140&lt;&gt;"",'Project 1'!$V140*VLOOKUP('Project 1'!$U140,#REF!,2,0),"")</f>
        <v/>
      </c>
      <c r="X140" s="27"/>
      <c r="Y140" s="25"/>
      <c r="AA140" s="15"/>
    </row>
    <row r="141" spans="1:27" x14ac:dyDescent="0.35">
      <c r="A141" s="288"/>
      <c r="B141" s="289"/>
      <c r="C141" s="290"/>
      <c r="D141" s="291"/>
      <c r="E141" s="73"/>
      <c r="F141" s="293"/>
      <c r="G141" s="293"/>
      <c r="H141" s="293"/>
      <c r="I141" s="293"/>
      <c r="J141" s="294"/>
      <c r="K141" s="294"/>
      <c r="L141" s="293"/>
      <c r="M141" s="231" t="str">
        <f t="shared" si="0"/>
        <v/>
      </c>
      <c r="N141" s="231" t="str">
        <f>IF(Detailed_Expense_P114[[#This Row],[TOTAL]]&lt;&gt;"",Detailed_Expense_P114[[#This Row],[TOTAL]]*VLOOKUP(Detailed_Expense_P114[[#This Row],[CURRENCY]],Conversion12[],2,0),"")</f>
        <v/>
      </c>
      <c r="O141" s="281"/>
      <c r="P141" s="291"/>
      <c r="Q141" s="290"/>
      <c r="R141" s="74"/>
      <c r="T141" s="20"/>
      <c r="U141" s="18"/>
      <c r="W141" s="53" t="str">
        <f>IF('Project 1'!$V141&lt;&gt;"",'Project 1'!$V141*VLOOKUP('Project 1'!$U141,#REF!,2,0),"")</f>
        <v/>
      </c>
      <c r="X141" s="27"/>
      <c r="Y141" s="25"/>
      <c r="AA141" s="15"/>
    </row>
    <row r="142" spans="1:27" x14ac:dyDescent="0.35">
      <c r="A142" s="288"/>
      <c r="B142" s="289"/>
      <c r="C142" s="290"/>
      <c r="D142" s="291"/>
      <c r="E142" s="73"/>
      <c r="F142" s="293"/>
      <c r="G142" s="293"/>
      <c r="H142" s="293"/>
      <c r="I142" s="293"/>
      <c r="J142" s="294"/>
      <c r="K142" s="294"/>
      <c r="L142" s="293"/>
      <c r="M142" s="231" t="str">
        <f t="shared" si="0"/>
        <v/>
      </c>
      <c r="N142" s="231" t="str">
        <f>IF(Detailed_Expense_P114[[#This Row],[TOTAL]]&lt;&gt;"",Detailed_Expense_P114[[#This Row],[TOTAL]]*VLOOKUP(Detailed_Expense_P114[[#This Row],[CURRENCY]],Conversion12[],2,0),"")</f>
        <v/>
      </c>
      <c r="O142" s="281"/>
      <c r="P142" s="291"/>
      <c r="Q142" s="290"/>
      <c r="R142" s="74"/>
      <c r="T142" s="20"/>
      <c r="U142" s="18"/>
      <c r="W142" s="53" t="str">
        <f>IF('Project 1'!$V142&lt;&gt;"",'Project 1'!$V142*VLOOKUP('Project 1'!$U142,#REF!,2,0),"")</f>
        <v/>
      </c>
      <c r="X142" s="27"/>
      <c r="Y142" s="25"/>
      <c r="AA142" s="15"/>
    </row>
    <row r="143" spans="1:27" x14ac:dyDescent="0.35">
      <c r="A143" s="288"/>
      <c r="B143" s="289"/>
      <c r="C143" s="291"/>
      <c r="D143" s="291"/>
      <c r="E143" s="90"/>
      <c r="F143" s="293"/>
      <c r="G143" s="293"/>
      <c r="H143" s="293"/>
      <c r="I143" s="293"/>
      <c r="J143" s="294"/>
      <c r="K143" s="294"/>
      <c r="L143" s="293"/>
      <c r="M143" s="231" t="str">
        <f t="shared" si="0"/>
        <v/>
      </c>
      <c r="N143" s="231" t="str">
        <f>IF(Detailed_Expense_P114[[#This Row],[TOTAL]]&lt;&gt;"",Detailed_Expense_P114[[#This Row],[TOTAL]]*VLOOKUP(Detailed_Expense_P114[[#This Row],[CURRENCY]],Conversion12[],2,0),"")</f>
        <v/>
      </c>
      <c r="O143" s="281"/>
      <c r="P143" s="291"/>
      <c r="Q143" s="290"/>
      <c r="R143" s="74"/>
      <c r="T143" s="20"/>
      <c r="U143" s="18"/>
      <c r="W143" s="53" t="str">
        <f>IF('Project 1'!$V143&lt;&gt;"",'Project 1'!$V143*VLOOKUP('Project 1'!$U143,#REF!,2,0),"")</f>
        <v/>
      </c>
      <c r="X143" s="27"/>
      <c r="Y143" s="18"/>
      <c r="AA143" s="15"/>
    </row>
    <row r="144" spans="1:27" x14ac:dyDescent="0.35">
      <c r="A144" s="288"/>
      <c r="B144" s="289"/>
      <c r="C144" s="291"/>
      <c r="D144" s="291"/>
      <c r="E144" s="90"/>
      <c r="F144" s="293"/>
      <c r="G144" s="293"/>
      <c r="H144" s="293"/>
      <c r="I144" s="293"/>
      <c r="J144" s="294"/>
      <c r="K144" s="294"/>
      <c r="L144" s="293"/>
      <c r="M144" s="231" t="str">
        <f t="shared" si="0"/>
        <v/>
      </c>
      <c r="N144" s="231" t="str">
        <f>IF(Detailed_Expense_P114[[#This Row],[TOTAL]]&lt;&gt;"",Detailed_Expense_P114[[#This Row],[TOTAL]]*VLOOKUP(Detailed_Expense_P114[[#This Row],[CURRENCY]],Conversion12[],2,0),"")</f>
        <v/>
      </c>
      <c r="O144" s="281"/>
      <c r="P144" s="291"/>
      <c r="Q144" s="290"/>
      <c r="R144" s="74"/>
      <c r="T144" s="20"/>
      <c r="U144" s="18"/>
      <c r="W144" s="53" t="str">
        <f>IF('Project 1'!$V144&lt;&gt;"",'Project 1'!$V144*VLOOKUP('Project 1'!$U144,#REF!,2,0),"")</f>
        <v/>
      </c>
      <c r="X144" s="27"/>
      <c r="Y144" s="18"/>
      <c r="AA144" s="15"/>
    </row>
    <row r="145" spans="1:27" x14ac:dyDescent="0.35">
      <c r="A145" s="288"/>
      <c r="B145" s="289"/>
      <c r="C145" s="292"/>
      <c r="D145" s="291"/>
      <c r="E145" s="90"/>
      <c r="F145" s="293"/>
      <c r="G145" s="293"/>
      <c r="H145" s="293"/>
      <c r="I145" s="293"/>
      <c r="J145" s="294"/>
      <c r="K145" s="294"/>
      <c r="L145" s="293"/>
      <c r="M145" s="231" t="str">
        <f t="shared" si="0"/>
        <v/>
      </c>
      <c r="N145" s="231" t="str">
        <f>IF(Detailed_Expense_P114[[#This Row],[TOTAL]]&lt;&gt;"",Detailed_Expense_P114[[#This Row],[TOTAL]]*VLOOKUP(Detailed_Expense_P114[[#This Row],[CURRENCY]],Conversion12[],2,0),"")</f>
        <v/>
      </c>
      <c r="O145" s="281"/>
      <c r="P145" s="291"/>
      <c r="Q145" s="290"/>
      <c r="R145" s="74"/>
      <c r="T145" s="20"/>
      <c r="U145" s="18"/>
      <c r="W145" s="53" t="str">
        <f>IF('Project 1'!$V145&lt;&gt;"",'Project 1'!$V145*VLOOKUP('Project 1'!$U145,#REF!,2,0),"")</f>
        <v/>
      </c>
      <c r="X145" s="27"/>
      <c r="Y145" s="18"/>
      <c r="AA145" s="15"/>
    </row>
    <row r="146" spans="1:27" x14ac:dyDescent="0.35">
      <c r="A146" s="288"/>
      <c r="B146" s="289"/>
      <c r="C146" s="292"/>
      <c r="D146" s="291"/>
      <c r="E146" s="73"/>
      <c r="F146" s="293"/>
      <c r="G146" s="293"/>
      <c r="H146" s="295"/>
      <c r="I146" s="296"/>
      <c r="J146" s="297"/>
      <c r="K146" s="298"/>
      <c r="L146" s="281"/>
      <c r="M146" s="231" t="str">
        <f t="shared" si="0"/>
        <v/>
      </c>
      <c r="N146" s="231" t="str">
        <f>IF(Detailed_Expense_P114[[#This Row],[TOTAL]]&lt;&gt;"",Detailed_Expense_P114[[#This Row],[TOTAL]]*VLOOKUP(Detailed_Expense_P114[[#This Row],[CURRENCY]],Conversion12[],2,0),"")</f>
        <v/>
      </c>
      <c r="O146" s="281"/>
      <c r="P146" s="291"/>
      <c r="Q146" s="290"/>
      <c r="R146" s="74"/>
      <c r="T146" s="20"/>
      <c r="U146" s="18"/>
      <c r="W146" s="53" t="str">
        <f>IF('Project 1'!$V146&lt;&gt;"",'Project 1'!$V146*VLOOKUP('Project 1'!$U146,#REF!,2,0),"")</f>
        <v/>
      </c>
      <c r="X146" s="27"/>
      <c r="Y146" s="25"/>
      <c r="AA146" s="15"/>
    </row>
    <row r="147" spans="1:27" x14ac:dyDescent="0.35">
      <c r="A147" s="288"/>
      <c r="B147" s="289"/>
      <c r="C147" s="291"/>
      <c r="D147" s="291"/>
      <c r="E147" s="73"/>
      <c r="F147" s="293"/>
      <c r="G147" s="293"/>
      <c r="H147" s="295"/>
      <c r="I147" s="296"/>
      <c r="J147" s="297"/>
      <c r="K147" s="298"/>
      <c r="L147" s="281"/>
      <c r="M147" s="231" t="str">
        <f t="shared" si="0"/>
        <v/>
      </c>
      <c r="N147" s="231" t="str">
        <f>IF(Detailed_Expense_P114[[#This Row],[TOTAL]]&lt;&gt;"",Detailed_Expense_P114[[#This Row],[TOTAL]]*VLOOKUP(Detailed_Expense_P114[[#This Row],[CURRENCY]],Conversion12[],2,0),"")</f>
        <v/>
      </c>
      <c r="O147" s="281"/>
      <c r="P147" s="291"/>
      <c r="Q147" s="290"/>
      <c r="R147" s="74"/>
      <c r="T147" s="20"/>
      <c r="U147" s="18"/>
      <c r="W147" s="53" t="str">
        <f>IF('Project 1'!$V147&lt;&gt;"",'Project 1'!$V147*VLOOKUP('Project 1'!$U147,#REF!,2,0),"")</f>
        <v/>
      </c>
      <c r="X147" s="27"/>
      <c r="Y147" s="25"/>
      <c r="AA147" s="15"/>
    </row>
    <row r="148" spans="1:27" x14ac:dyDescent="0.35">
      <c r="A148" s="288"/>
      <c r="B148" s="289"/>
      <c r="C148" s="291"/>
      <c r="D148" s="291"/>
      <c r="E148" s="73"/>
      <c r="F148" s="293"/>
      <c r="G148" s="293"/>
      <c r="H148" s="295"/>
      <c r="I148" s="296"/>
      <c r="J148" s="297"/>
      <c r="K148" s="298"/>
      <c r="L148" s="281"/>
      <c r="M148" s="231" t="str">
        <f t="shared" si="0"/>
        <v/>
      </c>
      <c r="N148" s="231" t="str">
        <f>IF(Detailed_Expense_P114[[#This Row],[TOTAL]]&lt;&gt;"",Detailed_Expense_P114[[#This Row],[TOTAL]]*VLOOKUP(Detailed_Expense_P114[[#This Row],[CURRENCY]],Conversion12[],2,0),"")</f>
        <v/>
      </c>
      <c r="O148" s="281"/>
      <c r="P148" s="291"/>
      <c r="Q148" s="290"/>
      <c r="R148" s="74"/>
      <c r="T148" s="20"/>
      <c r="U148" s="18"/>
      <c r="W148" s="53" t="str">
        <f>IF('Project 1'!$V148&lt;&gt;"",'Project 1'!$V148*VLOOKUP('Project 1'!$U148,#REF!,2,0),"")</f>
        <v/>
      </c>
      <c r="X148" s="27"/>
      <c r="Y148" s="18"/>
      <c r="AA148" s="15"/>
    </row>
    <row r="149" spans="1:27" x14ac:dyDescent="0.35">
      <c r="A149" s="288"/>
      <c r="B149" s="289"/>
      <c r="C149" s="291"/>
      <c r="D149" s="291"/>
      <c r="E149" s="73"/>
      <c r="F149" s="293"/>
      <c r="G149" s="293"/>
      <c r="H149" s="295"/>
      <c r="I149" s="296"/>
      <c r="J149" s="297"/>
      <c r="K149" s="298"/>
      <c r="L149" s="281"/>
      <c r="M149" s="231" t="str">
        <f t="shared" si="0"/>
        <v/>
      </c>
      <c r="N149" s="231" t="str">
        <f>IF(Detailed_Expense_P114[[#This Row],[TOTAL]]&lt;&gt;"",Detailed_Expense_P114[[#This Row],[TOTAL]]*VLOOKUP(Detailed_Expense_P114[[#This Row],[CURRENCY]],Conversion12[],2,0),"")</f>
        <v/>
      </c>
      <c r="O149" s="281"/>
      <c r="P149" s="291"/>
      <c r="Q149" s="290"/>
      <c r="R149" s="74"/>
      <c r="T149" s="20"/>
      <c r="U149" s="18"/>
      <c r="W149" s="53" t="str">
        <f>IF('Project 1'!$V149&lt;&gt;"",'Project 1'!$V149*VLOOKUP('Project 1'!$U149,#REF!,2,0),"")</f>
        <v/>
      </c>
      <c r="X149" s="27"/>
      <c r="Y149" s="18"/>
      <c r="AA149" s="15"/>
    </row>
    <row r="150" spans="1:27" x14ac:dyDescent="0.35">
      <c r="A150" s="288"/>
      <c r="B150" s="289"/>
      <c r="C150" s="291"/>
      <c r="D150" s="291"/>
      <c r="E150" s="73"/>
      <c r="F150" s="293"/>
      <c r="G150" s="293"/>
      <c r="H150" s="295"/>
      <c r="I150" s="296"/>
      <c r="J150" s="297"/>
      <c r="K150" s="298"/>
      <c r="L150" s="281"/>
      <c r="M150" s="231" t="str">
        <f t="shared" si="0"/>
        <v/>
      </c>
      <c r="N150" s="231" t="str">
        <f>IF(Detailed_Expense_P114[[#This Row],[TOTAL]]&lt;&gt;"",Detailed_Expense_P114[[#This Row],[TOTAL]]*VLOOKUP(Detailed_Expense_P114[[#This Row],[CURRENCY]],Conversion12[],2,0),"")</f>
        <v/>
      </c>
      <c r="O150" s="281"/>
      <c r="P150" s="291"/>
      <c r="Q150" s="290"/>
      <c r="R150" s="74"/>
      <c r="T150" s="20"/>
      <c r="U150" s="18"/>
      <c r="W150" s="53" t="str">
        <f>IF('Project 1'!$V150&lt;&gt;"",'Project 1'!$V150*VLOOKUP('Project 1'!$U150,#REF!,2,0),"")</f>
        <v/>
      </c>
      <c r="X150" s="27"/>
      <c r="Y150" s="26"/>
      <c r="AA150" s="15"/>
    </row>
    <row r="151" spans="1:27" x14ac:dyDescent="0.35">
      <c r="A151" s="288"/>
      <c r="B151" s="289"/>
      <c r="C151" s="291"/>
      <c r="D151" s="291"/>
      <c r="E151" s="73"/>
      <c r="F151" s="293"/>
      <c r="G151" s="293"/>
      <c r="H151" s="295"/>
      <c r="I151" s="296"/>
      <c r="J151" s="297"/>
      <c r="K151" s="298"/>
      <c r="L151" s="281"/>
      <c r="M151" s="231" t="str">
        <f t="shared" si="0"/>
        <v/>
      </c>
      <c r="N151" s="231" t="str">
        <f>IF(Detailed_Expense_P114[[#This Row],[TOTAL]]&lt;&gt;"",Detailed_Expense_P114[[#This Row],[TOTAL]]*VLOOKUP(Detailed_Expense_P114[[#This Row],[CURRENCY]],Conversion12[],2,0),"")</f>
        <v/>
      </c>
      <c r="O151" s="281"/>
      <c r="P151" s="291"/>
      <c r="Q151" s="290"/>
      <c r="R151" s="74"/>
      <c r="T151" s="20"/>
      <c r="U151" s="18"/>
      <c r="W151" s="53" t="str">
        <f>IF('Project 1'!$V151&lt;&gt;"",'Project 1'!$V151*VLOOKUP('Project 1'!$U151,#REF!,2,0),"")</f>
        <v/>
      </c>
      <c r="X151" s="27"/>
      <c r="Y151" s="26"/>
      <c r="AA151" s="15"/>
    </row>
    <row r="152" spans="1:27" x14ac:dyDescent="0.35">
      <c r="A152" s="288"/>
      <c r="B152" s="289"/>
      <c r="C152" s="291"/>
      <c r="D152" s="291"/>
      <c r="E152" s="73"/>
      <c r="F152" s="293"/>
      <c r="G152" s="293"/>
      <c r="H152" s="281"/>
      <c r="I152" s="281"/>
      <c r="J152" s="299"/>
      <c r="K152" s="298"/>
      <c r="L152" s="281"/>
      <c r="M152" s="231" t="str">
        <f t="shared" si="0"/>
        <v/>
      </c>
      <c r="N152" s="231" t="str">
        <f>IF(Detailed_Expense_P114[[#This Row],[TOTAL]]&lt;&gt;"",Detailed_Expense_P114[[#This Row],[TOTAL]]*VLOOKUP(Detailed_Expense_P114[[#This Row],[CURRENCY]],Conversion12[],2,0),"")</f>
        <v/>
      </c>
      <c r="O152" s="281"/>
      <c r="P152" s="291"/>
      <c r="Q152" s="290"/>
      <c r="R152" s="74"/>
      <c r="T152" s="20"/>
      <c r="U152" s="18"/>
      <c r="W152" s="53" t="str">
        <f>IF('Project 1'!$V152&lt;&gt;"",'Project 1'!$V152*VLOOKUP('Project 1'!$U152,#REF!,2,0),"")</f>
        <v/>
      </c>
      <c r="X152" s="27"/>
      <c r="Y152" s="25"/>
      <c r="AA152" s="15"/>
    </row>
    <row r="153" spans="1:27" x14ac:dyDescent="0.35">
      <c r="A153" s="288"/>
      <c r="B153" s="289"/>
      <c r="C153" s="291"/>
      <c r="D153" s="291"/>
      <c r="E153" s="73"/>
      <c r="F153" s="293"/>
      <c r="G153" s="293"/>
      <c r="H153" s="295"/>
      <c r="I153" s="296"/>
      <c r="J153" s="297"/>
      <c r="K153" s="298"/>
      <c r="L153" s="281"/>
      <c r="M153" s="231" t="str">
        <f t="shared" si="0"/>
        <v/>
      </c>
      <c r="N153" s="231" t="str">
        <f>IF(Detailed_Expense_P114[[#This Row],[TOTAL]]&lt;&gt;"",Detailed_Expense_P114[[#This Row],[TOTAL]]*VLOOKUP(Detailed_Expense_P114[[#This Row],[CURRENCY]],Conversion12[],2,0),"")</f>
        <v/>
      </c>
      <c r="O153" s="281"/>
      <c r="P153" s="291"/>
      <c r="Q153" s="290"/>
      <c r="R153" s="74"/>
      <c r="T153" s="20"/>
      <c r="U153" s="18"/>
      <c r="W153" s="53" t="str">
        <f>IF('Project 1'!$V153&lt;&gt;"",'Project 1'!$V153*VLOOKUP('Project 1'!$U153,#REF!,2,0),"")</f>
        <v/>
      </c>
      <c r="X153" s="27"/>
      <c r="Y153" s="25"/>
      <c r="AA153" s="15"/>
    </row>
    <row r="154" spans="1:27" x14ac:dyDescent="0.35">
      <c r="A154" s="288"/>
      <c r="B154" s="289"/>
      <c r="C154" s="291"/>
      <c r="D154" s="291"/>
      <c r="E154" s="73"/>
      <c r="F154" s="293"/>
      <c r="G154" s="293"/>
      <c r="H154" s="295"/>
      <c r="I154" s="296"/>
      <c r="J154" s="297"/>
      <c r="K154" s="298"/>
      <c r="L154" s="281"/>
      <c r="M154" s="231" t="str">
        <f t="shared" si="0"/>
        <v/>
      </c>
      <c r="N154" s="231" t="str">
        <f>IF(Detailed_Expense_P114[[#This Row],[TOTAL]]&lt;&gt;"",Detailed_Expense_P114[[#This Row],[TOTAL]]*VLOOKUP(Detailed_Expense_P114[[#This Row],[CURRENCY]],Conversion12[],2,0),"")</f>
        <v/>
      </c>
      <c r="O154" s="281"/>
      <c r="P154" s="291"/>
      <c r="Q154" s="290"/>
      <c r="R154" s="74"/>
      <c r="T154" s="20"/>
      <c r="U154" s="18"/>
      <c r="W154" s="53" t="str">
        <f>IF('Project 1'!$V154&lt;&gt;"",'Project 1'!$V154*VLOOKUP('Project 1'!$U154,#REF!,2,0),"")</f>
        <v/>
      </c>
      <c r="X154" s="27"/>
      <c r="Y154" s="25"/>
      <c r="Z154" s="27"/>
      <c r="AA154" s="15"/>
    </row>
    <row r="155" spans="1:27" x14ac:dyDescent="0.35">
      <c r="A155" s="288"/>
      <c r="B155" s="289"/>
      <c r="C155" s="291"/>
      <c r="D155" s="291"/>
      <c r="E155" s="90"/>
      <c r="F155" s="293"/>
      <c r="G155" s="293"/>
      <c r="H155" s="295"/>
      <c r="I155" s="296"/>
      <c r="J155" s="297"/>
      <c r="K155" s="298"/>
      <c r="L155" s="281"/>
      <c r="M155" s="231" t="str">
        <f t="shared" si="0"/>
        <v/>
      </c>
      <c r="N155" s="231" t="str">
        <f>IF(Detailed_Expense_P114[[#This Row],[TOTAL]]&lt;&gt;"",Detailed_Expense_P114[[#This Row],[TOTAL]]*VLOOKUP(Detailed_Expense_P114[[#This Row],[CURRENCY]],Conversion12[],2,0),"")</f>
        <v/>
      </c>
      <c r="O155" s="281"/>
      <c r="P155" s="291"/>
      <c r="Q155" s="290"/>
      <c r="R155" s="74"/>
      <c r="T155" s="20"/>
      <c r="U155" s="18"/>
      <c r="W155" s="53" t="str">
        <f>IF('Project 1'!$V155&lt;&gt;"",'Project 1'!$V155*VLOOKUP('Project 1'!$U155,#REF!,2,0),"")</f>
        <v/>
      </c>
      <c r="X155" s="27"/>
      <c r="Y155" s="18"/>
      <c r="AA155" s="15"/>
    </row>
    <row r="156" spans="1:27" x14ac:dyDescent="0.35">
      <c r="A156" s="288"/>
      <c r="B156" s="289"/>
      <c r="C156" s="291"/>
      <c r="D156" s="291"/>
      <c r="E156" s="90"/>
      <c r="F156" s="293"/>
      <c r="G156" s="293"/>
      <c r="H156" s="295"/>
      <c r="I156" s="296"/>
      <c r="J156" s="297"/>
      <c r="K156" s="298"/>
      <c r="L156" s="281"/>
      <c r="M156" s="231" t="str">
        <f t="shared" si="0"/>
        <v/>
      </c>
      <c r="N156" s="231" t="str">
        <f>IF(Detailed_Expense_P114[[#This Row],[TOTAL]]&lt;&gt;"",Detailed_Expense_P114[[#This Row],[TOTAL]]*VLOOKUP(Detailed_Expense_P114[[#This Row],[CURRENCY]],Conversion12[],2,0),"")</f>
        <v/>
      </c>
      <c r="O156" s="281"/>
      <c r="P156" s="291"/>
      <c r="Q156" s="290"/>
      <c r="R156" s="74"/>
      <c r="T156" s="20"/>
      <c r="U156" s="18"/>
      <c r="W156" s="53" t="str">
        <f>IF('Project 1'!$V156&lt;&gt;"",'Project 1'!$V156*VLOOKUP('Project 1'!$U156,#REF!,2,0),"")</f>
        <v/>
      </c>
      <c r="X156" s="27"/>
      <c r="Y156" s="25"/>
      <c r="AA156" s="15"/>
    </row>
    <row r="157" spans="1:27" x14ac:dyDescent="0.35">
      <c r="A157" s="288"/>
      <c r="B157" s="289"/>
      <c r="C157" s="291"/>
      <c r="D157" s="291"/>
      <c r="E157" s="73"/>
      <c r="F157" s="293"/>
      <c r="G157" s="293"/>
      <c r="H157" s="295"/>
      <c r="I157" s="296"/>
      <c r="J157" s="297"/>
      <c r="K157" s="298"/>
      <c r="L157" s="281"/>
      <c r="M157" s="231" t="str">
        <f t="shared" si="0"/>
        <v/>
      </c>
      <c r="N157" s="231" t="str">
        <f>IF(Detailed_Expense_P114[[#This Row],[TOTAL]]&lt;&gt;"",Detailed_Expense_P114[[#This Row],[TOTAL]]*VLOOKUP(Detailed_Expense_P114[[#This Row],[CURRENCY]],Conversion12[],2,0),"")</f>
        <v/>
      </c>
      <c r="O157" s="281"/>
      <c r="P157" s="291"/>
      <c r="Q157" s="291"/>
      <c r="R157" s="191"/>
      <c r="T157" s="20"/>
      <c r="U157" s="18"/>
      <c r="W157" s="53" t="str">
        <f>IF('Project 1'!$V157&lt;&gt;"",'Project 1'!$V157*VLOOKUP('Project 1'!$U157,#REF!,2,0),"")</f>
        <v/>
      </c>
      <c r="X157" s="27"/>
      <c r="Y157" s="18"/>
      <c r="AA157" s="15"/>
    </row>
    <row r="158" spans="1:27" x14ac:dyDescent="0.35">
      <c r="A158" s="288"/>
      <c r="B158" s="289"/>
      <c r="C158" s="291"/>
      <c r="D158" s="291"/>
      <c r="E158" s="73"/>
      <c r="F158" s="293"/>
      <c r="G158" s="293"/>
      <c r="H158" s="295"/>
      <c r="I158" s="296"/>
      <c r="J158" s="297"/>
      <c r="K158" s="298"/>
      <c r="L158" s="281"/>
      <c r="M158" s="231" t="str">
        <f t="shared" si="0"/>
        <v/>
      </c>
      <c r="N158" s="231" t="str">
        <f>IF(Detailed_Expense_P114[[#This Row],[TOTAL]]&lt;&gt;"",Detailed_Expense_P114[[#This Row],[TOTAL]]*VLOOKUP(Detailed_Expense_P114[[#This Row],[CURRENCY]],Conversion12[],2,0),"")</f>
        <v/>
      </c>
      <c r="O158" s="281"/>
      <c r="P158" s="291"/>
      <c r="Q158" s="291"/>
      <c r="R158" s="73"/>
      <c r="T158" s="20"/>
      <c r="U158" s="18"/>
      <c r="W158" s="53" t="str">
        <f>IF('Project 1'!$V158&lt;&gt;"",'Project 1'!$V158*VLOOKUP('Project 1'!$U158,#REF!,2,0),"")</f>
        <v/>
      </c>
      <c r="X158" s="27"/>
      <c r="Y158" s="29"/>
      <c r="AA158" s="15"/>
    </row>
    <row r="159" spans="1:27" x14ac:dyDescent="0.35">
      <c r="A159" s="288"/>
      <c r="B159" s="289"/>
      <c r="C159" s="291"/>
      <c r="D159" s="291"/>
      <c r="E159" s="73"/>
      <c r="F159" s="293"/>
      <c r="G159" s="293"/>
      <c r="H159" s="295"/>
      <c r="I159" s="296"/>
      <c r="J159" s="297"/>
      <c r="K159" s="298"/>
      <c r="L159" s="281"/>
      <c r="M159" s="231" t="str">
        <f t="shared" si="0"/>
        <v/>
      </c>
      <c r="N159" s="231" t="str">
        <f>IF(Detailed_Expense_P114[[#This Row],[TOTAL]]&lt;&gt;"",Detailed_Expense_P114[[#This Row],[TOTAL]]*VLOOKUP(Detailed_Expense_P114[[#This Row],[CURRENCY]],Conversion12[],2,0),"")</f>
        <v/>
      </c>
      <c r="O159" s="281"/>
      <c r="P159" s="291"/>
      <c r="Q159" s="291"/>
      <c r="R159" s="73"/>
      <c r="T159" s="20"/>
      <c r="U159" s="18"/>
      <c r="W159" s="53" t="str">
        <f>IF('Project 1'!$V159&lt;&gt;"",'Project 1'!$V159*VLOOKUP('Project 1'!$U159,#REF!,2,0),"")</f>
        <v/>
      </c>
      <c r="X159" s="27"/>
      <c r="Y159" s="29"/>
      <c r="AA159" s="15"/>
    </row>
    <row r="160" spans="1:27" x14ac:dyDescent="0.35">
      <c r="A160" s="288"/>
      <c r="B160" s="289"/>
      <c r="C160" s="291"/>
      <c r="D160" s="291"/>
      <c r="E160" s="73"/>
      <c r="F160" s="293"/>
      <c r="G160" s="293"/>
      <c r="H160" s="295"/>
      <c r="I160" s="296"/>
      <c r="J160" s="297"/>
      <c r="K160" s="298"/>
      <c r="L160" s="281"/>
      <c r="M160" s="231" t="str">
        <f t="shared" si="0"/>
        <v/>
      </c>
      <c r="N160" s="231" t="str">
        <f>IF(Detailed_Expense_P114[[#This Row],[TOTAL]]&lt;&gt;"",Detailed_Expense_P114[[#This Row],[TOTAL]]*VLOOKUP(Detailed_Expense_P114[[#This Row],[CURRENCY]],Conversion12[],2,0),"")</f>
        <v/>
      </c>
      <c r="O160" s="281"/>
      <c r="P160" s="291"/>
      <c r="Q160" s="291"/>
      <c r="R160" s="73"/>
      <c r="T160" s="20"/>
      <c r="U160" s="18"/>
      <c r="W160" s="53" t="str">
        <f>IF('Project 1'!$V160&lt;&gt;"",'Project 1'!$V160*VLOOKUP('Project 1'!$U160,#REF!,2,0),"")</f>
        <v/>
      </c>
      <c r="X160" s="27"/>
      <c r="Y160" s="26"/>
      <c r="AA160" s="15"/>
    </row>
    <row r="161" spans="1:27" x14ac:dyDescent="0.35">
      <c r="A161" s="288"/>
      <c r="B161" s="289"/>
      <c r="C161" s="291"/>
      <c r="D161" s="291"/>
      <c r="E161" s="73"/>
      <c r="F161" s="293"/>
      <c r="G161" s="293"/>
      <c r="H161" s="295"/>
      <c r="I161" s="296"/>
      <c r="J161" s="297"/>
      <c r="K161" s="298"/>
      <c r="L161" s="281"/>
      <c r="M161" s="231" t="str">
        <f t="shared" si="0"/>
        <v/>
      </c>
      <c r="N161" s="231" t="str">
        <f>IF(Detailed_Expense_P114[[#This Row],[TOTAL]]&lt;&gt;"",Detailed_Expense_P114[[#This Row],[TOTAL]]*VLOOKUP(Detailed_Expense_P114[[#This Row],[CURRENCY]],Conversion12[],2,0),"")</f>
        <v/>
      </c>
      <c r="O161" s="281"/>
      <c r="P161" s="291"/>
      <c r="Q161" s="291"/>
      <c r="R161" s="73"/>
      <c r="T161" s="20"/>
      <c r="U161" s="18"/>
      <c r="W161" s="53" t="str">
        <f>IF('Project 1'!$V161&lt;&gt;"",'Project 1'!$V161*VLOOKUP('Project 1'!$U161,#REF!,2,0),"")</f>
        <v/>
      </c>
      <c r="X161" s="27"/>
      <c r="AA161" s="15"/>
    </row>
    <row r="162" spans="1:27" x14ac:dyDescent="0.35">
      <c r="A162" s="288"/>
      <c r="B162" s="289"/>
      <c r="C162" s="291"/>
      <c r="D162" s="291"/>
      <c r="E162" s="73"/>
      <c r="F162" s="293"/>
      <c r="G162" s="293"/>
      <c r="H162" s="295"/>
      <c r="I162" s="296"/>
      <c r="J162" s="297"/>
      <c r="K162" s="298"/>
      <c r="L162" s="281"/>
      <c r="M162" s="231" t="str">
        <f t="shared" si="0"/>
        <v/>
      </c>
      <c r="N162" s="231" t="str">
        <f>IF(Detailed_Expense_P114[[#This Row],[TOTAL]]&lt;&gt;"",Detailed_Expense_P114[[#This Row],[TOTAL]]*VLOOKUP(Detailed_Expense_P114[[#This Row],[CURRENCY]],Conversion12[],2,0),"")</f>
        <v/>
      </c>
      <c r="O162" s="281"/>
      <c r="P162" s="291"/>
      <c r="Q162" s="291"/>
      <c r="R162" s="73"/>
      <c r="T162" s="20"/>
      <c r="U162" s="18"/>
      <c r="W162" s="53" t="str">
        <f>IF('Project 1'!$V162&lt;&gt;"",'Project 1'!$V162*VLOOKUP('Project 1'!$U162,#REF!,2,0),"")</f>
        <v/>
      </c>
      <c r="X162" s="27"/>
      <c r="Y162" s="25"/>
      <c r="AA162" s="15"/>
    </row>
    <row r="163" spans="1:27" x14ac:dyDescent="0.35">
      <c r="A163" s="288"/>
      <c r="B163" s="289"/>
      <c r="C163" s="291"/>
      <c r="D163" s="291"/>
      <c r="E163" s="73"/>
      <c r="F163" s="293"/>
      <c r="G163" s="293"/>
      <c r="H163" s="295"/>
      <c r="I163" s="296"/>
      <c r="J163" s="297"/>
      <c r="K163" s="298"/>
      <c r="L163" s="281"/>
      <c r="M163" s="231" t="str">
        <f t="shared" si="0"/>
        <v/>
      </c>
      <c r="N163" s="231" t="str">
        <f>IF(Detailed_Expense_P114[[#This Row],[TOTAL]]&lt;&gt;"",Detailed_Expense_P114[[#This Row],[TOTAL]]*VLOOKUP(Detailed_Expense_P114[[#This Row],[CURRENCY]],Conversion12[],2,0),"")</f>
        <v/>
      </c>
      <c r="O163" s="281"/>
      <c r="P163" s="291"/>
      <c r="Q163" s="291"/>
      <c r="R163" s="73"/>
      <c r="T163" s="20"/>
      <c r="U163" s="18"/>
      <c r="W163" s="53" t="str">
        <f>IF('Project 1'!$V163&lt;&gt;"",'Project 1'!$V163*VLOOKUP('Project 1'!$U163,#REF!,2,0),"")</f>
        <v/>
      </c>
      <c r="X163" s="27"/>
      <c r="Y163" s="25"/>
      <c r="AA163" s="15"/>
    </row>
    <row r="164" spans="1:27" x14ac:dyDescent="0.35">
      <c r="A164" s="288"/>
      <c r="B164" s="289"/>
      <c r="C164" s="291"/>
      <c r="D164" s="291"/>
      <c r="E164" s="73"/>
      <c r="F164" s="293"/>
      <c r="G164" s="293"/>
      <c r="H164" s="281"/>
      <c r="I164" s="281"/>
      <c r="J164" s="299"/>
      <c r="K164" s="298"/>
      <c r="L164" s="281"/>
      <c r="M164" s="231" t="str">
        <f t="shared" si="0"/>
        <v/>
      </c>
      <c r="N164" s="231" t="str">
        <f>IF(Detailed_Expense_P114[[#This Row],[TOTAL]]&lt;&gt;"",Detailed_Expense_P114[[#This Row],[TOTAL]]*VLOOKUP(Detailed_Expense_P114[[#This Row],[CURRENCY]],Conversion12[],2,0),"")</f>
        <v/>
      </c>
      <c r="O164" s="281"/>
      <c r="P164" s="291"/>
      <c r="Q164" s="291"/>
      <c r="R164" s="73"/>
      <c r="T164" s="20"/>
      <c r="U164" s="18"/>
      <c r="W164" s="53" t="str">
        <f>IF('Project 1'!$V164&lt;&gt;"",'Project 1'!$V164*VLOOKUP('Project 1'!$U164,#REF!,2,0),"")</f>
        <v/>
      </c>
      <c r="X164" s="27"/>
      <c r="Y164" s="26"/>
      <c r="AA164" s="15"/>
    </row>
    <row r="165" spans="1:27" x14ac:dyDescent="0.35">
      <c r="A165" s="288"/>
      <c r="B165" s="289"/>
      <c r="C165" s="291"/>
      <c r="D165" s="291"/>
      <c r="E165" s="73"/>
      <c r="F165" s="293"/>
      <c r="G165" s="293"/>
      <c r="H165" s="295"/>
      <c r="I165" s="296"/>
      <c r="J165" s="297"/>
      <c r="K165" s="298"/>
      <c r="L165" s="281"/>
      <c r="M165" s="231" t="str">
        <f t="shared" si="0"/>
        <v/>
      </c>
      <c r="N165" s="231" t="str">
        <f>IF(Detailed_Expense_P114[[#This Row],[TOTAL]]&lt;&gt;"",Detailed_Expense_P114[[#This Row],[TOTAL]]*VLOOKUP(Detailed_Expense_P114[[#This Row],[CURRENCY]],Conversion12[],2,0),"")</f>
        <v/>
      </c>
      <c r="O165" s="281"/>
      <c r="P165" s="291"/>
      <c r="Q165" s="291"/>
      <c r="R165" s="73"/>
      <c r="S165" s="19"/>
      <c r="T165" s="20"/>
      <c r="U165" s="18"/>
      <c r="W165" s="53" t="str">
        <f>IF('Project 1'!$V165&lt;&gt;"",'Project 1'!$V165*VLOOKUP('Project 1'!$U165,#REF!,2,0),"")</f>
        <v/>
      </c>
      <c r="X165" s="27"/>
      <c r="Y165" s="29"/>
      <c r="AA165" s="15"/>
    </row>
    <row r="166" spans="1:27" x14ac:dyDescent="0.35">
      <c r="A166" s="288"/>
      <c r="B166" s="289"/>
      <c r="C166" s="291"/>
      <c r="D166" s="291"/>
      <c r="E166" s="73"/>
      <c r="F166" s="293"/>
      <c r="G166" s="293"/>
      <c r="H166" s="295"/>
      <c r="I166" s="296"/>
      <c r="J166" s="297"/>
      <c r="K166" s="298"/>
      <c r="L166" s="281"/>
      <c r="M166" s="231" t="str">
        <f t="shared" si="0"/>
        <v/>
      </c>
      <c r="N166" s="231" t="str">
        <f>IF(Detailed_Expense_P114[[#This Row],[TOTAL]]&lt;&gt;"",Detailed_Expense_P114[[#This Row],[TOTAL]]*VLOOKUP(Detailed_Expense_P114[[#This Row],[CURRENCY]],Conversion12[],2,0),"")</f>
        <v/>
      </c>
      <c r="O166" s="281"/>
      <c r="P166" s="291"/>
      <c r="Q166" s="291"/>
      <c r="R166" s="73"/>
      <c r="T166" s="20"/>
      <c r="U166" s="18"/>
      <c r="W166" s="53" t="str">
        <f>IF('Project 1'!$V166&lt;&gt;"",'Project 1'!$V166*VLOOKUP('Project 1'!$U166,#REF!,2,0),"")</f>
        <v/>
      </c>
      <c r="X166" s="27"/>
      <c r="Y166" s="29"/>
      <c r="AA166" s="15"/>
    </row>
    <row r="167" spans="1:27" x14ac:dyDescent="0.35">
      <c r="A167" s="288"/>
      <c r="B167" s="289"/>
      <c r="C167" s="291"/>
      <c r="D167" s="291"/>
      <c r="E167" s="73"/>
      <c r="F167" s="293"/>
      <c r="G167" s="293"/>
      <c r="H167" s="295"/>
      <c r="I167" s="296"/>
      <c r="J167" s="297"/>
      <c r="K167" s="298"/>
      <c r="L167" s="281"/>
      <c r="M167" s="231" t="str">
        <f t="shared" si="0"/>
        <v/>
      </c>
      <c r="N167" s="231" t="str">
        <f>IF(Detailed_Expense_P114[[#This Row],[TOTAL]]&lt;&gt;"",Detailed_Expense_P114[[#This Row],[TOTAL]]*VLOOKUP(Detailed_Expense_P114[[#This Row],[CURRENCY]],Conversion12[],2,0),"")</f>
        <v/>
      </c>
      <c r="O167" s="281"/>
      <c r="P167" s="291"/>
      <c r="Q167" s="291"/>
      <c r="R167" s="73"/>
      <c r="T167" s="20"/>
      <c r="U167" s="18"/>
      <c r="W167" s="53" t="str">
        <f>IF('Project 1'!$V167&lt;&gt;"",'Project 1'!$V167*VLOOKUP('Project 1'!$U167,#REF!,2,0),"")</f>
        <v/>
      </c>
      <c r="X167" s="27"/>
      <c r="Y167" s="29"/>
      <c r="AA167" s="15"/>
    </row>
    <row r="168" spans="1:27" x14ac:dyDescent="0.35">
      <c r="A168" s="288"/>
      <c r="B168" s="289"/>
      <c r="C168" s="291"/>
      <c r="D168" s="291"/>
      <c r="E168" s="73"/>
      <c r="F168" s="293"/>
      <c r="G168" s="293"/>
      <c r="H168" s="295"/>
      <c r="I168" s="296"/>
      <c r="J168" s="297"/>
      <c r="K168" s="298"/>
      <c r="L168" s="281"/>
      <c r="M168" s="231" t="str">
        <f t="shared" si="0"/>
        <v/>
      </c>
      <c r="N168" s="231" t="str">
        <f>IF(Detailed_Expense_P114[[#This Row],[TOTAL]]&lt;&gt;"",Detailed_Expense_P114[[#This Row],[TOTAL]]*VLOOKUP(Detailed_Expense_P114[[#This Row],[CURRENCY]],Conversion12[],2,0),"")</f>
        <v/>
      </c>
      <c r="O168" s="281"/>
      <c r="P168" s="291"/>
      <c r="Q168" s="291"/>
      <c r="R168" s="191"/>
      <c r="T168" s="20"/>
      <c r="U168" s="18"/>
      <c r="W168" s="53" t="str">
        <f>IF('Project 1'!$V168&lt;&gt;"",'Project 1'!$V168*VLOOKUP('Project 1'!$U168,#REF!,2,0),"")</f>
        <v/>
      </c>
      <c r="X168" s="27"/>
      <c r="Y168" s="25"/>
      <c r="Z168" s="27"/>
      <c r="AA168" s="15"/>
    </row>
    <row r="169" spans="1:27" x14ac:dyDescent="0.35">
      <c r="A169" s="288"/>
      <c r="B169" s="289"/>
      <c r="C169" s="291"/>
      <c r="D169" s="291"/>
      <c r="E169" s="73"/>
      <c r="F169" s="293"/>
      <c r="G169" s="293"/>
      <c r="H169" s="295"/>
      <c r="I169" s="296"/>
      <c r="J169" s="297"/>
      <c r="K169" s="298"/>
      <c r="L169" s="281"/>
      <c r="M169" s="231" t="str">
        <f t="shared" si="0"/>
        <v/>
      </c>
      <c r="N169" s="231" t="str">
        <f>IF(Detailed_Expense_P114[[#This Row],[TOTAL]]&lt;&gt;"",Detailed_Expense_P114[[#This Row],[TOTAL]]*VLOOKUP(Detailed_Expense_P114[[#This Row],[CURRENCY]],Conversion12[],2,0),"")</f>
        <v/>
      </c>
      <c r="O169" s="281"/>
      <c r="P169" s="291"/>
      <c r="Q169" s="291"/>
      <c r="R169" s="191"/>
      <c r="T169" s="20"/>
      <c r="U169" s="18"/>
      <c r="W169" s="53" t="str">
        <f>IF('Project 1'!$V169&lt;&gt;"",'Project 1'!$V169*VLOOKUP('Project 1'!$U169,#REF!,2,0),"")</f>
        <v/>
      </c>
      <c r="X169" s="27"/>
      <c r="Y169" s="25"/>
      <c r="AA169" s="15"/>
    </row>
    <row r="170" spans="1:27" x14ac:dyDescent="0.35">
      <c r="A170" s="288"/>
      <c r="B170" s="289"/>
      <c r="C170" s="291"/>
      <c r="D170" s="291"/>
      <c r="E170" s="73"/>
      <c r="F170" s="293"/>
      <c r="G170" s="293"/>
      <c r="H170" s="295"/>
      <c r="I170" s="296"/>
      <c r="J170" s="297"/>
      <c r="K170" s="298"/>
      <c r="L170" s="281"/>
      <c r="M170" s="231" t="str">
        <f t="shared" si="0"/>
        <v/>
      </c>
      <c r="N170" s="231" t="str">
        <f>IF(Detailed_Expense_P114[[#This Row],[TOTAL]]&lt;&gt;"",Detailed_Expense_P114[[#This Row],[TOTAL]]*VLOOKUP(Detailed_Expense_P114[[#This Row],[CURRENCY]],Conversion12[],2,0),"")</f>
        <v/>
      </c>
      <c r="O170" s="281"/>
      <c r="P170" s="291"/>
      <c r="Q170" s="291"/>
      <c r="R170" s="191"/>
      <c r="T170" s="20"/>
      <c r="U170" s="18"/>
      <c r="W170" s="53" t="str">
        <f>IF('Project 1'!$V170&lt;&gt;"",'Project 1'!$V170*VLOOKUP('Project 1'!$U170,#REF!,2,0),"")</f>
        <v/>
      </c>
      <c r="X170" s="27"/>
      <c r="Y170" s="25"/>
      <c r="AA170" s="15"/>
    </row>
    <row r="171" spans="1:27" x14ac:dyDescent="0.35">
      <c r="A171" s="288"/>
      <c r="B171" s="289"/>
      <c r="C171" s="291"/>
      <c r="D171" s="291"/>
      <c r="E171" s="73"/>
      <c r="F171" s="293"/>
      <c r="G171" s="293"/>
      <c r="H171" s="295"/>
      <c r="I171" s="296"/>
      <c r="J171" s="297"/>
      <c r="K171" s="298"/>
      <c r="L171" s="281"/>
      <c r="M171" s="231" t="str">
        <f t="shared" si="0"/>
        <v/>
      </c>
      <c r="N171" s="231" t="str">
        <f>IF(Detailed_Expense_P114[[#This Row],[TOTAL]]&lt;&gt;"",Detailed_Expense_P114[[#This Row],[TOTAL]]*VLOOKUP(Detailed_Expense_P114[[#This Row],[CURRENCY]],Conversion12[],2,0),"")</f>
        <v/>
      </c>
      <c r="O171" s="281"/>
      <c r="P171" s="291"/>
      <c r="Q171" s="291"/>
      <c r="R171" s="191"/>
      <c r="T171" s="20"/>
      <c r="U171" s="18"/>
      <c r="W171" s="53" t="str">
        <f>IF('Project 1'!$V171&lt;&gt;"",'Project 1'!$V171*VLOOKUP('Project 1'!$U171,#REF!,2,0),"")</f>
        <v/>
      </c>
      <c r="X171" s="27"/>
      <c r="Y171" s="18"/>
      <c r="AA171" s="15"/>
    </row>
    <row r="172" spans="1:27" x14ac:dyDescent="0.35">
      <c r="A172" s="288"/>
      <c r="B172" s="289"/>
      <c r="C172" s="291"/>
      <c r="D172" s="291"/>
      <c r="E172" s="73"/>
      <c r="F172" s="293"/>
      <c r="G172" s="296"/>
      <c r="H172" s="291"/>
      <c r="I172" s="291"/>
      <c r="J172" s="289"/>
      <c r="K172" s="289"/>
      <c r="L172" s="281"/>
      <c r="M172" s="231" t="str">
        <f t="shared" si="0"/>
        <v/>
      </c>
      <c r="N172" s="231" t="str">
        <f>IF(Detailed_Expense_P114[[#This Row],[TOTAL]]&lt;&gt;"",Detailed_Expense_P114[[#This Row],[TOTAL]]*VLOOKUP(Detailed_Expense_P114[[#This Row],[CURRENCY]],Conversion12[],2,0),"")</f>
        <v/>
      </c>
      <c r="O172" s="281"/>
      <c r="P172" s="291"/>
      <c r="Q172" s="291"/>
      <c r="R172" s="191"/>
      <c r="T172" s="20"/>
      <c r="U172" s="18"/>
      <c r="W172" s="53" t="str">
        <f>IF('Project 1'!$V172&lt;&gt;"",'Project 1'!$V172*VLOOKUP('Project 1'!$U172,#REF!,2,0),"")</f>
        <v/>
      </c>
      <c r="X172" s="27"/>
      <c r="Y172" s="18"/>
      <c r="AA172" s="15"/>
    </row>
    <row r="173" spans="1:27" x14ac:dyDescent="0.35">
      <c r="A173" s="288"/>
      <c r="B173" s="289"/>
      <c r="C173" s="291"/>
      <c r="D173" s="291"/>
      <c r="E173" s="73"/>
      <c r="F173" s="293"/>
      <c r="G173" s="296"/>
      <c r="H173" s="291"/>
      <c r="I173" s="291"/>
      <c r="J173" s="289"/>
      <c r="K173" s="289"/>
      <c r="L173" s="281"/>
      <c r="M173" s="231" t="str">
        <f t="shared" si="0"/>
        <v/>
      </c>
      <c r="N173" s="231" t="str">
        <f>IF(Detailed_Expense_P114[[#This Row],[TOTAL]]&lt;&gt;"",Detailed_Expense_P114[[#This Row],[TOTAL]]*VLOOKUP(Detailed_Expense_P114[[#This Row],[CURRENCY]],Conversion12[],2,0),"")</f>
        <v/>
      </c>
      <c r="O173" s="281"/>
      <c r="P173" s="291"/>
      <c r="Q173" s="291"/>
      <c r="R173" s="191"/>
      <c r="T173" s="20"/>
      <c r="U173" s="18"/>
      <c r="W173" s="53" t="str">
        <f>IF('Project 1'!$V173&lt;&gt;"",'Project 1'!$V173*VLOOKUP('Project 1'!$U173,#REF!,2,0),"")</f>
        <v/>
      </c>
      <c r="X173" s="27"/>
      <c r="Y173" s="18"/>
      <c r="AA173" s="15"/>
    </row>
    <row r="174" spans="1:27" x14ac:dyDescent="0.35">
      <c r="A174" s="288"/>
      <c r="B174" s="289"/>
      <c r="C174" s="291"/>
      <c r="D174" s="291"/>
      <c r="E174" s="73"/>
      <c r="F174" s="293"/>
      <c r="G174" s="296"/>
      <c r="H174" s="291"/>
      <c r="I174" s="291"/>
      <c r="J174" s="289"/>
      <c r="K174" s="289"/>
      <c r="L174" s="281"/>
      <c r="M174" s="231" t="str">
        <f t="shared" si="0"/>
        <v/>
      </c>
      <c r="N174" s="231" t="str">
        <f>IF(Detailed_Expense_P114[[#This Row],[TOTAL]]&lt;&gt;"",Detailed_Expense_P114[[#This Row],[TOTAL]]*VLOOKUP(Detailed_Expense_P114[[#This Row],[CURRENCY]],Conversion12[],2,0),"")</f>
        <v/>
      </c>
      <c r="O174" s="281"/>
      <c r="P174" s="291"/>
      <c r="Q174" s="291"/>
      <c r="R174" s="191"/>
      <c r="T174" s="20"/>
      <c r="U174" s="18"/>
      <c r="W174" s="53" t="str">
        <f>IF('Project 1'!$V174&lt;&gt;"",'Project 1'!$V174*VLOOKUP('Project 1'!$U174,#REF!,2,0),"")</f>
        <v/>
      </c>
      <c r="X174" s="27"/>
      <c r="Y174" s="25"/>
      <c r="AA174" s="15"/>
    </row>
    <row r="175" spans="1:27" x14ac:dyDescent="0.35">
      <c r="A175" s="288"/>
      <c r="B175" s="289"/>
      <c r="C175" s="291"/>
      <c r="D175" s="291"/>
      <c r="E175" s="73"/>
      <c r="F175" s="293"/>
      <c r="G175" s="296"/>
      <c r="H175" s="291"/>
      <c r="I175" s="291"/>
      <c r="J175" s="289"/>
      <c r="K175" s="289"/>
      <c r="L175" s="281"/>
      <c r="M175" s="231" t="str">
        <f t="shared" si="0"/>
        <v/>
      </c>
      <c r="N175" s="231" t="str">
        <f>IF(Detailed_Expense_P114[[#This Row],[TOTAL]]&lt;&gt;"",Detailed_Expense_P114[[#This Row],[TOTAL]]*VLOOKUP(Detailed_Expense_P114[[#This Row],[CURRENCY]],Conversion12[],2,0),"")</f>
        <v/>
      </c>
      <c r="O175" s="281"/>
      <c r="P175" s="291"/>
      <c r="Q175" s="291"/>
      <c r="R175" s="191"/>
      <c r="T175" s="20"/>
      <c r="U175" s="18"/>
      <c r="W175" s="53" t="str">
        <f>IF('Project 1'!$V175&lt;&gt;"",'Project 1'!$V175*VLOOKUP('Project 1'!$U175,#REF!,2,0),"")</f>
        <v/>
      </c>
      <c r="X175" s="27"/>
      <c r="Y175" s="25"/>
      <c r="AA175" s="15"/>
    </row>
    <row r="176" spans="1:27" x14ac:dyDescent="0.35">
      <c r="A176" s="288"/>
      <c r="B176" s="289"/>
      <c r="C176" s="291"/>
      <c r="D176" s="291"/>
      <c r="E176" s="73"/>
      <c r="F176" s="293"/>
      <c r="G176" s="296"/>
      <c r="H176" s="291"/>
      <c r="I176" s="291"/>
      <c r="J176" s="289"/>
      <c r="K176" s="289"/>
      <c r="L176" s="281"/>
      <c r="M176" s="231" t="str">
        <f t="shared" si="0"/>
        <v/>
      </c>
      <c r="N176" s="231" t="str">
        <f>IF(Detailed_Expense_P114[[#This Row],[TOTAL]]&lt;&gt;"",Detailed_Expense_P114[[#This Row],[TOTAL]]*VLOOKUP(Detailed_Expense_P114[[#This Row],[CURRENCY]],Conversion12[],2,0),"")</f>
        <v/>
      </c>
      <c r="O176" s="281"/>
      <c r="P176" s="291"/>
      <c r="Q176" s="291"/>
      <c r="R176" s="191"/>
      <c r="T176" s="20"/>
      <c r="U176" s="18"/>
      <c r="W176" s="53" t="str">
        <f>IF('Project 1'!$V176&lt;&gt;"",'Project 1'!$V176*VLOOKUP('Project 1'!$U176,#REF!,2,0),"")</f>
        <v/>
      </c>
      <c r="X176" s="27"/>
      <c r="Y176" s="25"/>
      <c r="AA176" s="15"/>
    </row>
    <row r="177" spans="1:27" x14ac:dyDescent="0.35">
      <c r="A177" s="288"/>
      <c r="B177" s="289"/>
      <c r="C177" s="291"/>
      <c r="D177" s="291"/>
      <c r="E177" s="73"/>
      <c r="F177" s="293"/>
      <c r="G177" s="296"/>
      <c r="H177" s="291"/>
      <c r="I177" s="291"/>
      <c r="J177" s="289"/>
      <c r="K177" s="289"/>
      <c r="L177" s="281"/>
      <c r="M177" s="231" t="str">
        <f t="shared" si="0"/>
        <v/>
      </c>
      <c r="N177" s="231" t="str">
        <f>IF(Detailed_Expense_P114[[#This Row],[TOTAL]]&lt;&gt;"",Detailed_Expense_P114[[#This Row],[TOTAL]]*VLOOKUP(Detailed_Expense_P114[[#This Row],[CURRENCY]],Conversion12[],2,0),"")</f>
        <v/>
      </c>
      <c r="O177" s="281"/>
      <c r="P177" s="291"/>
      <c r="Q177" s="291"/>
      <c r="R177" s="191"/>
      <c r="S177" s="30"/>
      <c r="T177" s="20"/>
      <c r="U177" s="18"/>
      <c r="W177" s="53" t="str">
        <f>IF('Project 1'!$V177&lt;&gt;"",'Project 1'!$V177*VLOOKUP('Project 1'!$U177,#REF!,2,0),"")</f>
        <v/>
      </c>
      <c r="X177" s="27"/>
      <c r="Y177" s="18"/>
      <c r="AA177" s="15"/>
    </row>
    <row r="178" spans="1:27" x14ac:dyDescent="0.35">
      <c r="A178" s="288"/>
      <c r="B178" s="289"/>
      <c r="C178" s="291"/>
      <c r="D178" s="291"/>
      <c r="E178" s="73"/>
      <c r="F178" s="293"/>
      <c r="G178" s="296"/>
      <c r="H178" s="291"/>
      <c r="I178" s="291"/>
      <c r="J178" s="289"/>
      <c r="K178" s="289"/>
      <c r="L178" s="281"/>
      <c r="M178" s="231" t="str">
        <f t="shared" si="0"/>
        <v/>
      </c>
      <c r="N178" s="231" t="str">
        <f>IF(Detailed_Expense_P114[[#This Row],[TOTAL]]&lt;&gt;"",Detailed_Expense_P114[[#This Row],[TOTAL]]*VLOOKUP(Detailed_Expense_P114[[#This Row],[CURRENCY]],Conversion12[],2,0),"")</f>
        <v/>
      </c>
      <c r="O178" s="281"/>
      <c r="P178" s="291"/>
      <c r="Q178" s="291"/>
      <c r="R178" s="191"/>
      <c r="S178" s="30"/>
      <c r="T178" s="20"/>
      <c r="U178" s="18"/>
      <c r="W178" s="53" t="str">
        <f>IF('Project 1'!$V178&lt;&gt;"",'Project 1'!$V178*VLOOKUP('Project 1'!$U178,#REF!,2,0),"")</f>
        <v/>
      </c>
      <c r="X178" s="27"/>
      <c r="Y178" s="18"/>
      <c r="AA178" s="15"/>
    </row>
    <row r="179" spans="1:27" x14ac:dyDescent="0.35">
      <c r="A179" s="288"/>
      <c r="B179" s="289"/>
      <c r="C179" s="291"/>
      <c r="D179" s="291"/>
      <c r="E179" s="73"/>
      <c r="F179" s="293"/>
      <c r="G179" s="296"/>
      <c r="H179" s="291"/>
      <c r="I179" s="291"/>
      <c r="J179" s="289"/>
      <c r="K179" s="289"/>
      <c r="L179" s="281"/>
      <c r="M179" s="231" t="str">
        <f t="shared" si="0"/>
        <v/>
      </c>
      <c r="N179" s="231" t="str">
        <f>IF(Detailed_Expense_P114[[#This Row],[TOTAL]]&lt;&gt;"",Detailed_Expense_P114[[#This Row],[TOTAL]]*VLOOKUP(Detailed_Expense_P114[[#This Row],[CURRENCY]],Conversion12[],2,0),"")</f>
        <v/>
      </c>
      <c r="O179" s="281"/>
      <c r="P179" s="291"/>
      <c r="Q179" s="291"/>
      <c r="R179" s="73"/>
      <c r="W179" s="53" t="str">
        <f>IF('Project 1'!$V179&lt;&gt;"",'Project 1'!$V179*VLOOKUP('Project 1'!$U179,#REF!,2,0),"")</f>
        <v/>
      </c>
    </row>
    <row r="180" spans="1:27" x14ac:dyDescent="0.35">
      <c r="A180" s="288"/>
      <c r="B180" s="289"/>
      <c r="C180" s="291"/>
      <c r="D180" s="291"/>
      <c r="E180" s="73"/>
      <c r="F180" s="293"/>
      <c r="G180" s="296"/>
      <c r="H180" s="291"/>
      <c r="I180" s="291"/>
      <c r="J180" s="289"/>
      <c r="K180" s="289"/>
      <c r="L180" s="281"/>
      <c r="M180" s="231" t="str">
        <f t="shared" si="0"/>
        <v/>
      </c>
      <c r="N180" s="231" t="str">
        <f>IF(Detailed_Expense_P114[[#This Row],[TOTAL]]&lt;&gt;"",Detailed_Expense_P114[[#This Row],[TOTAL]]*VLOOKUP(Detailed_Expense_P114[[#This Row],[CURRENCY]],Conversion12[],2,0),"")</f>
        <v/>
      </c>
      <c r="O180" s="281"/>
      <c r="P180" s="291"/>
      <c r="Q180" s="291"/>
      <c r="R180" s="73"/>
      <c r="W180" s="53" t="str">
        <f>IF('Project 1'!$V180&lt;&gt;"",'Project 1'!$V180*VLOOKUP('Project 1'!$U180,#REF!,2,0),"")</f>
        <v/>
      </c>
    </row>
    <row r="181" spans="1:27" x14ac:dyDescent="0.35">
      <c r="A181" s="288"/>
      <c r="B181" s="289"/>
      <c r="C181" s="291"/>
      <c r="D181" s="291"/>
      <c r="E181" s="73"/>
      <c r="F181" s="293"/>
      <c r="G181" s="296"/>
      <c r="H181" s="291"/>
      <c r="I181" s="291"/>
      <c r="J181" s="289"/>
      <c r="K181" s="289"/>
      <c r="L181" s="281"/>
      <c r="M181" s="231" t="str">
        <f t="shared" si="0"/>
        <v/>
      </c>
      <c r="N181" s="231" t="str">
        <f>IF(Detailed_Expense_P114[[#This Row],[TOTAL]]&lt;&gt;"",Detailed_Expense_P114[[#This Row],[TOTAL]]*VLOOKUP(Detailed_Expense_P114[[#This Row],[CURRENCY]],Conversion12[],2,0),"")</f>
        <v/>
      </c>
      <c r="O181" s="281"/>
      <c r="P181" s="291"/>
      <c r="Q181" s="291"/>
      <c r="R181" s="73"/>
      <c r="W181" s="53" t="str">
        <f>IF('Project 1'!$V181&lt;&gt;"",'Project 1'!$V181*VLOOKUP('Project 1'!$U181,#REF!,2,0),"")</f>
        <v/>
      </c>
    </row>
    <row r="182" spans="1:27" x14ac:dyDescent="0.35">
      <c r="A182" s="288"/>
      <c r="B182" s="289"/>
      <c r="C182" s="291"/>
      <c r="D182" s="291"/>
      <c r="E182" s="73"/>
      <c r="F182" s="293"/>
      <c r="G182" s="296"/>
      <c r="H182" s="291"/>
      <c r="I182" s="291"/>
      <c r="J182" s="289"/>
      <c r="K182" s="289"/>
      <c r="L182" s="281"/>
      <c r="M182" s="231" t="str">
        <f t="shared" si="0"/>
        <v/>
      </c>
      <c r="N182" s="231" t="str">
        <f>IF(Detailed_Expense_P114[[#This Row],[TOTAL]]&lt;&gt;"",Detailed_Expense_P114[[#This Row],[TOTAL]]*VLOOKUP(Detailed_Expense_P114[[#This Row],[CURRENCY]],Conversion12[],2,0),"")</f>
        <v/>
      </c>
      <c r="O182" s="281"/>
      <c r="P182" s="291"/>
      <c r="Q182" s="291"/>
      <c r="R182" s="73"/>
      <c r="W182" s="53" t="str">
        <f>IF('Project 1'!$V182&lt;&gt;"",'Project 1'!$V182*VLOOKUP('Project 1'!$U182,#REF!,2,0),"")</f>
        <v/>
      </c>
    </row>
    <row r="183" spans="1:27" x14ac:dyDescent="0.35">
      <c r="A183" s="288"/>
      <c r="B183" s="289"/>
      <c r="C183" s="291"/>
      <c r="D183" s="291"/>
      <c r="E183" s="73"/>
      <c r="F183" s="293"/>
      <c r="G183" s="296"/>
      <c r="H183" s="291"/>
      <c r="I183" s="291"/>
      <c r="J183" s="289"/>
      <c r="K183" s="289"/>
      <c r="L183" s="281"/>
      <c r="M183" s="231" t="str">
        <f t="shared" si="0"/>
        <v/>
      </c>
      <c r="N183" s="231" t="str">
        <f>IF(Detailed_Expense_P114[[#This Row],[TOTAL]]&lt;&gt;"",Detailed_Expense_P114[[#This Row],[TOTAL]]*VLOOKUP(Detailed_Expense_P114[[#This Row],[CURRENCY]],Conversion12[],2,0),"")</f>
        <v/>
      </c>
      <c r="O183" s="281"/>
      <c r="P183" s="291"/>
      <c r="Q183" s="291"/>
      <c r="R183" s="73"/>
      <c r="W183" s="53" t="str">
        <f>IF('Project 1'!$V183&lt;&gt;"",'Project 1'!$V183*VLOOKUP('Project 1'!$U183,#REF!,2,0),"")</f>
        <v/>
      </c>
    </row>
    <row r="184" spans="1:27" x14ac:dyDescent="0.35">
      <c r="A184" s="288"/>
      <c r="B184" s="289"/>
      <c r="C184" s="291"/>
      <c r="D184" s="291"/>
      <c r="E184" s="73"/>
      <c r="F184" s="293"/>
      <c r="G184" s="296"/>
      <c r="H184" s="291"/>
      <c r="I184" s="291"/>
      <c r="J184" s="289"/>
      <c r="K184" s="289"/>
      <c r="L184" s="281"/>
      <c r="M184" s="231" t="str">
        <f t="shared" si="0"/>
        <v/>
      </c>
      <c r="N184" s="231" t="str">
        <f>IF(Detailed_Expense_P114[[#This Row],[TOTAL]]&lt;&gt;"",Detailed_Expense_P114[[#This Row],[TOTAL]]*VLOOKUP(Detailed_Expense_P114[[#This Row],[CURRENCY]],Conversion12[],2,0),"")</f>
        <v/>
      </c>
      <c r="O184" s="281"/>
      <c r="P184" s="291"/>
      <c r="Q184" s="291"/>
      <c r="R184" s="73"/>
      <c r="W184" s="53" t="str">
        <f>IF('Project 1'!$V184&lt;&gt;"",'Project 1'!$V184*VLOOKUP('Project 1'!$U184,#REF!,2,0),"")</f>
        <v/>
      </c>
    </row>
    <row r="185" spans="1:27" x14ac:dyDescent="0.35">
      <c r="A185" s="288"/>
      <c r="B185" s="289"/>
      <c r="C185" s="291"/>
      <c r="D185" s="291"/>
      <c r="E185" s="73"/>
      <c r="F185" s="293"/>
      <c r="G185" s="296"/>
      <c r="H185" s="291"/>
      <c r="I185" s="291"/>
      <c r="J185" s="289"/>
      <c r="K185" s="289"/>
      <c r="L185" s="281"/>
      <c r="M185" s="231" t="str">
        <f t="shared" si="0"/>
        <v/>
      </c>
      <c r="N185" s="231" t="str">
        <f>IF(Detailed_Expense_P114[[#This Row],[TOTAL]]&lt;&gt;"",Detailed_Expense_P114[[#This Row],[TOTAL]]*VLOOKUP(Detailed_Expense_P114[[#This Row],[CURRENCY]],Conversion12[],2,0),"")</f>
        <v/>
      </c>
      <c r="O185" s="281"/>
      <c r="P185" s="291"/>
      <c r="Q185" s="291"/>
      <c r="R185" s="73"/>
      <c r="W185" s="53" t="str">
        <f>IF('Project 1'!$V185&lt;&gt;"",'Project 1'!$V185*VLOOKUP('Project 1'!$U185,#REF!,2,0),"")</f>
        <v/>
      </c>
    </row>
    <row r="186" spans="1:27" x14ac:dyDescent="0.35">
      <c r="A186" s="288"/>
      <c r="B186" s="289"/>
      <c r="C186" s="291"/>
      <c r="D186" s="291"/>
      <c r="E186" s="73"/>
      <c r="F186" s="293"/>
      <c r="G186" s="296"/>
      <c r="H186" s="291"/>
      <c r="I186" s="291"/>
      <c r="J186" s="289"/>
      <c r="K186" s="289"/>
      <c r="L186" s="281"/>
      <c r="M186" s="231" t="str">
        <f t="shared" si="0"/>
        <v/>
      </c>
      <c r="N186" s="231" t="str">
        <f>IF(Detailed_Expense_P114[[#This Row],[TOTAL]]&lt;&gt;"",Detailed_Expense_P114[[#This Row],[TOTAL]]*VLOOKUP(Detailed_Expense_P114[[#This Row],[CURRENCY]],Conversion12[],2,0),"")</f>
        <v/>
      </c>
      <c r="O186" s="281"/>
      <c r="P186" s="291"/>
      <c r="Q186" s="291"/>
      <c r="R186" s="73"/>
      <c r="W186" s="53" t="str">
        <f>IF('Project 1'!$V186&lt;&gt;"",'Project 1'!$V186*VLOOKUP('Project 1'!$U186,#REF!,2,0),"")</f>
        <v/>
      </c>
    </row>
    <row r="187" spans="1:27" x14ac:dyDescent="0.35">
      <c r="A187" s="288"/>
      <c r="B187" s="289"/>
      <c r="C187" s="291"/>
      <c r="D187" s="291"/>
      <c r="E187" s="73"/>
      <c r="F187" s="293"/>
      <c r="G187" s="291"/>
      <c r="H187" s="291"/>
      <c r="I187" s="291"/>
      <c r="J187" s="289"/>
      <c r="K187" s="289"/>
      <c r="L187" s="281"/>
      <c r="M187" s="231" t="str">
        <f t="shared" si="0"/>
        <v/>
      </c>
      <c r="N187" s="231" t="str">
        <f>IF(Detailed_Expense_P114[[#This Row],[TOTAL]]&lt;&gt;"",Detailed_Expense_P114[[#This Row],[TOTAL]]*VLOOKUP(Detailed_Expense_P114[[#This Row],[CURRENCY]],Conversion12[],2,0),"")</f>
        <v/>
      </c>
      <c r="O187" s="281"/>
      <c r="P187" s="291"/>
      <c r="Q187" s="291"/>
      <c r="R187" s="73"/>
      <c r="W187" s="53" t="str">
        <f>IF('Project 1'!$V187&lt;&gt;"",'Project 1'!$V187*VLOOKUP('Project 1'!$U187,#REF!,2,0),"")</f>
        <v/>
      </c>
    </row>
    <row r="188" spans="1:27" x14ac:dyDescent="0.35">
      <c r="A188" s="288"/>
      <c r="B188" s="289"/>
      <c r="C188" s="291"/>
      <c r="D188" s="291"/>
      <c r="E188" s="73"/>
      <c r="F188" s="293"/>
      <c r="G188" s="291"/>
      <c r="H188" s="291"/>
      <c r="I188" s="291"/>
      <c r="J188" s="289"/>
      <c r="K188" s="289"/>
      <c r="L188" s="281"/>
      <c r="M188" s="231" t="str">
        <f t="shared" si="0"/>
        <v/>
      </c>
      <c r="N188" s="231" t="str">
        <f>IF(Detailed_Expense_P114[[#This Row],[TOTAL]]&lt;&gt;"",Detailed_Expense_P114[[#This Row],[TOTAL]]*VLOOKUP(Detailed_Expense_P114[[#This Row],[CURRENCY]],Conversion12[],2,0),"")</f>
        <v/>
      </c>
      <c r="O188" s="281"/>
      <c r="P188" s="291"/>
      <c r="Q188" s="291"/>
      <c r="R188" s="73"/>
      <c r="W188" s="53" t="str">
        <f>IF('Project 1'!$V188&lt;&gt;"",'Project 1'!$V188*VLOOKUP('Project 1'!$U188,#REF!,2,0),"")</f>
        <v/>
      </c>
    </row>
    <row r="189" spans="1:27" x14ac:dyDescent="0.35">
      <c r="A189" s="288"/>
      <c r="B189" s="289"/>
      <c r="C189" s="291"/>
      <c r="D189" s="291"/>
      <c r="E189" s="73"/>
      <c r="F189" s="293"/>
      <c r="G189" s="291"/>
      <c r="H189" s="291"/>
      <c r="I189" s="291"/>
      <c r="J189" s="289"/>
      <c r="K189" s="289"/>
      <c r="L189" s="281"/>
      <c r="M189" s="231" t="str">
        <f t="shared" si="0"/>
        <v/>
      </c>
      <c r="N189" s="231" t="str">
        <f>IF(Detailed_Expense_P114[[#This Row],[TOTAL]]&lt;&gt;"",Detailed_Expense_P114[[#This Row],[TOTAL]]*VLOOKUP(Detailed_Expense_P114[[#This Row],[CURRENCY]],Conversion12[],2,0),"")</f>
        <v/>
      </c>
      <c r="O189" s="281"/>
      <c r="P189" s="291"/>
      <c r="Q189" s="291"/>
      <c r="R189" s="73"/>
      <c r="W189" s="53" t="str">
        <f>IF('Project 1'!$V189&lt;&gt;"",'Project 1'!$V189*VLOOKUP('Project 1'!$U189,#REF!,2,0),"")</f>
        <v/>
      </c>
    </row>
    <row r="190" spans="1:27" x14ac:dyDescent="0.35">
      <c r="A190" s="288"/>
      <c r="B190" s="289"/>
      <c r="C190" s="291"/>
      <c r="D190" s="291"/>
      <c r="E190" s="73"/>
      <c r="F190" s="293"/>
      <c r="G190" s="291"/>
      <c r="H190" s="291"/>
      <c r="I190" s="291"/>
      <c r="J190" s="289"/>
      <c r="K190" s="289"/>
      <c r="L190" s="281"/>
      <c r="M190" s="231" t="str">
        <f t="shared" si="0"/>
        <v/>
      </c>
      <c r="N190" s="231" t="str">
        <f>IF(Detailed_Expense_P114[[#This Row],[TOTAL]]&lt;&gt;"",Detailed_Expense_P114[[#This Row],[TOTAL]]*VLOOKUP(Detailed_Expense_P114[[#This Row],[CURRENCY]],Conversion12[],2,0),"")</f>
        <v/>
      </c>
      <c r="O190" s="281"/>
      <c r="P190" s="291"/>
      <c r="Q190" s="291"/>
      <c r="R190" s="73"/>
      <c r="W190" s="53" t="str">
        <f>IF('Project 1'!$V190&lt;&gt;"",'Project 1'!$V190*VLOOKUP('Project 1'!$U190,#REF!,2,0),"")</f>
        <v/>
      </c>
    </row>
    <row r="191" spans="1:27" x14ac:dyDescent="0.35">
      <c r="A191" s="288"/>
      <c r="B191" s="289"/>
      <c r="C191" s="291"/>
      <c r="D191" s="291"/>
      <c r="E191" s="73"/>
      <c r="F191" s="293"/>
      <c r="G191" s="291"/>
      <c r="H191" s="291"/>
      <c r="I191" s="291"/>
      <c r="J191" s="289"/>
      <c r="K191" s="289"/>
      <c r="L191" s="281"/>
      <c r="M191" s="231" t="str">
        <f t="shared" si="0"/>
        <v/>
      </c>
      <c r="N191" s="231" t="str">
        <f>IF(Detailed_Expense_P114[[#This Row],[TOTAL]]&lt;&gt;"",Detailed_Expense_P114[[#This Row],[TOTAL]]*VLOOKUP(Detailed_Expense_P114[[#This Row],[CURRENCY]],Conversion12[],2,0),"")</f>
        <v/>
      </c>
      <c r="O191" s="281"/>
      <c r="P191" s="291"/>
      <c r="Q191" s="291"/>
      <c r="R191" s="73"/>
      <c r="W191" s="53" t="str">
        <f>IF('Project 1'!$V191&lt;&gt;"",'Project 1'!$V191*VLOOKUP('Project 1'!$U191,#REF!,2,0),"")</f>
        <v/>
      </c>
    </row>
    <row r="192" spans="1:27" x14ac:dyDescent="0.35">
      <c r="A192" s="288"/>
      <c r="B192" s="289"/>
      <c r="C192" s="291"/>
      <c r="D192" s="291"/>
      <c r="E192" s="73"/>
      <c r="F192" s="293"/>
      <c r="G192" s="291"/>
      <c r="H192" s="291"/>
      <c r="I192" s="291"/>
      <c r="J192" s="289"/>
      <c r="K192" s="289"/>
      <c r="L192" s="281"/>
      <c r="M192" s="231" t="str">
        <f t="shared" si="0"/>
        <v/>
      </c>
      <c r="N192" s="231" t="str">
        <f>IF(Detailed_Expense_P114[[#This Row],[TOTAL]]&lt;&gt;"",Detailed_Expense_P114[[#This Row],[TOTAL]]*VLOOKUP(Detailed_Expense_P114[[#This Row],[CURRENCY]],Conversion12[],2,0),"")</f>
        <v/>
      </c>
      <c r="O192" s="281"/>
      <c r="P192" s="291"/>
      <c r="Q192" s="291"/>
      <c r="R192" s="73"/>
      <c r="W192" s="53" t="str">
        <f>IF('Project 1'!$V192&lt;&gt;"",'Project 1'!$V192*VLOOKUP('Project 1'!$U192,#REF!,2,0),"")</f>
        <v/>
      </c>
    </row>
    <row r="193" spans="1:23" x14ac:dyDescent="0.35">
      <c r="A193" s="288"/>
      <c r="B193" s="289"/>
      <c r="C193" s="291"/>
      <c r="D193" s="291"/>
      <c r="E193" s="73"/>
      <c r="F193" s="293"/>
      <c r="G193" s="291"/>
      <c r="H193" s="291"/>
      <c r="I193" s="291"/>
      <c r="J193" s="289"/>
      <c r="K193" s="289"/>
      <c r="L193" s="281"/>
      <c r="M193" s="231" t="str">
        <f t="shared" si="0"/>
        <v/>
      </c>
      <c r="N193" s="231" t="str">
        <f>IF(Detailed_Expense_P114[[#This Row],[TOTAL]]&lt;&gt;"",Detailed_Expense_P114[[#This Row],[TOTAL]]*VLOOKUP(Detailed_Expense_P114[[#This Row],[CURRENCY]],Conversion12[],2,0),"")</f>
        <v/>
      </c>
      <c r="O193" s="281"/>
      <c r="P193" s="291"/>
      <c r="Q193" s="291"/>
      <c r="R193" s="73"/>
      <c r="W193" s="53" t="str">
        <f>IF('Project 1'!$V193&lt;&gt;"",'Project 1'!$V193*VLOOKUP('Project 1'!$U193,#REF!,2,0),"")</f>
        <v/>
      </c>
    </row>
    <row r="194" spans="1:23" x14ac:dyDescent="0.35">
      <c r="A194" s="288"/>
      <c r="B194" s="289"/>
      <c r="C194" s="291"/>
      <c r="D194" s="291"/>
      <c r="E194" s="73"/>
      <c r="F194" s="293"/>
      <c r="G194" s="291"/>
      <c r="H194" s="291"/>
      <c r="I194" s="291"/>
      <c r="J194" s="289"/>
      <c r="K194" s="289"/>
      <c r="L194" s="281"/>
      <c r="M194" s="231" t="str">
        <f t="shared" ref="M194:M257" si="1">IF(I194*J194+K194&gt;0,I194*J194+K194,"")</f>
        <v/>
      </c>
      <c r="N194" s="231" t="str">
        <f>IF(Detailed_Expense_P114[[#This Row],[TOTAL]]&lt;&gt;"",Detailed_Expense_P114[[#This Row],[TOTAL]]*VLOOKUP(Detailed_Expense_P114[[#This Row],[CURRENCY]],Conversion12[],2,0),"")</f>
        <v/>
      </c>
      <c r="O194" s="281"/>
      <c r="P194" s="291"/>
      <c r="Q194" s="291"/>
      <c r="R194" s="73"/>
      <c r="W194" s="53" t="str">
        <f>IF('Project 1'!$V194&lt;&gt;"",'Project 1'!$V194*VLOOKUP('Project 1'!$U194,#REF!,2,0),"")</f>
        <v/>
      </c>
    </row>
    <row r="195" spans="1:23" x14ac:dyDescent="0.35">
      <c r="A195" s="288"/>
      <c r="B195" s="289"/>
      <c r="C195" s="291"/>
      <c r="D195" s="291"/>
      <c r="E195" s="73"/>
      <c r="F195" s="293"/>
      <c r="G195" s="291"/>
      <c r="H195" s="291"/>
      <c r="I195" s="291"/>
      <c r="J195" s="289"/>
      <c r="K195" s="289"/>
      <c r="L195" s="281"/>
      <c r="M195" s="231" t="str">
        <f t="shared" si="1"/>
        <v/>
      </c>
      <c r="N195" s="231" t="str">
        <f>IF(Detailed_Expense_P114[[#This Row],[TOTAL]]&lt;&gt;"",Detailed_Expense_P114[[#This Row],[TOTAL]]*VLOOKUP(Detailed_Expense_P114[[#This Row],[CURRENCY]],Conversion12[],2,0),"")</f>
        <v/>
      </c>
      <c r="O195" s="281"/>
      <c r="P195" s="291"/>
      <c r="Q195" s="291"/>
      <c r="R195" s="73"/>
      <c r="W195" s="53" t="str">
        <f>IF('Project 1'!$V195&lt;&gt;"",'Project 1'!$V195*VLOOKUP('Project 1'!$U195,#REF!,2,0),"")</f>
        <v/>
      </c>
    </row>
    <row r="196" spans="1:23" x14ac:dyDescent="0.35">
      <c r="A196" s="288"/>
      <c r="B196" s="289"/>
      <c r="C196" s="291"/>
      <c r="D196" s="291"/>
      <c r="E196" s="73"/>
      <c r="F196" s="293"/>
      <c r="G196" s="291"/>
      <c r="H196" s="291"/>
      <c r="I196" s="291"/>
      <c r="J196" s="289"/>
      <c r="K196" s="289"/>
      <c r="L196" s="281"/>
      <c r="M196" s="231" t="str">
        <f t="shared" si="1"/>
        <v/>
      </c>
      <c r="N196" s="231" t="str">
        <f>IF(Detailed_Expense_P114[[#This Row],[TOTAL]]&lt;&gt;"",Detailed_Expense_P114[[#This Row],[TOTAL]]*VLOOKUP(Detailed_Expense_P114[[#This Row],[CURRENCY]],Conversion12[],2,0),"")</f>
        <v/>
      </c>
      <c r="O196" s="281"/>
      <c r="P196" s="291"/>
      <c r="Q196" s="291"/>
      <c r="R196" s="73"/>
      <c r="W196" s="53" t="str">
        <f>IF('Project 1'!$V196&lt;&gt;"",'Project 1'!$V196*VLOOKUP('Project 1'!$U196,#REF!,2,0),"")</f>
        <v/>
      </c>
    </row>
    <row r="197" spans="1:23" x14ac:dyDescent="0.35">
      <c r="A197" s="288"/>
      <c r="B197" s="289"/>
      <c r="C197" s="291"/>
      <c r="D197" s="291"/>
      <c r="E197" s="73"/>
      <c r="F197" s="293"/>
      <c r="G197" s="291"/>
      <c r="H197" s="291"/>
      <c r="I197" s="291"/>
      <c r="J197" s="289"/>
      <c r="K197" s="289"/>
      <c r="L197" s="281"/>
      <c r="M197" s="231" t="str">
        <f t="shared" si="1"/>
        <v/>
      </c>
      <c r="N197" s="231" t="str">
        <f>IF(Detailed_Expense_P114[[#This Row],[TOTAL]]&lt;&gt;"",Detailed_Expense_P114[[#This Row],[TOTAL]]*VLOOKUP(Detailed_Expense_P114[[#This Row],[CURRENCY]],Conversion12[],2,0),"")</f>
        <v/>
      </c>
      <c r="O197" s="281"/>
      <c r="P197" s="291"/>
      <c r="Q197" s="291"/>
      <c r="R197" s="73"/>
      <c r="W197" s="53" t="str">
        <f>IF('Project 1'!$V197&lt;&gt;"",'Project 1'!$V197*VLOOKUP('Project 1'!$U197,#REF!,2,0),"")</f>
        <v/>
      </c>
    </row>
    <row r="198" spans="1:23" x14ac:dyDescent="0.35">
      <c r="A198" s="288"/>
      <c r="B198" s="289"/>
      <c r="C198" s="291"/>
      <c r="D198" s="291"/>
      <c r="E198" s="73"/>
      <c r="F198" s="293"/>
      <c r="G198" s="291"/>
      <c r="H198" s="291"/>
      <c r="I198" s="291"/>
      <c r="J198" s="289"/>
      <c r="K198" s="289"/>
      <c r="L198" s="281"/>
      <c r="M198" s="231" t="str">
        <f t="shared" si="1"/>
        <v/>
      </c>
      <c r="N198" s="231" t="str">
        <f>IF(Detailed_Expense_P114[[#This Row],[TOTAL]]&lt;&gt;"",Detailed_Expense_P114[[#This Row],[TOTAL]]*VLOOKUP(Detailed_Expense_P114[[#This Row],[CURRENCY]],Conversion12[],2,0),"")</f>
        <v/>
      </c>
      <c r="O198" s="281"/>
      <c r="P198" s="291"/>
      <c r="Q198" s="291"/>
      <c r="R198" s="73"/>
      <c r="W198" s="53" t="str">
        <f>IF('Project 1'!$V198&lt;&gt;"",'Project 1'!$V198*VLOOKUP('Project 1'!$U198,#REF!,2,0),"")</f>
        <v/>
      </c>
    </row>
    <row r="199" spans="1:23" x14ac:dyDescent="0.35">
      <c r="A199" s="288"/>
      <c r="B199" s="289"/>
      <c r="C199" s="291"/>
      <c r="D199" s="291"/>
      <c r="E199" s="73"/>
      <c r="F199" s="293"/>
      <c r="G199" s="291"/>
      <c r="H199" s="291"/>
      <c r="I199" s="291"/>
      <c r="J199" s="289"/>
      <c r="K199" s="289"/>
      <c r="L199" s="281"/>
      <c r="M199" s="231" t="str">
        <f t="shared" si="1"/>
        <v/>
      </c>
      <c r="N199" s="231" t="str">
        <f>IF(Detailed_Expense_P114[[#This Row],[TOTAL]]&lt;&gt;"",Detailed_Expense_P114[[#This Row],[TOTAL]]*VLOOKUP(Detailed_Expense_P114[[#This Row],[CURRENCY]],Conversion12[],2,0),"")</f>
        <v/>
      </c>
      <c r="O199" s="281"/>
      <c r="P199" s="291"/>
      <c r="Q199" s="291"/>
      <c r="R199" s="73"/>
      <c r="W199" s="53" t="str">
        <f>IF('Project 1'!$V199&lt;&gt;"",'Project 1'!$V199*VLOOKUP('Project 1'!$U199,#REF!,2,0),"")</f>
        <v/>
      </c>
    </row>
    <row r="200" spans="1:23" x14ac:dyDescent="0.35">
      <c r="A200" s="288"/>
      <c r="B200" s="289"/>
      <c r="C200" s="291"/>
      <c r="D200" s="291"/>
      <c r="E200" s="73"/>
      <c r="F200" s="293"/>
      <c r="G200" s="291"/>
      <c r="H200" s="291"/>
      <c r="I200" s="291"/>
      <c r="J200" s="289"/>
      <c r="K200" s="289"/>
      <c r="L200" s="281"/>
      <c r="M200" s="231" t="str">
        <f t="shared" si="1"/>
        <v/>
      </c>
      <c r="N200" s="231" t="str">
        <f>IF(Detailed_Expense_P114[[#This Row],[TOTAL]]&lt;&gt;"",Detailed_Expense_P114[[#This Row],[TOTAL]]*VLOOKUP(Detailed_Expense_P114[[#This Row],[CURRENCY]],Conversion12[],2,0),"")</f>
        <v/>
      </c>
      <c r="O200" s="281"/>
      <c r="P200" s="291"/>
      <c r="Q200" s="291"/>
      <c r="W200" s="53" t="str">
        <f>IF('Project 1'!$V200&lt;&gt;"",'Project 1'!$V200*VLOOKUP('Project 1'!$U200,#REF!,2,0),"")</f>
        <v/>
      </c>
    </row>
    <row r="201" spans="1:23" x14ac:dyDescent="0.35">
      <c r="E201" s="73"/>
      <c r="F201" s="293"/>
      <c r="G201" s="291"/>
      <c r="H201" s="291"/>
      <c r="I201" s="300"/>
      <c r="J201" s="289"/>
      <c r="K201" s="301"/>
      <c r="L201" s="281"/>
      <c r="M201" s="231" t="str">
        <f t="shared" si="1"/>
        <v/>
      </c>
      <c r="N201" s="231" t="str">
        <f>IF(Detailed_Expense_P114[[#This Row],[TOTAL]]&lt;&gt;"",Detailed_Expense_P114[[#This Row],[TOTAL]]*VLOOKUP(Detailed_Expense_P114[[#This Row],[CURRENCY]],Conversion12[],2,0),"")</f>
        <v/>
      </c>
      <c r="O201" s="281"/>
      <c r="P201" s="291"/>
      <c r="Q201" s="300"/>
      <c r="W201" s="53" t="str">
        <f>IF('Project 1'!$V201&lt;&gt;"",'Project 1'!$V201*VLOOKUP('Project 1'!$U201,#REF!,2,0),"")</f>
        <v/>
      </c>
    </row>
    <row r="202" spans="1:23" x14ac:dyDescent="0.35">
      <c r="F202" s="293"/>
      <c r="G202" s="291"/>
      <c r="H202" s="291"/>
      <c r="I202" s="300"/>
      <c r="J202" s="289"/>
      <c r="K202" s="301"/>
      <c r="L202" s="281"/>
      <c r="M202" s="231" t="str">
        <f t="shared" si="1"/>
        <v/>
      </c>
      <c r="N202" s="231" t="str">
        <f>IF(Detailed_Expense_P114[[#This Row],[TOTAL]]&lt;&gt;"",Detailed_Expense_P114[[#This Row],[TOTAL]]*VLOOKUP(Detailed_Expense_P114[[#This Row],[CURRENCY]],Conversion12[],2,0),"")</f>
        <v/>
      </c>
      <c r="O202" s="281"/>
      <c r="P202" s="291"/>
      <c r="Q202" s="300"/>
      <c r="W202" s="53" t="str">
        <f>IF('Project 1'!$V202&lt;&gt;"",'Project 1'!$V202*VLOOKUP('Project 1'!$U202,#REF!,2,0),"")</f>
        <v/>
      </c>
    </row>
    <row r="203" spans="1:23" x14ac:dyDescent="0.35">
      <c r="F203" s="293"/>
      <c r="G203" s="291"/>
      <c r="H203" s="291"/>
      <c r="I203" s="300"/>
      <c r="J203" s="289"/>
      <c r="K203" s="301"/>
      <c r="L203" s="281"/>
      <c r="M203" s="231" t="str">
        <f t="shared" si="1"/>
        <v/>
      </c>
      <c r="N203" s="231" t="str">
        <f>IF(Detailed_Expense_P114[[#This Row],[TOTAL]]&lt;&gt;"",Detailed_Expense_P114[[#This Row],[TOTAL]]*VLOOKUP(Detailed_Expense_P114[[#This Row],[CURRENCY]],Conversion12[],2,0),"")</f>
        <v/>
      </c>
      <c r="O203" s="281"/>
      <c r="P203" s="291"/>
      <c r="Q203" s="300"/>
      <c r="W203" s="53" t="str">
        <f>IF('Project 1'!$V203&lt;&gt;"",'Project 1'!$V203*VLOOKUP('Project 1'!$U203,#REF!,2,0),"")</f>
        <v/>
      </c>
    </row>
    <row r="204" spans="1:23" x14ac:dyDescent="0.35">
      <c r="F204" s="293"/>
      <c r="G204" s="291"/>
      <c r="H204" s="291"/>
      <c r="I204" s="300"/>
      <c r="J204" s="289"/>
      <c r="K204" s="301"/>
      <c r="L204" s="281"/>
      <c r="M204" s="231" t="str">
        <f t="shared" si="1"/>
        <v/>
      </c>
      <c r="N204" s="231" t="str">
        <f>IF(Detailed_Expense_P114[[#This Row],[TOTAL]]&lt;&gt;"",Detailed_Expense_P114[[#This Row],[TOTAL]]*VLOOKUP(Detailed_Expense_P114[[#This Row],[CURRENCY]],Conversion12[],2,0),"")</f>
        <v/>
      </c>
      <c r="O204" s="281"/>
      <c r="P204" s="291"/>
      <c r="Q204" s="300"/>
      <c r="W204" s="53" t="str">
        <f>IF('Project 1'!$V204&lt;&gt;"",'Project 1'!$V204*VLOOKUP('Project 1'!$U204,#REF!,2,0),"")</f>
        <v/>
      </c>
    </row>
    <row r="205" spans="1:23" x14ac:dyDescent="0.35">
      <c r="F205" s="293"/>
      <c r="G205" s="291"/>
      <c r="H205" s="291"/>
      <c r="I205" s="300"/>
      <c r="J205" s="289"/>
      <c r="K205" s="301"/>
      <c r="L205" s="281"/>
      <c r="M205" s="231" t="str">
        <f t="shared" si="1"/>
        <v/>
      </c>
      <c r="N205" s="231" t="str">
        <f>IF(Detailed_Expense_P114[[#This Row],[TOTAL]]&lt;&gt;"",Detailed_Expense_P114[[#This Row],[TOTAL]]*VLOOKUP(Detailed_Expense_P114[[#This Row],[CURRENCY]],Conversion12[],2,0),"")</f>
        <v/>
      </c>
      <c r="O205" s="281"/>
      <c r="P205" s="291"/>
      <c r="Q205" s="300"/>
      <c r="W205" s="53" t="str">
        <f>IF('Project 1'!$V205&lt;&gt;"",'Project 1'!$V205*VLOOKUP('Project 1'!$U205,#REF!,2,0),"")</f>
        <v/>
      </c>
    </row>
    <row r="206" spans="1:23" x14ac:dyDescent="0.35">
      <c r="F206" s="293"/>
      <c r="G206" s="291"/>
      <c r="H206" s="291"/>
      <c r="I206" s="300"/>
      <c r="J206" s="289"/>
      <c r="K206" s="301"/>
      <c r="L206" s="281"/>
      <c r="M206" s="231" t="str">
        <f t="shared" si="1"/>
        <v/>
      </c>
      <c r="N206" s="231" t="str">
        <f>IF(Detailed_Expense_P114[[#This Row],[TOTAL]]&lt;&gt;"",Detailed_Expense_P114[[#This Row],[TOTAL]]*VLOOKUP(Detailed_Expense_P114[[#This Row],[CURRENCY]],Conversion12[],2,0),"")</f>
        <v/>
      </c>
      <c r="O206" s="281"/>
      <c r="P206" s="291"/>
      <c r="Q206" s="300"/>
      <c r="W206" s="53" t="str">
        <f>IF('Project 1'!$V206&lt;&gt;"",'Project 1'!$V206*VLOOKUP('Project 1'!$U206,#REF!,2,0),"")</f>
        <v/>
      </c>
    </row>
    <row r="207" spans="1:23" x14ac:dyDescent="0.35">
      <c r="F207" s="293"/>
      <c r="G207" s="291"/>
      <c r="H207" s="291"/>
      <c r="I207" s="300"/>
      <c r="J207" s="289"/>
      <c r="K207" s="301"/>
      <c r="L207" s="281"/>
      <c r="M207" s="231" t="str">
        <f t="shared" si="1"/>
        <v/>
      </c>
      <c r="N207" s="231" t="str">
        <f>IF(Detailed_Expense_P114[[#This Row],[TOTAL]]&lt;&gt;"",Detailed_Expense_P114[[#This Row],[TOTAL]]*VLOOKUP(Detailed_Expense_P114[[#This Row],[CURRENCY]],Conversion12[],2,0),"")</f>
        <v/>
      </c>
      <c r="O207" s="281"/>
      <c r="P207" s="291"/>
      <c r="Q207" s="300"/>
      <c r="W207" s="53" t="str">
        <f>IF('Project 1'!$V207&lt;&gt;"",'Project 1'!$V207*VLOOKUP('Project 1'!$U207,#REF!,2,0),"")</f>
        <v/>
      </c>
    </row>
    <row r="208" spans="1:23" x14ac:dyDescent="0.35">
      <c r="F208" s="293"/>
      <c r="G208" s="300"/>
      <c r="H208" s="291"/>
      <c r="I208" s="300"/>
      <c r="J208" s="289"/>
      <c r="K208" s="301"/>
      <c r="L208" s="281"/>
      <c r="M208" s="231" t="str">
        <f t="shared" si="1"/>
        <v/>
      </c>
      <c r="N208" s="231" t="str">
        <f>IF(Detailed_Expense_P114[[#This Row],[TOTAL]]&lt;&gt;"",Detailed_Expense_P114[[#This Row],[TOTAL]]*VLOOKUP(Detailed_Expense_P114[[#This Row],[CURRENCY]],Conversion12[],2,0),"")</f>
        <v/>
      </c>
      <c r="O208" s="281"/>
      <c r="P208" s="291"/>
      <c r="Q208" s="300"/>
      <c r="W208" s="53" t="str">
        <f>IF('Project 1'!$V208&lt;&gt;"",'Project 1'!$V208*VLOOKUP('Project 1'!$U208,#REF!,2,0),"")</f>
        <v/>
      </c>
    </row>
    <row r="209" spans="6:23" x14ac:dyDescent="0.35">
      <c r="F209" s="293"/>
      <c r="G209" s="300"/>
      <c r="H209" s="291"/>
      <c r="I209" s="300"/>
      <c r="J209" s="289"/>
      <c r="K209" s="301"/>
      <c r="L209" s="281"/>
      <c r="M209" s="231" t="str">
        <f t="shared" si="1"/>
        <v/>
      </c>
      <c r="N209" s="231" t="str">
        <f>IF(Detailed_Expense_P114[[#This Row],[TOTAL]]&lt;&gt;"",Detailed_Expense_P114[[#This Row],[TOTAL]]*VLOOKUP(Detailed_Expense_P114[[#This Row],[CURRENCY]],Conversion12[],2,0),"")</f>
        <v/>
      </c>
      <c r="O209" s="281"/>
      <c r="P209" s="291"/>
      <c r="Q209" s="300"/>
      <c r="W209" s="53" t="str">
        <f>IF('Project 1'!$V209&lt;&gt;"",'Project 1'!$V209*VLOOKUP('Project 1'!$U209,#REF!,2,0),"")</f>
        <v/>
      </c>
    </row>
    <row r="210" spans="6:23" x14ac:dyDescent="0.35">
      <c r="F210" s="293"/>
      <c r="G210" s="300"/>
      <c r="H210" s="291"/>
      <c r="I210" s="300"/>
      <c r="J210" s="289"/>
      <c r="K210" s="301"/>
      <c r="L210" s="281"/>
      <c r="M210" s="231" t="str">
        <f t="shared" si="1"/>
        <v/>
      </c>
      <c r="N210" s="231" t="str">
        <f>IF(Detailed_Expense_P114[[#This Row],[TOTAL]]&lt;&gt;"",Detailed_Expense_P114[[#This Row],[TOTAL]]*VLOOKUP(Detailed_Expense_P114[[#This Row],[CURRENCY]],Conversion12[],2,0),"")</f>
        <v/>
      </c>
      <c r="O210" s="281"/>
      <c r="P210" s="291"/>
      <c r="Q210" s="300"/>
      <c r="W210" s="53" t="str">
        <f>IF('Project 1'!$V210&lt;&gt;"",'Project 1'!$V210*VLOOKUP('Project 1'!$U210,#REF!,2,0),"")</f>
        <v/>
      </c>
    </row>
    <row r="211" spans="6:23" x14ac:dyDescent="0.35">
      <c r="F211" s="293"/>
      <c r="G211" s="300"/>
      <c r="H211" s="291"/>
      <c r="I211" s="300"/>
      <c r="J211" s="289"/>
      <c r="K211" s="301"/>
      <c r="L211" s="281"/>
      <c r="M211" s="231" t="str">
        <f t="shared" si="1"/>
        <v/>
      </c>
      <c r="N211" s="231" t="str">
        <f>IF(Detailed_Expense_P114[[#This Row],[TOTAL]]&lt;&gt;"",Detailed_Expense_P114[[#This Row],[TOTAL]]*VLOOKUP(Detailed_Expense_P114[[#This Row],[CURRENCY]],Conversion12[],2,0),"")</f>
        <v/>
      </c>
      <c r="O211" s="281"/>
      <c r="P211" s="291"/>
      <c r="Q211" s="300"/>
      <c r="W211" s="53" t="str">
        <f>IF('Project 1'!$V211&lt;&gt;"",'Project 1'!$V211*VLOOKUP('Project 1'!$U211,#REF!,2,0),"")</f>
        <v/>
      </c>
    </row>
    <row r="212" spans="6:23" x14ac:dyDescent="0.35">
      <c r="F212" s="293"/>
      <c r="G212" s="300"/>
      <c r="H212" s="291"/>
      <c r="I212" s="300"/>
      <c r="J212" s="289"/>
      <c r="K212" s="301"/>
      <c r="L212" s="281"/>
      <c r="M212" s="231" t="str">
        <f t="shared" si="1"/>
        <v/>
      </c>
      <c r="N212" s="231" t="str">
        <f>IF(Detailed_Expense_P114[[#This Row],[TOTAL]]&lt;&gt;"",Detailed_Expense_P114[[#This Row],[TOTAL]]*VLOOKUP(Detailed_Expense_P114[[#This Row],[CURRENCY]],Conversion12[],2,0),"")</f>
        <v/>
      </c>
      <c r="O212" s="281"/>
      <c r="P212" s="291"/>
      <c r="Q212" s="300"/>
      <c r="W212" s="53" t="str">
        <f>IF('Project 1'!$V212&lt;&gt;"",'Project 1'!$V212*VLOOKUP('Project 1'!$U212,#REF!,2,0),"")</f>
        <v/>
      </c>
    </row>
    <row r="213" spans="6:23" x14ac:dyDescent="0.35">
      <c r="F213" s="293"/>
      <c r="G213" s="300"/>
      <c r="H213" s="291"/>
      <c r="I213" s="300"/>
      <c r="J213" s="289"/>
      <c r="K213" s="301"/>
      <c r="L213" s="281"/>
      <c r="M213" s="231" t="str">
        <f t="shared" si="1"/>
        <v/>
      </c>
      <c r="N213" s="231" t="str">
        <f>IF(Detailed_Expense_P114[[#This Row],[TOTAL]]&lt;&gt;"",Detailed_Expense_P114[[#This Row],[TOTAL]]*VLOOKUP(Detailed_Expense_P114[[#This Row],[CURRENCY]],Conversion12[],2,0),"")</f>
        <v/>
      </c>
      <c r="O213" s="281"/>
      <c r="P213" s="291"/>
      <c r="Q213" s="300"/>
      <c r="W213" s="53" t="str">
        <f>IF('Project 1'!$V213&lt;&gt;"",'Project 1'!$V213*VLOOKUP('Project 1'!$U213,#REF!,2,0),"")</f>
        <v/>
      </c>
    </row>
    <row r="214" spans="6:23" x14ac:dyDescent="0.35">
      <c r="F214" s="293"/>
      <c r="G214" s="300"/>
      <c r="H214" s="291"/>
      <c r="I214" s="300"/>
      <c r="J214" s="289"/>
      <c r="K214" s="301"/>
      <c r="L214" s="281"/>
      <c r="M214" s="231" t="str">
        <f t="shared" si="1"/>
        <v/>
      </c>
      <c r="N214" s="231" t="str">
        <f>IF(Detailed_Expense_P114[[#This Row],[TOTAL]]&lt;&gt;"",Detailed_Expense_P114[[#This Row],[TOTAL]]*VLOOKUP(Detailed_Expense_P114[[#This Row],[CURRENCY]],Conversion12[],2,0),"")</f>
        <v/>
      </c>
      <c r="O214" s="281"/>
      <c r="P214" s="291"/>
      <c r="Q214" s="300"/>
      <c r="W214" s="53" t="str">
        <f>IF('Project 1'!$V214&lt;&gt;"",'Project 1'!$V214*VLOOKUP('Project 1'!$U214,#REF!,2,0),"")</f>
        <v/>
      </c>
    </row>
    <row r="215" spans="6:23" x14ac:dyDescent="0.35">
      <c r="F215" s="293"/>
      <c r="G215" s="300"/>
      <c r="H215" s="291"/>
      <c r="I215" s="300"/>
      <c r="J215" s="289"/>
      <c r="K215" s="301"/>
      <c r="L215" s="281"/>
      <c r="M215" s="231" t="str">
        <f t="shared" si="1"/>
        <v/>
      </c>
      <c r="N215" s="231" t="str">
        <f>IF(Detailed_Expense_P114[[#This Row],[TOTAL]]&lt;&gt;"",Detailed_Expense_P114[[#This Row],[TOTAL]]*VLOOKUP(Detailed_Expense_P114[[#This Row],[CURRENCY]],Conversion12[],2,0),"")</f>
        <v/>
      </c>
      <c r="O215" s="281"/>
      <c r="P215" s="291"/>
      <c r="Q215" s="300"/>
      <c r="W215" s="53" t="str">
        <f>IF('Project 1'!$V215&lt;&gt;"",'Project 1'!$V215*VLOOKUP('Project 1'!$U215,#REF!,2,0),"")</f>
        <v/>
      </c>
    </row>
    <row r="216" spans="6:23" x14ac:dyDescent="0.35">
      <c r="F216" s="293"/>
      <c r="G216" s="300"/>
      <c r="H216" s="291"/>
      <c r="I216" s="300"/>
      <c r="J216" s="289"/>
      <c r="K216" s="301"/>
      <c r="L216" s="281"/>
      <c r="M216" s="231" t="str">
        <f t="shared" si="1"/>
        <v/>
      </c>
      <c r="N216" s="231" t="str">
        <f>IF(Detailed_Expense_P114[[#This Row],[TOTAL]]&lt;&gt;"",Detailed_Expense_P114[[#This Row],[TOTAL]]*VLOOKUP(Detailed_Expense_P114[[#This Row],[CURRENCY]],Conversion12[],2,0),"")</f>
        <v/>
      </c>
      <c r="O216" s="281"/>
      <c r="P216" s="291"/>
      <c r="Q216" s="300"/>
      <c r="W216" s="53" t="str">
        <f>IF('Project 1'!$V216&lt;&gt;"",'Project 1'!$V216*VLOOKUP('Project 1'!$U216,#REF!,2,0),"")</f>
        <v/>
      </c>
    </row>
    <row r="217" spans="6:23" x14ac:dyDescent="0.35">
      <c r="F217" s="293"/>
      <c r="G217" s="300"/>
      <c r="H217" s="291"/>
      <c r="I217" s="300"/>
      <c r="J217" s="289"/>
      <c r="K217" s="301"/>
      <c r="L217" s="281"/>
      <c r="M217" s="231" t="str">
        <f t="shared" si="1"/>
        <v/>
      </c>
      <c r="N217" s="231" t="str">
        <f>IF(Detailed_Expense_P114[[#This Row],[TOTAL]]&lt;&gt;"",Detailed_Expense_P114[[#This Row],[TOTAL]]*VLOOKUP(Detailed_Expense_P114[[#This Row],[CURRENCY]],Conversion12[],2,0),"")</f>
        <v/>
      </c>
      <c r="O217" s="281"/>
      <c r="P217" s="291"/>
      <c r="Q217" s="300"/>
      <c r="W217" s="53" t="str">
        <f>IF('Project 1'!$V217&lt;&gt;"",'Project 1'!$V217*VLOOKUP('Project 1'!$U217,#REF!,2,0),"")</f>
        <v/>
      </c>
    </row>
    <row r="218" spans="6:23" x14ac:dyDescent="0.35">
      <c r="F218" s="293"/>
      <c r="G218" s="300"/>
      <c r="H218" s="291"/>
      <c r="I218" s="300"/>
      <c r="J218" s="289"/>
      <c r="K218" s="301"/>
      <c r="L218" s="281"/>
      <c r="M218" s="231" t="str">
        <f t="shared" si="1"/>
        <v/>
      </c>
      <c r="N218" s="231" t="str">
        <f>IF(Detailed_Expense_P114[[#This Row],[TOTAL]]&lt;&gt;"",Detailed_Expense_P114[[#This Row],[TOTAL]]*VLOOKUP(Detailed_Expense_P114[[#This Row],[CURRENCY]],Conversion12[],2,0),"")</f>
        <v/>
      </c>
      <c r="O218" s="281"/>
      <c r="P218" s="291"/>
      <c r="Q218" s="300"/>
      <c r="W218" s="53" t="str">
        <f>IF('Project 1'!$V218&lt;&gt;"",'Project 1'!$V218*VLOOKUP('Project 1'!$U218,#REF!,2,0),"")</f>
        <v/>
      </c>
    </row>
    <row r="219" spans="6:23" x14ac:dyDescent="0.35">
      <c r="F219" s="293"/>
      <c r="G219" s="300"/>
      <c r="H219" s="291"/>
      <c r="I219" s="300"/>
      <c r="J219" s="289"/>
      <c r="K219" s="301"/>
      <c r="L219" s="281"/>
      <c r="M219" s="231" t="str">
        <f t="shared" si="1"/>
        <v/>
      </c>
      <c r="N219" s="231" t="str">
        <f>IF(Detailed_Expense_P114[[#This Row],[TOTAL]]&lt;&gt;"",Detailed_Expense_P114[[#This Row],[TOTAL]]*VLOOKUP(Detailed_Expense_P114[[#This Row],[CURRENCY]],Conversion12[],2,0),"")</f>
        <v/>
      </c>
      <c r="O219" s="281"/>
      <c r="P219" s="291"/>
      <c r="Q219" s="300"/>
      <c r="W219" s="53" t="str">
        <f>IF('Project 1'!$V219&lt;&gt;"",'Project 1'!$V219*VLOOKUP('Project 1'!$U219,#REF!,2,0),"")</f>
        <v/>
      </c>
    </row>
    <row r="220" spans="6:23" x14ac:dyDescent="0.35">
      <c r="F220" s="293"/>
      <c r="G220" s="300"/>
      <c r="H220" s="291"/>
      <c r="I220" s="300"/>
      <c r="J220" s="289"/>
      <c r="K220" s="301"/>
      <c r="L220" s="281"/>
      <c r="M220" s="231" t="str">
        <f t="shared" si="1"/>
        <v/>
      </c>
      <c r="N220" s="231" t="str">
        <f>IF(Detailed_Expense_P114[[#This Row],[TOTAL]]&lt;&gt;"",Detailed_Expense_P114[[#This Row],[TOTAL]]*VLOOKUP(Detailed_Expense_P114[[#This Row],[CURRENCY]],Conversion12[],2,0),"")</f>
        <v/>
      </c>
      <c r="O220" s="281"/>
      <c r="P220" s="291"/>
      <c r="Q220" s="300"/>
      <c r="W220" s="53" t="str">
        <f>IF('Project 1'!$V220&lt;&gt;"",'Project 1'!$V220*VLOOKUP('Project 1'!$U220,#REF!,2,0),"")</f>
        <v/>
      </c>
    </row>
    <row r="221" spans="6:23" x14ac:dyDescent="0.35">
      <c r="F221" s="293"/>
      <c r="G221" s="300"/>
      <c r="H221" s="291"/>
      <c r="I221" s="300"/>
      <c r="J221" s="289"/>
      <c r="K221" s="301"/>
      <c r="L221" s="281"/>
      <c r="M221" s="231" t="str">
        <f t="shared" si="1"/>
        <v/>
      </c>
      <c r="N221" s="231" t="str">
        <f>IF(Detailed_Expense_P114[[#This Row],[TOTAL]]&lt;&gt;"",Detailed_Expense_P114[[#This Row],[TOTAL]]*VLOOKUP(Detailed_Expense_P114[[#This Row],[CURRENCY]],Conversion12[],2,0),"")</f>
        <v/>
      </c>
      <c r="O221" s="281"/>
      <c r="P221" s="291"/>
      <c r="Q221" s="300"/>
      <c r="W221" s="53" t="str">
        <f>IF('Project 1'!$V221&lt;&gt;"",'Project 1'!$V221*VLOOKUP('Project 1'!$U221,#REF!,2,0),"")</f>
        <v/>
      </c>
    </row>
    <row r="222" spans="6:23" x14ac:dyDescent="0.35">
      <c r="F222" s="293"/>
      <c r="G222" s="300"/>
      <c r="H222" s="291"/>
      <c r="I222" s="300"/>
      <c r="J222" s="289"/>
      <c r="K222" s="301"/>
      <c r="L222" s="281"/>
      <c r="M222" s="231" t="str">
        <f t="shared" si="1"/>
        <v/>
      </c>
      <c r="N222" s="231" t="str">
        <f>IF(Detailed_Expense_P114[[#This Row],[TOTAL]]&lt;&gt;"",Detailed_Expense_P114[[#This Row],[TOTAL]]*VLOOKUP(Detailed_Expense_P114[[#This Row],[CURRENCY]],Conversion12[],2,0),"")</f>
        <v/>
      </c>
      <c r="O222" s="281"/>
      <c r="P222" s="291"/>
      <c r="Q222" s="300"/>
      <c r="W222" s="53" t="str">
        <f>IF('Project 1'!$V222&lt;&gt;"",'Project 1'!$V222*VLOOKUP('Project 1'!$U222,#REF!,2,0),"")</f>
        <v/>
      </c>
    </row>
    <row r="223" spans="6:23" x14ac:dyDescent="0.35">
      <c r="F223" s="293"/>
      <c r="G223" s="300"/>
      <c r="H223" s="291"/>
      <c r="I223" s="300"/>
      <c r="J223" s="289"/>
      <c r="K223" s="301"/>
      <c r="L223" s="281"/>
      <c r="M223" s="231" t="str">
        <f t="shared" si="1"/>
        <v/>
      </c>
      <c r="N223" s="231" t="str">
        <f>IF(Detailed_Expense_P114[[#This Row],[TOTAL]]&lt;&gt;"",Detailed_Expense_P114[[#This Row],[TOTAL]]*VLOOKUP(Detailed_Expense_P114[[#This Row],[CURRENCY]],Conversion12[],2,0),"")</f>
        <v/>
      </c>
      <c r="O223" s="281"/>
      <c r="P223" s="291"/>
      <c r="Q223" s="300"/>
      <c r="W223" s="53" t="str">
        <f>IF('Project 1'!$V223&lt;&gt;"",'Project 1'!$V223*VLOOKUP('Project 1'!$U223,#REF!,2,0),"")</f>
        <v/>
      </c>
    </row>
    <row r="224" spans="6:23" x14ac:dyDescent="0.35">
      <c r="F224" s="293"/>
      <c r="G224" s="300"/>
      <c r="H224" s="291"/>
      <c r="I224" s="300"/>
      <c r="J224" s="289"/>
      <c r="K224" s="301"/>
      <c r="L224" s="281"/>
      <c r="M224" s="231" t="str">
        <f t="shared" si="1"/>
        <v/>
      </c>
      <c r="N224" s="231" t="str">
        <f>IF(Detailed_Expense_P114[[#This Row],[TOTAL]]&lt;&gt;"",Detailed_Expense_P114[[#This Row],[TOTAL]]*VLOOKUP(Detailed_Expense_P114[[#This Row],[CURRENCY]],Conversion12[],2,0),"")</f>
        <v/>
      </c>
      <c r="O224" s="281"/>
      <c r="P224" s="291"/>
      <c r="Q224" s="300"/>
      <c r="W224" s="53" t="str">
        <f>IF('Project 1'!$V224&lt;&gt;"",'Project 1'!$V224*VLOOKUP('Project 1'!$U224,#REF!,2,0),"")</f>
        <v/>
      </c>
    </row>
    <row r="225" spans="6:23" x14ac:dyDescent="0.35">
      <c r="F225" s="293"/>
      <c r="G225" s="300"/>
      <c r="H225" s="291"/>
      <c r="I225" s="300"/>
      <c r="J225" s="289"/>
      <c r="K225" s="301"/>
      <c r="L225" s="281"/>
      <c r="M225" s="231" t="str">
        <f t="shared" si="1"/>
        <v/>
      </c>
      <c r="N225" s="231" t="str">
        <f>IF(Detailed_Expense_P114[[#This Row],[TOTAL]]&lt;&gt;"",Detailed_Expense_P114[[#This Row],[TOTAL]]*VLOOKUP(Detailed_Expense_P114[[#This Row],[CURRENCY]],Conversion12[],2,0),"")</f>
        <v/>
      </c>
      <c r="O225" s="281"/>
      <c r="P225" s="291"/>
      <c r="Q225" s="300"/>
      <c r="W225" s="53" t="str">
        <f>IF('Project 1'!$V225&lt;&gt;"",'Project 1'!$V225*VLOOKUP('Project 1'!$U225,#REF!,2,0),"")</f>
        <v/>
      </c>
    </row>
    <row r="226" spans="6:23" x14ac:dyDescent="0.35">
      <c r="F226" s="293"/>
      <c r="G226" s="300"/>
      <c r="H226" s="291"/>
      <c r="I226" s="300"/>
      <c r="J226" s="289"/>
      <c r="K226" s="301"/>
      <c r="L226" s="281"/>
      <c r="M226" s="231" t="str">
        <f t="shared" si="1"/>
        <v/>
      </c>
      <c r="N226" s="231" t="str">
        <f>IF(Detailed_Expense_P114[[#This Row],[TOTAL]]&lt;&gt;"",Detailed_Expense_P114[[#This Row],[TOTAL]]*VLOOKUP(Detailed_Expense_P114[[#This Row],[CURRENCY]],Conversion12[],2,0),"")</f>
        <v/>
      </c>
      <c r="O226" s="281"/>
      <c r="P226" s="291"/>
      <c r="Q226" s="300"/>
      <c r="W226" s="53" t="str">
        <f>IF('Project 1'!$V226&lt;&gt;"",'Project 1'!$V226*VLOOKUP('Project 1'!$U226,#REF!,2,0),"")</f>
        <v/>
      </c>
    </row>
    <row r="227" spans="6:23" x14ac:dyDescent="0.35">
      <c r="F227" s="293"/>
      <c r="G227" s="300"/>
      <c r="H227" s="291"/>
      <c r="I227" s="300"/>
      <c r="J227" s="289"/>
      <c r="K227" s="301"/>
      <c r="L227" s="281"/>
      <c r="M227" s="231" t="str">
        <f t="shared" si="1"/>
        <v/>
      </c>
      <c r="N227" s="231" t="str">
        <f>IF(Detailed_Expense_P114[[#This Row],[TOTAL]]&lt;&gt;"",Detailed_Expense_P114[[#This Row],[TOTAL]]*VLOOKUP(Detailed_Expense_P114[[#This Row],[CURRENCY]],Conversion12[],2,0),"")</f>
        <v/>
      </c>
      <c r="O227" s="281"/>
      <c r="P227" s="291"/>
      <c r="Q227" s="300"/>
      <c r="W227" s="53" t="str">
        <f>IF('Project 1'!$V227&lt;&gt;"",'Project 1'!$V227*VLOOKUP('Project 1'!$U227,#REF!,2,0),"")</f>
        <v/>
      </c>
    </row>
    <row r="228" spans="6:23" x14ac:dyDescent="0.35">
      <c r="F228" s="293"/>
      <c r="G228" s="300"/>
      <c r="H228" s="291"/>
      <c r="I228" s="300"/>
      <c r="J228" s="289"/>
      <c r="K228" s="301"/>
      <c r="L228" s="281"/>
      <c r="M228" s="231" t="str">
        <f t="shared" si="1"/>
        <v/>
      </c>
      <c r="N228" s="231" t="str">
        <f>IF(Detailed_Expense_P114[[#This Row],[TOTAL]]&lt;&gt;"",Detailed_Expense_P114[[#This Row],[TOTAL]]*VLOOKUP(Detailed_Expense_P114[[#This Row],[CURRENCY]],Conversion12[],2,0),"")</f>
        <v/>
      </c>
      <c r="O228" s="281"/>
      <c r="P228" s="291"/>
      <c r="Q228" s="300"/>
      <c r="W228" s="53" t="str">
        <f>IF('Project 1'!$V228&lt;&gt;"",'Project 1'!$V228*VLOOKUP('Project 1'!$U228,#REF!,2,0),"")</f>
        <v/>
      </c>
    </row>
    <row r="229" spans="6:23" x14ac:dyDescent="0.35">
      <c r="F229" s="293"/>
      <c r="G229" s="300"/>
      <c r="H229" s="291"/>
      <c r="I229" s="300"/>
      <c r="J229" s="289"/>
      <c r="K229" s="301"/>
      <c r="L229" s="281"/>
      <c r="M229" s="231" t="str">
        <f t="shared" si="1"/>
        <v/>
      </c>
      <c r="N229" s="231" t="str">
        <f>IF(Detailed_Expense_P114[[#This Row],[TOTAL]]&lt;&gt;"",Detailed_Expense_P114[[#This Row],[TOTAL]]*VLOOKUP(Detailed_Expense_P114[[#This Row],[CURRENCY]],Conversion12[],2,0),"")</f>
        <v/>
      </c>
      <c r="O229" s="281"/>
      <c r="P229" s="291"/>
      <c r="Q229" s="300"/>
      <c r="W229" s="53" t="str">
        <f>IF('Project 1'!$V229&lt;&gt;"",'Project 1'!$V229*VLOOKUP('Project 1'!$U229,#REF!,2,0),"")</f>
        <v/>
      </c>
    </row>
    <row r="230" spans="6:23" x14ac:dyDescent="0.35">
      <c r="F230" s="293"/>
      <c r="G230" s="300"/>
      <c r="H230" s="291"/>
      <c r="I230" s="300"/>
      <c r="J230" s="289"/>
      <c r="K230" s="301"/>
      <c r="L230" s="281"/>
      <c r="M230" s="231" t="str">
        <f t="shared" si="1"/>
        <v/>
      </c>
      <c r="N230" s="231" t="str">
        <f>IF(Detailed_Expense_P114[[#This Row],[TOTAL]]&lt;&gt;"",Detailed_Expense_P114[[#This Row],[TOTAL]]*VLOOKUP(Detailed_Expense_P114[[#This Row],[CURRENCY]],Conversion12[],2,0),"")</f>
        <v/>
      </c>
      <c r="O230" s="281"/>
      <c r="P230" s="291"/>
      <c r="Q230" s="300"/>
      <c r="W230" s="53" t="str">
        <f>IF('Project 1'!$V230&lt;&gt;"",'Project 1'!$V230*VLOOKUP('Project 1'!$U230,#REF!,2,0),"")</f>
        <v/>
      </c>
    </row>
    <row r="231" spans="6:23" x14ac:dyDescent="0.35">
      <c r="F231" s="293"/>
      <c r="G231" s="300"/>
      <c r="H231" s="291"/>
      <c r="I231" s="300"/>
      <c r="J231" s="289"/>
      <c r="K231" s="301"/>
      <c r="L231" s="281"/>
      <c r="M231" s="231" t="str">
        <f t="shared" si="1"/>
        <v/>
      </c>
      <c r="N231" s="231" t="str">
        <f>IF(Detailed_Expense_P114[[#This Row],[TOTAL]]&lt;&gt;"",Detailed_Expense_P114[[#This Row],[TOTAL]]*VLOOKUP(Detailed_Expense_P114[[#This Row],[CURRENCY]],Conversion12[],2,0),"")</f>
        <v/>
      </c>
      <c r="O231" s="281"/>
      <c r="P231" s="291"/>
      <c r="Q231" s="300"/>
      <c r="W231" s="53" t="str">
        <f>IF('Project 1'!$V231&lt;&gt;"",'Project 1'!$V231*VLOOKUP('Project 1'!$U231,#REF!,2,0),"")</f>
        <v/>
      </c>
    </row>
    <row r="232" spans="6:23" x14ac:dyDescent="0.35">
      <c r="F232" s="293"/>
      <c r="G232" s="300"/>
      <c r="H232" s="291"/>
      <c r="I232" s="300"/>
      <c r="J232" s="289"/>
      <c r="K232" s="301"/>
      <c r="L232" s="281"/>
      <c r="M232" s="231" t="str">
        <f t="shared" si="1"/>
        <v/>
      </c>
      <c r="N232" s="231" t="str">
        <f>IF(Detailed_Expense_P114[[#This Row],[TOTAL]]&lt;&gt;"",Detailed_Expense_P114[[#This Row],[TOTAL]]*VLOOKUP(Detailed_Expense_P114[[#This Row],[CURRENCY]],Conversion12[],2,0),"")</f>
        <v/>
      </c>
      <c r="O232" s="281"/>
      <c r="P232" s="291"/>
      <c r="Q232" s="300"/>
      <c r="W232" s="53" t="str">
        <f>IF('Project 1'!$V232&lt;&gt;"",'Project 1'!$V232*VLOOKUP('Project 1'!$U232,#REF!,2,0),"")</f>
        <v/>
      </c>
    </row>
    <row r="233" spans="6:23" x14ac:dyDescent="0.35">
      <c r="F233" s="293"/>
      <c r="G233" s="300"/>
      <c r="H233" s="291"/>
      <c r="I233" s="300"/>
      <c r="J233" s="289"/>
      <c r="K233" s="301"/>
      <c r="L233" s="281"/>
      <c r="M233" s="231" t="str">
        <f t="shared" si="1"/>
        <v/>
      </c>
      <c r="N233" s="231" t="str">
        <f>IF(Detailed_Expense_P114[[#This Row],[TOTAL]]&lt;&gt;"",Detailed_Expense_P114[[#This Row],[TOTAL]]*VLOOKUP(Detailed_Expense_P114[[#This Row],[CURRENCY]],Conversion12[],2,0),"")</f>
        <v/>
      </c>
      <c r="O233" s="281"/>
      <c r="P233" s="291"/>
      <c r="Q233" s="300"/>
      <c r="W233" s="53" t="str">
        <f>IF('Project 1'!$V233&lt;&gt;"",'Project 1'!$V233*VLOOKUP('Project 1'!$U233,#REF!,2,0),"")</f>
        <v/>
      </c>
    </row>
    <row r="234" spans="6:23" x14ac:dyDescent="0.35">
      <c r="F234" s="293"/>
      <c r="G234" s="300"/>
      <c r="H234" s="291"/>
      <c r="I234" s="300"/>
      <c r="J234" s="289"/>
      <c r="K234" s="301"/>
      <c r="L234" s="281"/>
      <c r="M234" s="231" t="str">
        <f t="shared" si="1"/>
        <v/>
      </c>
      <c r="N234" s="231" t="str">
        <f>IF(Detailed_Expense_P114[[#This Row],[TOTAL]]&lt;&gt;"",Detailed_Expense_P114[[#This Row],[TOTAL]]*VLOOKUP(Detailed_Expense_P114[[#This Row],[CURRENCY]],Conversion12[],2,0),"")</f>
        <v/>
      </c>
      <c r="O234" s="281"/>
      <c r="P234" s="291"/>
      <c r="Q234" s="300"/>
      <c r="W234" s="53" t="str">
        <f>IF('Project 1'!$V234&lt;&gt;"",'Project 1'!$V234*VLOOKUP('Project 1'!$U234,#REF!,2,0),"")</f>
        <v/>
      </c>
    </row>
    <row r="235" spans="6:23" x14ac:dyDescent="0.35">
      <c r="F235" s="293"/>
      <c r="G235" s="300"/>
      <c r="H235" s="291"/>
      <c r="I235" s="300"/>
      <c r="J235" s="289"/>
      <c r="K235" s="301"/>
      <c r="L235" s="281"/>
      <c r="M235" s="231" t="str">
        <f t="shared" si="1"/>
        <v/>
      </c>
      <c r="N235" s="231" t="str">
        <f>IF(Detailed_Expense_P114[[#This Row],[TOTAL]]&lt;&gt;"",Detailed_Expense_P114[[#This Row],[TOTAL]]*VLOOKUP(Detailed_Expense_P114[[#This Row],[CURRENCY]],Conversion12[],2,0),"")</f>
        <v/>
      </c>
      <c r="O235" s="281"/>
      <c r="P235" s="291"/>
      <c r="Q235" s="300"/>
      <c r="W235" s="53" t="str">
        <f>IF('Project 1'!$V235&lt;&gt;"",'Project 1'!$V235*VLOOKUP('Project 1'!$U235,#REF!,2,0),"")</f>
        <v/>
      </c>
    </row>
    <row r="236" spans="6:23" x14ac:dyDescent="0.35">
      <c r="F236" s="293"/>
      <c r="G236" s="300"/>
      <c r="H236" s="291"/>
      <c r="I236" s="300"/>
      <c r="J236" s="289"/>
      <c r="K236" s="301"/>
      <c r="L236" s="281"/>
      <c r="M236" s="231" t="str">
        <f t="shared" si="1"/>
        <v/>
      </c>
      <c r="N236" s="231" t="str">
        <f>IF(Detailed_Expense_P114[[#This Row],[TOTAL]]&lt;&gt;"",Detailed_Expense_P114[[#This Row],[TOTAL]]*VLOOKUP(Detailed_Expense_P114[[#This Row],[CURRENCY]],Conversion12[],2,0),"")</f>
        <v/>
      </c>
      <c r="O236" s="281"/>
      <c r="P236" s="291"/>
      <c r="Q236" s="300"/>
      <c r="W236" s="53" t="str">
        <f>IF('Project 1'!$V236&lt;&gt;"",'Project 1'!$V236*VLOOKUP('Project 1'!$U236,#REF!,2,0),"")</f>
        <v/>
      </c>
    </row>
    <row r="237" spans="6:23" x14ac:dyDescent="0.35">
      <c r="F237" s="293"/>
      <c r="G237" s="300"/>
      <c r="H237" s="291"/>
      <c r="I237" s="300"/>
      <c r="J237" s="289"/>
      <c r="K237" s="301"/>
      <c r="L237" s="281"/>
      <c r="M237" s="231" t="str">
        <f t="shared" si="1"/>
        <v/>
      </c>
      <c r="N237" s="231" t="str">
        <f>IF(Detailed_Expense_P114[[#This Row],[TOTAL]]&lt;&gt;"",Detailed_Expense_P114[[#This Row],[TOTAL]]*VLOOKUP(Detailed_Expense_P114[[#This Row],[CURRENCY]],Conversion12[],2,0),"")</f>
        <v/>
      </c>
      <c r="O237" s="281"/>
      <c r="P237" s="291"/>
      <c r="Q237" s="300"/>
      <c r="W237" s="53" t="str">
        <f>IF('Project 1'!$V237&lt;&gt;"",'Project 1'!$V237*VLOOKUP('Project 1'!$U237,#REF!,2,0),"")</f>
        <v/>
      </c>
    </row>
    <row r="238" spans="6:23" x14ac:dyDescent="0.35">
      <c r="F238" s="293"/>
      <c r="G238" s="300"/>
      <c r="H238" s="291"/>
      <c r="I238" s="300"/>
      <c r="J238" s="289"/>
      <c r="K238" s="301"/>
      <c r="L238" s="281"/>
      <c r="M238" s="231" t="str">
        <f t="shared" si="1"/>
        <v/>
      </c>
      <c r="N238" s="231" t="str">
        <f>IF(Detailed_Expense_P114[[#This Row],[TOTAL]]&lt;&gt;"",Detailed_Expense_P114[[#This Row],[TOTAL]]*VLOOKUP(Detailed_Expense_P114[[#This Row],[CURRENCY]],Conversion12[],2,0),"")</f>
        <v/>
      </c>
      <c r="O238" s="281"/>
      <c r="P238" s="291"/>
      <c r="Q238" s="300"/>
      <c r="W238" s="53" t="str">
        <f>IF('Project 1'!$V238&lt;&gt;"",'Project 1'!$V238*VLOOKUP('Project 1'!$U238,#REF!,2,0),"")</f>
        <v/>
      </c>
    </row>
    <row r="239" spans="6:23" x14ac:dyDescent="0.35">
      <c r="F239" s="293"/>
      <c r="G239" s="300"/>
      <c r="H239" s="291"/>
      <c r="I239" s="300"/>
      <c r="J239" s="289"/>
      <c r="K239" s="301"/>
      <c r="L239" s="281"/>
      <c r="M239" s="231" t="str">
        <f t="shared" si="1"/>
        <v/>
      </c>
      <c r="N239" s="231" t="str">
        <f>IF(Detailed_Expense_P114[[#This Row],[TOTAL]]&lt;&gt;"",Detailed_Expense_P114[[#This Row],[TOTAL]]*VLOOKUP(Detailed_Expense_P114[[#This Row],[CURRENCY]],Conversion12[],2,0),"")</f>
        <v/>
      </c>
      <c r="O239" s="281"/>
      <c r="P239" s="291"/>
      <c r="Q239" s="300"/>
      <c r="W239" s="53" t="str">
        <f>IF('Project 1'!$V239&lt;&gt;"",'Project 1'!$V239*VLOOKUP('Project 1'!$U239,#REF!,2,0),"")</f>
        <v/>
      </c>
    </row>
    <row r="240" spans="6:23" x14ac:dyDescent="0.35">
      <c r="F240" s="293"/>
      <c r="G240" s="300"/>
      <c r="H240" s="291"/>
      <c r="I240" s="300"/>
      <c r="J240" s="289"/>
      <c r="K240" s="301"/>
      <c r="L240" s="281"/>
      <c r="M240" s="231" t="str">
        <f t="shared" si="1"/>
        <v/>
      </c>
      <c r="N240" s="231" t="str">
        <f>IF(Detailed_Expense_P114[[#This Row],[TOTAL]]&lt;&gt;"",Detailed_Expense_P114[[#This Row],[TOTAL]]*VLOOKUP(Detailed_Expense_P114[[#This Row],[CURRENCY]],Conversion12[],2,0),"")</f>
        <v/>
      </c>
      <c r="O240" s="281"/>
      <c r="P240" s="291"/>
      <c r="Q240" s="300"/>
      <c r="W240" s="53" t="str">
        <f>IF('Project 1'!$V240&lt;&gt;"",'Project 1'!$V240*VLOOKUP('Project 1'!$U240,#REF!,2,0),"")</f>
        <v/>
      </c>
    </row>
    <row r="241" spans="6:23" x14ac:dyDescent="0.35">
      <c r="F241" s="293"/>
      <c r="G241" s="300"/>
      <c r="H241" s="291"/>
      <c r="I241" s="300"/>
      <c r="J241" s="289"/>
      <c r="K241" s="301"/>
      <c r="L241" s="281"/>
      <c r="M241" s="231" t="str">
        <f t="shared" si="1"/>
        <v/>
      </c>
      <c r="N241" s="231" t="str">
        <f>IF(Detailed_Expense_P114[[#This Row],[TOTAL]]&lt;&gt;"",Detailed_Expense_P114[[#This Row],[TOTAL]]*VLOOKUP(Detailed_Expense_P114[[#This Row],[CURRENCY]],Conversion12[],2,0),"")</f>
        <v/>
      </c>
      <c r="O241" s="281"/>
      <c r="P241" s="291"/>
      <c r="Q241" s="300"/>
      <c r="W241" s="53" t="str">
        <f>IF('Project 1'!$V241&lt;&gt;"",'Project 1'!$V241*VLOOKUP('Project 1'!$U241,#REF!,2,0),"")</f>
        <v/>
      </c>
    </row>
    <row r="242" spans="6:23" x14ac:dyDescent="0.35">
      <c r="F242" s="293"/>
      <c r="G242" s="300"/>
      <c r="H242" s="291"/>
      <c r="I242" s="300"/>
      <c r="J242" s="289"/>
      <c r="K242" s="301"/>
      <c r="L242" s="281"/>
      <c r="M242" s="231" t="str">
        <f t="shared" si="1"/>
        <v/>
      </c>
      <c r="N242" s="231" t="str">
        <f>IF(Detailed_Expense_P114[[#This Row],[TOTAL]]&lt;&gt;"",Detailed_Expense_P114[[#This Row],[TOTAL]]*VLOOKUP(Detailed_Expense_P114[[#This Row],[CURRENCY]],Conversion12[],2,0),"")</f>
        <v/>
      </c>
      <c r="O242" s="281"/>
      <c r="P242" s="291"/>
      <c r="Q242" s="300"/>
      <c r="W242" s="53" t="str">
        <f>IF('Project 1'!$V242&lt;&gt;"",'Project 1'!$V242*VLOOKUP('Project 1'!$U242,#REF!,2,0),"")</f>
        <v/>
      </c>
    </row>
    <row r="243" spans="6:23" x14ac:dyDescent="0.35">
      <c r="F243" s="293"/>
      <c r="G243" s="300"/>
      <c r="H243" s="291"/>
      <c r="I243" s="300"/>
      <c r="J243" s="289"/>
      <c r="K243" s="301"/>
      <c r="L243" s="281"/>
      <c r="M243" s="231" t="str">
        <f t="shared" si="1"/>
        <v/>
      </c>
      <c r="N243" s="231" t="str">
        <f>IF(Detailed_Expense_P114[[#This Row],[TOTAL]]&lt;&gt;"",Detailed_Expense_P114[[#This Row],[TOTAL]]*VLOOKUP(Detailed_Expense_P114[[#This Row],[CURRENCY]],Conversion12[],2,0),"")</f>
        <v/>
      </c>
      <c r="O243" s="281"/>
      <c r="P243" s="291"/>
      <c r="Q243" s="300"/>
      <c r="W243" s="53" t="str">
        <f>IF('Project 1'!$V243&lt;&gt;"",'Project 1'!$V243*VLOOKUP('Project 1'!$U243,#REF!,2,0),"")</f>
        <v/>
      </c>
    </row>
    <row r="244" spans="6:23" x14ac:dyDescent="0.35">
      <c r="F244" s="293"/>
      <c r="G244" s="300"/>
      <c r="H244" s="291"/>
      <c r="I244" s="300"/>
      <c r="J244" s="289"/>
      <c r="K244" s="301"/>
      <c r="L244" s="281"/>
      <c r="M244" s="231" t="str">
        <f t="shared" si="1"/>
        <v/>
      </c>
      <c r="N244" s="231" t="str">
        <f>IF(Detailed_Expense_P114[[#This Row],[TOTAL]]&lt;&gt;"",Detailed_Expense_P114[[#This Row],[TOTAL]]*VLOOKUP(Detailed_Expense_P114[[#This Row],[CURRENCY]],Conversion12[],2,0),"")</f>
        <v/>
      </c>
      <c r="O244" s="281"/>
      <c r="P244" s="291"/>
      <c r="Q244" s="300"/>
      <c r="W244" s="53" t="str">
        <f>IF('Project 1'!$V244&lt;&gt;"",'Project 1'!$V244*VLOOKUP('Project 1'!$U244,#REF!,2,0),"")</f>
        <v/>
      </c>
    </row>
    <row r="245" spans="6:23" x14ac:dyDescent="0.35">
      <c r="F245" s="293"/>
      <c r="G245" s="300"/>
      <c r="H245" s="291"/>
      <c r="I245" s="300"/>
      <c r="J245" s="289"/>
      <c r="K245" s="301"/>
      <c r="L245" s="281"/>
      <c r="M245" s="231" t="str">
        <f t="shared" si="1"/>
        <v/>
      </c>
      <c r="N245" s="231" t="str">
        <f>IF(Detailed_Expense_P114[[#This Row],[TOTAL]]&lt;&gt;"",Detailed_Expense_P114[[#This Row],[TOTAL]]*VLOOKUP(Detailed_Expense_P114[[#This Row],[CURRENCY]],Conversion12[],2,0),"")</f>
        <v/>
      </c>
      <c r="O245" s="281"/>
      <c r="P245" s="291"/>
      <c r="Q245" s="300"/>
      <c r="W245" s="53" t="str">
        <f>IF('Project 1'!$V245&lt;&gt;"",'Project 1'!$V245*VLOOKUP('Project 1'!$U245,#REF!,2,0),"")</f>
        <v/>
      </c>
    </row>
    <row r="246" spans="6:23" x14ac:dyDescent="0.35">
      <c r="F246" s="293"/>
      <c r="G246" s="300"/>
      <c r="H246" s="291"/>
      <c r="I246" s="300"/>
      <c r="J246" s="289"/>
      <c r="K246" s="301"/>
      <c r="L246" s="281"/>
      <c r="M246" s="231" t="str">
        <f t="shared" si="1"/>
        <v/>
      </c>
      <c r="N246" s="231" t="str">
        <f>IF(Detailed_Expense_P114[[#This Row],[TOTAL]]&lt;&gt;"",Detailed_Expense_P114[[#This Row],[TOTAL]]*VLOOKUP(Detailed_Expense_P114[[#This Row],[CURRENCY]],Conversion12[],2,0),"")</f>
        <v/>
      </c>
      <c r="O246" s="281"/>
      <c r="P246" s="291"/>
      <c r="Q246" s="300"/>
      <c r="W246" s="53" t="str">
        <f>IF('Project 1'!$V246&lt;&gt;"",'Project 1'!$V246*VLOOKUP('Project 1'!$U246,#REF!,2,0),"")</f>
        <v/>
      </c>
    </row>
    <row r="247" spans="6:23" x14ac:dyDescent="0.35">
      <c r="F247" s="293"/>
      <c r="G247" s="300"/>
      <c r="H247" s="291"/>
      <c r="I247" s="300"/>
      <c r="J247" s="289"/>
      <c r="K247" s="301"/>
      <c r="L247" s="281"/>
      <c r="M247" s="231" t="str">
        <f t="shared" si="1"/>
        <v/>
      </c>
      <c r="N247" s="231" t="str">
        <f>IF(Detailed_Expense_P114[[#This Row],[TOTAL]]&lt;&gt;"",Detailed_Expense_P114[[#This Row],[TOTAL]]*VLOOKUP(Detailed_Expense_P114[[#This Row],[CURRENCY]],Conversion12[],2,0),"")</f>
        <v/>
      </c>
      <c r="O247" s="281"/>
      <c r="P247" s="291"/>
      <c r="Q247" s="300"/>
      <c r="W247" s="53" t="str">
        <f>IF('Project 1'!$V247&lt;&gt;"",'Project 1'!$V247*VLOOKUP('Project 1'!$U247,#REF!,2,0),"")</f>
        <v/>
      </c>
    </row>
    <row r="248" spans="6:23" x14ac:dyDescent="0.35">
      <c r="F248" s="293"/>
      <c r="G248" s="300"/>
      <c r="H248" s="291"/>
      <c r="I248" s="300"/>
      <c r="J248" s="289"/>
      <c r="K248" s="301"/>
      <c r="L248" s="281"/>
      <c r="M248" s="231" t="str">
        <f t="shared" si="1"/>
        <v/>
      </c>
      <c r="N248" s="231" t="str">
        <f>IF(Detailed_Expense_P114[[#This Row],[TOTAL]]&lt;&gt;"",Detailed_Expense_P114[[#This Row],[TOTAL]]*VLOOKUP(Detailed_Expense_P114[[#This Row],[CURRENCY]],Conversion12[],2,0),"")</f>
        <v/>
      </c>
      <c r="O248" s="281"/>
      <c r="P248" s="291"/>
      <c r="Q248" s="300"/>
      <c r="W248" s="53" t="str">
        <f>IF('Project 1'!$V248&lt;&gt;"",'Project 1'!$V248*VLOOKUP('Project 1'!$U248,#REF!,2,0),"")</f>
        <v/>
      </c>
    </row>
    <row r="249" spans="6:23" x14ac:dyDescent="0.35">
      <c r="F249" s="293"/>
      <c r="G249" s="300"/>
      <c r="H249" s="291"/>
      <c r="I249" s="300"/>
      <c r="J249" s="289"/>
      <c r="K249" s="301"/>
      <c r="L249" s="281"/>
      <c r="M249" s="231" t="str">
        <f t="shared" si="1"/>
        <v/>
      </c>
      <c r="N249" s="231" t="str">
        <f>IF(Detailed_Expense_P114[[#This Row],[TOTAL]]&lt;&gt;"",Detailed_Expense_P114[[#This Row],[TOTAL]]*VLOOKUP(Detailed_Expense_P114[[#This Row],[CURRENCY]],Conversion12[],2,0),"")</f>
        <v/>
      </c>
      <c r="O249" s="281"/>
      <c r="P249" s="291"/>
      <c r="Q249" s="300"/>
      <c r="W249" s="53" t="str">
        <f>IF('Project 1'!$V249&lt;&gt;"",'Project 1'!$V249*VLOOKUP('Project 1'!$U249,#REF!,2,0),"")</f>
        <v/>
      </c>
    </row>
    <row r="250" spans="6:23" x14ac:dyDescent="0.35">
      <c r="F250" s="293"/>
      <c r="G250" s="300"/>
      <c r="H250" s="291"/>
      <c r="I250" s="300"/>
      <c r="J250" s="289"/>
      <c r="K250" s="301"/>
      <c r="L250" s="281"/>
      <c r="M250" s="231" t="str">
        <f t="shared" si="1"/>
        <v/>
      </c>
      <c r="N250" s="231" t="str">
        <f>IF(Detailed_Expense_P114[[#This Row],[TOTAL]]&lt;&gt;"",Detailed_Expense_P114[[#This Row],[TOTAL]]*VLOOKUP(Detailed_Expense_P114[[#This Row],[CURRENCY]],Conversion12[],2,0),"")</f>
        <v/>
      </c>
      <c r="O250" s="281"/>
      <c r="P250" s="291"/>
      <c r="Q250" s="300"/>
      <c r="W250" s="53" t="str">
        <f>IF('Project 1'!$V250&lt;&gt;"",'Project 1'!$V250*VLOOKUP('Project 1'!$U250,#REF!,2,0),"")</f>
        <v/>
      </c>
    </row>
    <row r="251" spans="6:23" x14ac:dyDescent="0.35">
      <c r="F251" s="293"/>
      <c r="G251" s="300"/>
      <c r="H251" s="291"/>
      <c r="I251" s="300"/>
      <c r="J251" s="289"/>
      <c r="K251" s="301"/>
      <c r="L251" s="281"/>
      <c r="M251" s="231" t="str">
        <f t="shared" si="1"/>
        <v/>
      </c>
      <c r="N251" s="231" t="str">
        <f>IF(Detailed_Expense_P114[[#This Row],[TOTAL]]&lt;&gt;"",Detailed_Expense_P114[[#This Row],[TOTAL]]*VLOOKUP(Detailed_Expense_P114[[#This Row],[CURRENCY]],Conversion12[],2,0),"")</f>
        <v/>
      </c>
      <c r="O251" s="281"/>
      <c r="P251" s="291"/>
      <c r="Q251" s="300"/>
      <c r="W251" s="53" t="str">
        <f>IF('Project 1'!$V251&lt;&gt;"",'Project 1'!$V251*VLOOKUP('Project 1'!$U251,#REF!,2,0),"")</f>
        <v/>
      </c>
    </row>
    <row r="252" spans="6:23" x14ac:dyDescent="0.35">
      <c r="F252" s="293"/>
      <c r="G252" s="300"/>
      <c r="H252" s="291"/>
      <c r="I252" s="300"/>
      <c r="J252" s="289"/>
      <c r="K252" s="301"/>
      <c r="L252" s="281"/>
      <c r="M252" s="231" t="str">
        <f t="shared" si="1"/>
        <v/>
      </c>
      <c r="N252" s="231" t="str">
        <f>IF(Detailed_Expense_P114[[#This Row],[TOTAL]]&lt;&gt;"",Detailed_Expense_P114[[#This Row],[TOTAL]]*VLOOKUP(Detailed_Expense_P114[[#This Row],[CURRENCY]],Conversion12[],2,0),"")</f>
        <v/>
      </c>
      <c r="O252" s="281"/>
      <c r="P252" s="291"/>
      <c r="Q252" s="300"/>
      <c r="W252" s="53" t="str">
        <f>IF('Project 1'!$V252&lt;&gt;"",'Project 1'!$V252*VLOOKUP('Project 1'!$U252,#REF!,2,0),"")</f>
        <v/>
      </c>
    </row>
    <row r="253" spans="6:23" x14ac:dyDescent="0.35">
      <c r="F253" s="293"/>
      <c r="G253" s="300"/>
      <c r="H253" s="291"/>
      <c r="I253" s="300"/>
      <c r="J253" s="289"/>
      <c r="K253" s="301"/>
      <c r="L253" s="281"/>
      <c r="M253" s="231" t="str">
        <f t="shared" si="1"/>
        <v/>
      </c>
      <c r="N253" s="231" t="str">
        <f>IF(Detailed_Expense_P114[[#This Row],[TOTAL]]&lt;&gt;"",Detailed_Expense_P114[[#This Row],[TOTAL]]*VLOOKUP(Detailed_Expense_P114[[#This Row],[CURRENCY]],Conversion12[],2,0),"")</f>
        <v/>
      </c>
      <c r="O253" s="281"/>
      <c r="P253" s="291"/>
      <c r="Q253" s="300"/>
      <c r="W253" s="53" t="str">
        <f>IF('Project 1'!$V253&lt;&gt;"",'Project 1'!$V253*VLOOKUP('Project 1'!$U253,#REF!,2,0),"")</f>
        <v/>
      </c>
    </row>
    <row r="254" spans="6:23" x14ac:dyDescent="0.35">
      <c r="F254" s="293"/>
      <c r="G254" s="300"/>
      <c r="H254" s="291"/>
      <c r="I254" s="300"/>
      <c r="J254" s="289"/>
      <c r="K254" s="301"/>
      <c r="L254" s="281"/>
      <c r="M254" s="231" t="str">
        <f t="shared" si="1"/>
        <v/>
      </c>
      <c r="N254" s="231" t="str">
        <f>IF(Detailed_Expense_P114[[#This Row],[TOTAL]]&lt;&gt;"",Detailed_Expense_P114[[#This Row],[TOTAL]]*VLOOKUP(Detailed_Expense_P114[[#This Row],[CURRENCY]],Conversion12[],2,0),"")</f>
        <v/>
      </c>
      <c r="O254" s="281"/>
      <c r="P254" s="291"/>
      <c r="Q254" s="300"/>
      <c r="W254" s="53" t="str">
        <f>IF('Project 1'!$V254&lt;&gt;"",'Project 1'!$V254*VLOOKUP('Project 1'!$U254,#REF!,2,0),"")</f>
        <v/>
      </c>
    </row>
    <row r="255" spans="6:23" x14ac:dyDescent="0.35">
      <c r="F255" s="293"/>
      <c r="G255" s="300"/>
      <c r="H255" s="291"/>
      <c r="I255" s="300"/>
      <c r="J255" s="289"/>
      <c r="K255" s="301"/>
      <c r="L255" s="281"/>
      <c r="M255" s="231" t="str">
        <f t="shared" si="1"/>
        <v/>
      </c>
      <c r="N255" s="231" t="str">
        <f>IF(Detailed_Expense_P114[[#This Row],[TOTAL]]&lt;&gt;"",Detailed_Expense_P114[[#This Row],[TOTAL]]*VLOOKUP(Detailed_Expense_P114[[#This Row],[CURRENCY]],Conversion12[],2,0),"")</f>
        <v/>
      </c>
      <c r="O255" s="281"/>
      <c r="P255" s="291"/>
      <c r="Q255" s="300"/>
      <c r="W255" s="53" t="str">
        <f>IF('Project 1'!$V255&lt;&gt;"",'Project 1'!$V255*VLOOKUP('Project 1'!$U255,#REF!,2,0),"")</f>
        <v/>
      </c>
    </row>
    <row r="256" spans="6:23" x14ac:dyDescent="0.35">
      <c r="F256" s="293"/>
      <c r="G256" s="300"/>
      <c r="H256" s="291"/>
      <c r="I256" s="300"/>
      <c r="J256" s="289"/>
      <c r="K256" s="301"/>
      <c r="L256" s="281"/>
      <c r="M256" s="231" t="str">
        <f t="shared" si="1"/>
        <v/>
      </c>
      <c r="N256" s="231" t="str">
        <f>IF(Detailed_Expense_P114[[#This Row],[TOTAL]]&lt;&gt;"",Detailed_Expense_P114[[#This Row],[TOTAL]]*VLOOKUP(Detailed_Expense_P114[[#This Row],[CURRENCY]],Conversion12[],2,0),"")</f>
        <v/>
      </c>
      <c r="O256" s="281"/>
      <c r="P256" s="291"/>
      <c r="Q256" s="300"/>
      <c r="W256" s="53" t="str">
        <f>IF('Project 1'!$V256&lt;&gt;"",'Project 1'!$V256*VLOOKUP('Project 1'!$U256,#REF!,2,0),"")</f>
        <v/>
      </c>
    </row>
    <row r="257" spans="6:23" x14ac:dyDescent="0.35">
      <c r="F257" s="293"/>
      <c r="G257" s="300"/>
      <c r="H257" s="291"/>
      <c r="I257" s="300"/>
      <c r="J257" s="289"/>
      <c r="K257" s="301"/>
      <c r="L257" s="281"/>
      <c r="M257" s="231" t="str">
        <f t="shared" si="1"/>
        <v/>
      </c>
      <c r="N257" s="231" t="str">
        <f>IF(Detailed_Expense_P114[[#This Row],[TOTAL]]&lt;&gt;"",Detailed_Expense_P114[[#This Row],[TOTAL]]*VLOOKUP(Detailed_Expense_P114[[#This Row],[CURRENCY]],Conversion12[],2,0),"")</f>
        <v/>
      </c>
      <c r="O257" s="281"/>
      <c r="P257" s="291"/>
      <c r="Q257" s="300"/>
      <c r="W257" s="53" t="str">
        <f>IF('Project 1'!$V257&lt;&gt;"",'Project 1'!$V257*VLOOKUP('Project 1'!$U257,#REF!,2,0),"")</f>
        <v/>
      </c>
    </row>
    <row r="258" spans="6:23" x14ac:dyDescent="0.35">
      <c r="F258" s="293"/>
      <c r="G258" s="300"/>
      <c r="H258" s="291"/>
      <c r="I258" s="300"/>
      <c r="J258" s="289"/>
      <c r="K258" s="301"/>
      <c r="L258" s="281"/>
      <c r="M258" s="231" t="str">
        <f t="shared" ref="M258:M303" si="2">IF(I258*J258+K258&gt;0,I258*J258+K258,"")</f>
        <v/>
      </c>
      <c r="N258" s="231" t="str">
        <f>IF(Detailed_Expense_P114[[#This Row],[TOTAL]]&lt;&gt;"",Detailed_Expense_P114[[#This Row],[TOTAL]]*VLOOKUP(Detailed_Expense_P114[[#This Row],[CURRENCY]],Conversion12[],2,0),"")</f>
        <v/>
      </c>
      <c r="O258" s="281"/>
      <c r="P258" s="291"/>
      <c r="Q258" s="300"/>
      <c r="W258" s="53" t="str">
        <f>IF('Project 1'!$V258&lt;&gt;"",'Project 1'!$V258*VLOOKUP('Project 1'!$U258,#REF!,2,0),"")</f>
        <v/>
      </c>
    </row>
    <row r="259" spans="6:23" x14ac:dyDescent="0.35">
      <c r="F259" s="293"/>
      <c r="G259" s="300"/>
      <c r="H259" s="291"/>
      <c r="I259" s="300"/>
      <c r="J259" s="289"/>
      <c r="K259" s="301"/>
      <c r="L259" s="281"/>
      <c r="M259" s="231" t="str">
        <f t="shared" si="2"/>
        <v/>
      </c>
      <c r="N259" s="231" t="str">
        <f>IF(Detailed_Expense_P114[[#This Row],[TOTAL]]&lt;&gt;"",Detailed_Expense_P114[[#This Row],[TOTAL]]*VLOOKUP(Detailed_Expense_P114[[#This Row],[CURRENCY]],Conversion12[],2,0),"")</f>
        <v/>
      </c>
      <c r="O259" s="281"/>
      <c r="P259" s="291"/>
      <c r="Q259" s="300"/>
      <c r="W259" s="53" t="str">
        <f>IF('Project 1'!$V259&lt;&gt;"",'Project 1'!$V259*VLOOKUP('Project 1'!$U259,#REF!,2,0),"")</f>
        <v/>
      </c>
    </row>
    <row r="260" spans="6:23" x14ac:dyDescent="0.35">
      <c r="F260" s="293"/>
      <c r="G260" s="300"/>
      <c r="H260" s="291"/>
      <c r="I260" s="300"/>
      <c r="J260" s="289"/>
      <c r="K260" s="301"/>
      <c r="L260" s="281"/>
      <c r="M260" s="231" t="str">
        <f t="shared" si="2"/>
        <v/>
      </c>
      <c r="N260" s="231" t="str">
        <f>IF(Detailed_Expense_P114[[#This Row],[TOTAL]]&lt;&gt;"",Detailed_Expense_P114[[#This Row],[TOTAL]]*VLOOKUP(Detailed_Expense_P114[[#This Row],[CURRENCY]],Conversion12[],2,0),"")</f>
        <v/>
      </c>
      <c r="O260" s="281"/>
      <c r="P260" s="291"/>
      <c r="Q260" s="300"/>
      <c r="W260" s="53" t="str">
        <f>IF('Project 1'!$V260&lt;&gt;"",'Project 1'!$V260*VLOOKUP('Project 1'!$U260,#REF!,2,0),"")</f>
        <v/>
      </c>
    </row>
    <row r="261" spans="6:23" x14ac:dyDescent="0.35">
      <c r="F261" s="293"/>
      <c r="G261" s="300"/>
      <c r="H261" s="291"/>
      <c r="I261" s="300"/>
      <c r="J261" s="289"/>
      <c r="K261" s="301"/>
      <c r="L261" s="281"/>
      <c r="M261" s="231" t="str">
        <f t="shared" si="2"/>
        <v/>
      </c>
      <c r="N261" s="231" t="str">
        <f>IF(Detailed_Expense_P114[[#This Row],[TOTAL]]&lt;&gt;"",Detailed_Expense_P114[[#This Row],[TOTAL]]*VLOOKUP(Detailed_Expense_P114[[#This Row],[CURRENCY]],Conversion12[],2,0),"")</f>
        <v/>
      </c>
      <c r="O261" s="281"/>
      <c r="P261" s="291"/>
      <c r="Q261" s="300"/>
      <c r="W261" s="53" t="str">
        <f>IF('Project 1'!$V261&lt;&gt;"",'Project 1'!$V261*VLOOKUP('Project 1'!$U261,#REF!,2,0),"")</f>
        <v/>
      </c>
    </row>
    <row r="262" spans="6:23" x14ac:dyDescent="0.35">
      <c r="F262" s="293"/>
      <c r="G262" s="300"/>
      <c r="H262" s="291"/>
      <c r="I262" s="300"/>
      <c r="J262" s="289"/>
      <c r="K262" s="301"/>
      <c r="L262" s="281"/>
      <c r="M262" s="231" t="str">
        <f t="shared" si="2"/>
        <v/>
      </c>
      <c r="N262" s="231" t="str">
        <f>IF(Detailed_Expense_P114[[#This Row],[TOTAL]]&lt;&gt;"",Detailed_Expense_P114[[#This Row],[TOTAL]]*VLOOKUP(Detailed_Expense_P114[[#This Row],[CURRENCY]],Conversion12[],2,0),"")</f>
        <v/>
      </c>
      <c r="O262" s="281"/>
      <c r="P262" s="291"/>
      <c r="Q262" s="300"/>
      <c r="W262" s="53" t="str">
        <f>IF('Project 1'!$V262&lt;&gt;"",'Project 1'!$V262*VLOOKUP('Project 1'!$U262,#REF!,2,0),"")</f>
        <v/>
      </c>
    </row>
    <row r="263" spans="6:23" x14ac:dyDescent="0.35">
      <c r="F263" s="293"/>
      <c r="G263" s="300"/>
      <c r="H263" s="291"/>
      <c r="I263" s="300"/>
      <c r="J263" s="289"/>
      <c r="K263" s="301"/>
      <c r="L263" s="281"/>
      <c r="M263" s="231" t="str">
        <f t="shared" si="2"/>
        <v/>
      </c>
      <c r="N263" s="231" t="str">
        <f>IF(Detailed_Expense_P114[[#This Row],[TOTAL]]&lt;&gt;"",Detailed_Expense_P114[[#This Row],[TOTAL]]*VLOOKUP(Detailed_Expense_P114[[#This Row],[CURRENCY]],Conversion12[],2,0),"")</f>
        <v/>
      </c>
      <c r="O263" s="281"/>
      <c r="P263" s="291"/>
      <c r="Q263" s="300"/>
      <c r="W263" s="53" t="str">
        <f>IF('Project 1'!$V263&lt;&gt;"",'Project 1'!$V263*VLOOKUP('Project 1'!$U263,#REF!,2,0),"")</f>
        <v/>
      </c>
    </row>
    <row r="264" spans="6:23" x14ac:dyDescent="0.35">
      <c r="F264" s="293"/>
      <c r="G264" s="300"/>
      <c r="H264" s="291"/>
      <c r="I264" s="300"/>
      <c r="J264" s="289"/>
      <c r="K264" s="301"/>
      <c r="L264" s="281"/>
      <c r="M264" s="231" t="str">
        <f t="shared" si="2"/>
        <v/>
      </c>
      <c r="N264" s="231" t="str">
        <f>IF(Detailed_Expense_P114[[#This Row],[TOTAL]]&lt;&gt;"",Detailed_Expense_P114[[#This Row],[TOTAL]]*VLOOKUP(Detailed_Expense_P114[[#This Row],[CURRENCY]],Conversion12[],2,0),"")</f>
        <v/>
      </c>
      <c r="O264" s="281"/>
      <c r="P264" s="291"/>
      <c r="Q264" s="300"/>
      <c r="W264" s="53" t="str">
        <f>IF('Project 1'!$V264&lt;&gt;"",'Project 1'!$V264*VLOOKUP('Project 1'!$U264,#REF!,2,0),"")</f>
        <v/>
      </c>
    </row>
    <row r="265" spans="6:23" x14ac:dyDescent="0.35">
      <c r="F265" s="293"/>
      <c r="G265" s="300"/>
      <c r="H265" s="291"/>
      <c r="I265" s="300"/>
      <c r="J265" s="289"/>
      <c r="K265" s="301"/>
      <c r="L265" s="281"/>
      <c r="M265" s="231" t="str">
        <f t="shared" si="2"/>
        <v/>
      </c>
      <c r="N265" s="231" t="str">
        <f>IF(Detailed_Expense_P114[[#This Row],[TOTAL]]&lt;&gt;"",Detailed_Expense_P114[[#This Row],[TOTAL]]*VLOOKUP(Detailed_Expense_P114[[#This Row],[CURRENCY]],Conversion12[],2,0),"")</f>
        <v/>
      </c>
      <c r="O265" s="281"/>
      <c r="P265" s="291"/>
      <c r="Q265" s="300"/>
      <c r="W265" s="53" t="str">
        <f>IF('Project 1'!$V265&lt;&gt;"",'Project 1'!$V265*VLOOKUP('Project 1'!$U265,#REF!,2,0),"")</f>
        <v/>
      </c>
    </row>
    <row r="266" spans="6:23" x14ac:dyDescent="0.35">
      <c r="F266" s="293"/>
      <c r="G266" s="300"/>
      <c r="H266" s="291"/>
      <c r="I266" s="300"/>
      <c r="J266" s="289"/>
      <c r="K266" s="301"/>
      <c r="L266" s="281"/>
      <c r="M266" s="231" t="str">
        <f t="shared" si="2"/>
        <v/>
      </c>
      <c r="N266" s="231" t="str">
        <f>IF(Detailed_Expense_P114[[#This Row],[TOTAL]]&lt;&gt;"",Detailed_Expense_P114[[#This Row],[TOTAL]]*VLOOKUP(Detailed_Expense_P114[[#This Row],[CURRENCY]],Conversion12[],2,0),"")</f>
        <v/>
      </c>
      <c r="O266" s="281"/>
      <c r="P266" s="291"/>
      <c r="Q266" s="300"/>
      <c r="W266" s="53" t="str">
        <f>IF('Project 1'!$V266&lt;&gt;"",'Project 1'!$V266*VLOOKUP('Project 1'!$U266,#REF!,2,0),"")</f>
        <v/>
      </c>
    </row>
    <row r="267" spans="6:23" x14ac:dyDescent="0.35">
      <c r="F267" s="293"/>
      <c r="G267" s="300"/>
      <c r="H267" s="291"/>
      <c r="I267" s="300"/>
      <c r="J267" s="289"/>
      <c r="K267" s="301"/>
      <c r="L267" s="281"/>
      <c r="M267" s="231" t="str">
        <f t="shared" si="2"/>
        <v/>
      </c>
      <c r="N267" s="231" t="str">
        <f>IF(Detailed_Expense_P114[[#This Row],[TOTAL]]&lt;&gt;"",Detailed_Expense_P114[[#This Row],[TOTAL]]*VLOOKUP(Detailed_Expense_P114[[#This Row],[CURRENCY]],Conversion12[],2,0),"")</f>
        <v/>
      </c>
      <c r="O267" s="281"/>
      <c r="P267" s="291"/>
      <c r="Q267" s="300"/>
      <c r="W267" s="53" t="str">
        <f>IF('Project 1'!$V267&lt;&gt;"",'Project 1'!$V267*VLOOKUP('Project 1'!$U267,#REF!,2,0),"")</f>
        <v/>
      </c>
    </row>
    <row r="268" spans="6:23" x14ac:dyDescent="0.35">
      <c r="F268" s="293"/>
      <c r="G268" s="300"/>
      <c r="H268" s="291"/>
      <c r="I268" s="300"/>
      <c r="J268" s="289"/>
      <c r="K268" s="301"/>
      <c r="L268" s="281"/>
      <c r="M268" s="231" t="str">
        <f t="shared" si="2"/>
        <v/>
      </c>
      <c r="N268" s="231" t="str">
        <f>IF(Detailed_Expense_P114[[#This Row],[TOTAL]]&lt;&gt;"",Detailed_Expense_P114[[#This Row],[TOTAL]]*VLOOKUP(Detailed_Expense_P114[[#This Row],[CURRENCY]],Conversion12[],2,0),"")</f>
        <v/>
      </c>
      <c r="O268" s="281"/>
      <c r="P268" s="291"/>
      <c r="Q268" s="300"/>
      <c r="W268" s="53" t="str">
        <f>IF('Project 1'!$V268&lt;&gt;"",'Project 1'!$V268*VLOOKUP('Project 1'!$U268,#REF!,2,0),"")</f>
        <v/>
      </c>
    </row>
    <row r="269" spans="6:23" x14ac:dyDescent="0.35">
      <c r="F269" s="293"/>
      <c r="G269" s="300"/>
      <c r="H269" s="291"/>
      <c r="I269" s="300"/>
      <c r="J269" s="289"/>
      <c r="K269" s="301"/>
      <c r="L269" s="281"/>
      <c r="M269" s="231" t="str">
        <f t="shared" si="2"/>
        <v/>
      </c>
      <c r="N269" s="231" t="str">
        <f>IF(Detailed_Expense_P114[[#This Row],[TOTAL]]&lt;&gt;"",Detailed_Expense_P114[[#This Row],[TOTAL]]*VLOOKUP(Detailed_Expense_P114[[#This Row],[CURRENCY]],Conversion12[],2,0),"")</f>
        <v/>
      </c>
      <c r="O269" s="281"/>
      <c r="P269" s="291"/>
      <c r="Q269" s="300"/>
      <c r="W269" s="53" t="str">
        <f>IF('Project 1'!$V269&lt;&gt;"",'Project 1'!$V269*VLOOKUP('Project 1'!$U269,#REF!,2,0),"")</f>
        <v/>
      </c>
    </row>
    <row r="270" spans="6:23" x14ac:dyDescent="0.35">
      <c r="F270" s="293"/>
      <c r="G270" s="300"/>
      <c r="H270" s="291"/>
      <c r="I270" s="300"/>
      <c r="J270" s="289"/>
      <c r="K270" s="301"/>
      <c r="L270" s="281"/>
      <c r="M270" s="231" t="str">
        <f t="shared" si="2"/>
        <v/>
      </c>
      <c r="N270" s="231" t="str">
        <f>IF(Detailed_Expense_P114[[#This Row],[TOTAL]]&lt;&gt;"",Detailed_Expense_P114[[#This Row],[TOTAL]]*VLOOKUP(Detailed_Expense_P114[[#This Row],[CURRENCY]],Conversion12[],2,0),"")</f>
        <v/>
      </c>
      <c r="O270" s="281"/>
      <c r="P270" s="291"/>
      <c r="Q270" s="300"/>
      <c r="W270" s="53" t="str">
        <f>IF('Project 1'!$V270&lt;&gt;"",'Project 1'!$V270*VLOOKUP('Project 1'!$U270,#REF!,2,0),"")</f>
        <v/>
      </c>
    </row>
    <row r="271" spans="6:23" x14ac:dyDescent="0.35">
      <c r="F271" s="293"/>
      <c r="G271" s="300"/>
      <c r="H271" s="291"/>
      <c r="I271" s="300"/>
      <c r="J271" s="289"/>
      <c r="K271" s="301"/>
      <c r="L271" s="281"/>
      <c r="M271" s="231" t="str">
        <f t="shared" si="2"/>
        <v/>
      </c>
      <c r="N271" s="231" t="str">
        <f>IF(Detailed_Expense_P114[[#This Row],[TOTAL]]&lt;&gt;"",Detailed_Expense_P114[[#This Row],[TOTAL]]*VLOOKUP(Detailed_Expense_P114[[#This Row],[CURRENCY]],Conversion12[],2,0),"")</f>
        <v/>
      </c>
      <c r="O271" s="281"/>
      <c r="P271" s="291"/>
      <c r="Q271" s="300"/>
      <c r="W271" s="53" t="str">
        <f>IF('Project 1'!$V271&lt;&gt;"",'Project 1'!$V271*VLOOKUP('Project 1'!$U271,#REF!,2,0),"")</f>
        <v/>
      </c>
    </row>
    <row r="272" spans="6:23" x14ac:dyDescent="0.35">
      <c r="F272" s="293"/>
      <c r="G272" s="300"/>
      <c r="H272" s="291"/>
      <c r="I272" s="300"/>
      <c r="J272" s="289"/>
      <c r="K272" s="301"/>
      <c r="L272" s="281"/>
      <c r="M272" s="231" t="str">
        <f t="shared" si="2"/>
        <v/>
      </c>
      <c r="N272" s="231" t="str">
        <f>IF(Detailed_Expense_P114[[#This Row],[TOTAL]]&lt;&gt;"",Detailed_Expense_P114[[#This Row],[TOTAL]]*VLOOKUP(Detailed_Expense_P114[[#This Row],[CURRENCY]],Conversion12[],2,0),"")</f>
        <v/>
      </c>
      <c r="O272" s="281"/>
      <c r="P272" s="291"/>
      <c r="Q272" s="300"/>
      <c r="W272" s="53" t="str">
        <f>IF('Project 1'!$V272&lt;&gt;"",'Project 1'!$V272*VLOOKUP('Project 1'!$U272,#REF!,2,0),"")</f>
        <v/>
      </c>
    </row>
    <row r="273" spans="6:23" x14ac:dyDescent="0.35">
      <c r="F273" s="293"/>
      <c r="G273" s="300"/>
      <c r="H273" s="291"/>
      <c r="I273" s="300"/>
      <c r="J273" s="289"/>
      <c r="K273" s="301"/>
      <c r="L273" s="281"/>
      <c r="M273" s="231" t="str">
        <f t="shared" si="2"/>
        <v/>
      </c>
      <c r="N273" s="231" t="str">
        <f>IF(Detailed_Expense_P114[[#This Row],[TOTAL]]&lt;&gt;"",Detailed_Expense_P114[[#This Row],[TOTAL]]*VLOOKUP(Detailed_Expense_P114[[#This Row],[CURRENCY]],Conversion12[],2,0),"")</f>
        <v/>
      </c>
      <c r="O273" s="281"/>
      <c r="P273" s="291"/>
      <c r="Q273" s="300"/>
      <c r="W273" s="53" t="str">
        <f>IF('Project 1'!$V273&lt;&gt;"",'Project 1'!$V273*VLOOKUP('Project 1'!$U273,#REF!,2,0),"")</f>
        <v/>
      </c>
    </row>
    <row r="274" spans="6:23" x14ac:dyDescent="0.35">
      <c r="F274" s="293"/>
      <c r="G274" s="300"/>
      <c r="H274" s="291"/>
      <c r="I274" s="300"/>
      <c r="J274" s="289"/>
      <c r="K274" s="301"/>
      <c r="L274" s="281"/>
      <c r="M274" s="231" t="str">
        <f t="shared" si="2"/>
        <v/>
      </c>
      <c r="N274" s="231" t="str">
        <f>IF(Detailed_Expense_P114[[#This Row],[TOTAL]]&lt;&gt;"",Detailed_Expense_P114[[#This Row],[TOTAL]]*VLOOKUP(Detailed_Expense_P114[[#This Row],[CURRENCY]],Conversion12[],2,0),"")</f>
        <v/>
      </c>
      <c r="O274" s="281"/>
      <c r="P274" s="291"/>
      <c r="Q274" s="300"/>
      <c r="W274" s="53" t="str">
        <f>IF('Project 1'!$V274&lt;&gt;"",'Project 1'!$V274*VLOOKUP('Project 1'!$U274,#REF!,2,0),"")</f>
        <v/>
      </c>
    </row>
    <row r="275" spans="6:23" x14ac:dyDescent="0.35">
      <c r="F275" s="293"/>
      <c r="G275" s="300"/>
      <c r="H275" s="291"/>
      <c r="I275" s="300"/>
      <c r="J275" s="289"/>
      <c r="K275" s="301"/>
      <c r="L275" s="281"/>
      <c r="M275" s="231" t="str">
        <f t="shared" si="2"/>
        <v/>
      </c>
      <c r="N275" s="231" t="str">
        <f>IF(Detailed_Expense_P114[[#This Row],[TOTAL]]&lt;&gt;"",Detailed_Expense_P114[[#This Row],[TOTAL]]*VLOOKUP(Detailed_Expense_P114[[#This Row],[CURRENCY]],Conversion12[],2,0),"")</f>
        <v/>
      </c>
      <c r="O275" s="281"/>
      <c r="P275" s="291"/>
      <c r="Q275" s="300"/>
      <c r="W275" s="53" t="str">
        <f>IF('Project 1'!$V275&lt;&gt;"",'Project 1'!$V275*VLOOKUP('Project 1'!$U275,#REF!,2,0),"")</f>
        <v/>
      </c>
    </row>
    <row r="276" spans="6:23" x14ac:dyDescent="0.35">
      <c r="F276" s="293"/>
      <c r="G276" s="300"/>
      <c r="H276" s="291"/>
      <c r="I276" s="300"/>
      <c r="J276" s="289"/>
      <c r="K276" s="301"/>
      <c r="L276" s="281"/>
      <c r="M276" s="231" t="str">
        <f t="shared" si="2"/>
        <v/>
      </c>
      <c r="N276" s="231" t="str">
        <f>IF(Detailed_Expense_P114[[#This Row],[TOTAL]]&lt;&gt;"",Detailed_Expense_P114[[#This Row],[TOTAL]]*VLOOKUP(Detailed_Expense_P114[[#This Row],[CURRENCY]],Conversion12[],2,0),"")</f>
        <v/>
      </c>
      <c r="O276" s="281"/>
      <c r="P276" s="291"/>
      <c r="Q276" s="300"/>
      <c r="W276" s="53" t="str">
        <f>IF('Project 1'!$V276&lt;&gt;"",'Project 1'!$V276*VLOOKUP('Project 1'!$U276,#REF!,2,0),"")</f>
        <v/>
      </c>
    </row>
    <row r="277" spans="6:23" x14ac:dyDescent="0.35">
      <c r="F277" s="293"/>
      <c r="G277" s="300"/>
      <c r="H277" s="291"/>
      <c r="I277" s="300"/>
      <c r="J277" s="289"/>
      <c r="K277" s="301"/>
      <c r="L277" s="281"/>
      <c r="M277" s="231" t="str">
        <f t="shared" si="2"/>
        <v/>
      </c>
      <c r="N277" s="231" t="str">
        <f>IF(Detailed_Expense_P114[[#This Row],[TOTAL]]&lt;&gt;"",Detailed_Expense_P114[[#This Row],[TOTAL]]*VLOOKUP(Detailed_Expense_P114[[#This Row],[CURRENCY]],Conversion12[],2,0),"")</f>
        <v/>
      </c>
      <c r="O277" s="281"/>
      <c r="P277" s="291"/>
      <c r="Q277" s="300"/>
      <c r="W277" s="53" t="str">
        <f>IF('Project 1'!$V277&lt;&gt;"",'Project 1'!$V277*VLOOKUP('Project 1'!$U277,#REF!,2,0),"")</f>
        <v/>
      </c>
    </row>
    <row r="278" spans="6:23" x14ac:dyDescent="0.35">
      <c r="F278" s="293"/>
      <c r="G278" s="300"/>
      <c r="H278" s="291"/>
      <c r="I278" s="300"/>
      <c r="J278" s="289"/>
      <c r="K278" s="301"/>
      <c r="L278" s="281"/>
      <c r="M278" s="231" t="str">
        <f t="shared" si="2"/>
        <v/>
      </c>
      <c r="N278" s="231" t="str">
        <f>IF(Detailed_Expense_P114[[#This Row],[TOTAL]]&lt;&gt;"",Detailed_Expense_P114[[#This Row],[TOTAL]]*VLOOKUP(Detailed_Expense_P114[[#This Row],[CURRENCY]],Conversion12[],2,0),"")</f>
        <v/>
      </c>
      <c r="O278" s="281"/>
      <c r="P278" s="291"/>
      <c r="Q278" s="300"/>
      <c r="W278" s="53" t="str">
        <f>IF('Project 1'!$V278&lt;&gt;"",'Project 1'!$V278*VLOOKUP('Project 1'!$U278,#REF!,2,0),"")</f>
        <v/>
      </c>
    </row>
    <row r="279" spans="6:23" x14ac:dyDescent="0.35">
      <c r="F279" s="293"/>
      <c r="G279" s="300"/>
      <c r="H279" s="291"/>
      <c r="I279" s="300"/>
      <c r="J279" s="289"/>
      <c r="K279" s="301"/>
      <c r="L279" s="281"/>
      <c r="M279" s="231" t="str">
        <f t="shared" si="2"/>
        <v/>
      </c>
      <c r="N279" s="231" t="str">
        <f>IF(Detailed_Expense_P114[[#This Row],[TOTAL]]&lt;&gt;"",Detailed_Expense_P114[[#This Row],[TOTAL]]*VLOOKUP(Detailed_Expense_P114[[#This Row],[CURRENCY]],Conversion12[],2,0),"")</f>
        <v/>
      </c>
      <c r="O279" s="281"/>
      <c r="P279" s="291"/>
      <c r="Q279" s="300"/>
      <c r="W279" s="53" t="str">
        <f>IF('Project 1'!$V279&lt;&gt;"",'Project 1'!$V279*VLOOKUP('Project 1'!$U279,#REF!,2,0),"")</f>
        <v/>
      </c>
    </row>
    <row r="280" spans="6:23" x14ac:dyDescent="0.35">
      <c r="F280" s="293"/>
      <c r="G280" s="300"/>
      <c r="H280" s="291"/>
      <c r="I280" s="300"/>
      <c r="J280" s="289"/>
      <c r="K280" s="301"/>
      <c r="L280" s="281"/>
      <c r="M280" s="231" t="str">
        <f t="shared" si="2"/>
        <v/>
      </c>
      <c r="N280" s="231" t="str">
        <f>IF(Detailed_Expense_P114[[#This Row],[TOTAL]]&lt;&gt;"",Detailed_Expense_P114[[#This Row],[TOTAL]]*VLOOKUP(Detailed_Expense_P114[[#This Row],[CURRENCY]],Conversion12[],2,0),"")</f>
        <v/>
      </c>
      <c r="O280" s="281"/>
      <c r="P280" s="291"/>
      <c r="Q280" s="300"/>
      <c r="W280" s="53" t="str">
        <f>IF('Project 1'!$V280&lt;&gt;"",'Project 1'!$V280*VLOOKUP('Project 1'!$U280,#REF!,2,0),"")</f>
        <v/>
      </c>
    </row>
    <row r="281" spans="6:23" x14ac:dyDescent="0.35">
      <c r="F281" s="293"/>
      <c r="G281" s="300"/>
      <c r="H281" s="291"/>
      <c r="I281" s="300"/>
      <c r="J281" s="289"/>
      <c r="K281" s="301"/>
      <c r="L281" s="281"/>
      <c r="M281" s="231" t="str">
        <f t="shared" si="2"/>
        <v/>
      </c>
      <c r="N281" s="231" t="str">
        <f>IF(Detailed_Expense_P114[[#This Row],[TOTAL]]&lt;&gt;"",Detailed_Expense_P114[[#This Row],[TOTAL]]*VLOOKUP(Detailed_Expense_P114[[#This Row],[CURRENCY]],Conversion12[],2,0),"")</f>
        <v/>
      </c>
      <c r="O281" s="281"/>
      <c r="P281" s="291"/>
      <c r="Q281" s="300"/>
      <c r="W281" s="53" t="str">
        <f>IF('Project 1'!$V281&lt;&gt;"",'Project 1'!$V281*VLOOKUP('Project 1'!$U281,#REF!,2,0),"")</f>
        <v/>
      </c>
    </row>
    <row r="282" spans="6:23" x14ac:dyDescent="0.35">
      <c r="F282" s="293"/>
      <c r="G282" s="300"/>
      <c r="H282" s="291"/>
      <c r="I282" s="300"/>
      <c r="J282" s="289"/>
      <c r="K282" s="301"/>
      <c r="L282" s="281"/>
      <c r="M282" s="231" t="str">
        <f t="shared" si="2"/>
        <v/>
      </c>
      <c r="N282" s="231" t="str">
        <f>IF(Detailed_Expense_P114[[#This Row],[TOTAL]]&lt;&gt;"",Detailed_Expense_P114[[#This Row],[TOTAL]]*VLOOKUP(Detailed_Expense_P114[[#This Row],[CURRENCY]],Conversion12[],2,0),"")</f>
        <v/>
      </c>
      <c r="O282" s="281"/>
      <c r="P282" s="291"/>
      <c r="Q282" s="300"/>
      <c r="W282" s="53" t="str">
        <f>IF('Project 1'!$V282&lt;&gt;"",'Project 1'!$V282*VLOOKUP('Project 1'!$U282,#REF!,2,0),"")</f>
        <v/>
      </c>
    </row>
    <row r="283" spans="6:23" x14ac:dyDescent="0.35">
      <c r="F283" s="293"/>
      <c r="G283" s="300"/>
      <c r="H283" s="291"/>
      <c r="I283" s="300"/>
      <c r="J283" s="289"/>
      <c r="K283" s="301"/>
      <c r="L283" s="281"/>
      <c r="M283" s="231" t="str">
        <f t="shared" si="2"/>
        <v/>
      </c>
      <c r="N283" s="231" t="str">
        <f>IF(Detailed_Expense_P114[[#This Row],[TOTAL]]&lt;&gt;"",Detailed_Expense_P114[[#This Row],[TOTAL]]*VLOOKUP(Detailed_Expense_P114[[#This Row],[CURRENCY]],Conversion12[],2,0),"")</f>
        <v/>
      </c>
      <c r="O283" s="281"/>
      <c r="P283" s="291"/>
      <c r="Q283" s="300"/>
      <c r="W283" s="53" t="str">
        <f>IF('Project 1'!$V283&lt;&gt;"",'Project 1'!$V283*VLOOKUP('Project 1'!$U283,#REF!,2,0),"")</f>
        <v/>
      </c>
    </row>
    <row r="284" spans="6:23" x14ac:dyDescent="0.35">
      <c r="F284" s="293"/>
      <c r="G284" s="300"/>
      <c r="H284" s="291"/>
      <c r="I284" s="300"/>
      <c r="J284" s="289"/>
      <c r="K284" s="301"/>
      <c r="L284" s="281"/>
      <c r="M284" s="231" t="str">
        <f t="shared" si="2"/>
        <v/>
      </c>
      <c r="N284" s="231" t="str">
        <f>IF(Detailed_Expense_P114[[#This Row],[TOTAL]]&lt;&gt;"",Detailed_Expense_P114[[#This Row],[TOTAL]]*VLOOKUP(Detailed_Expense_P114[[#This Row],[CURRENCY]],Conversion12[],2,0),"")</f>
        <v/>
      </c>
      <c r="O284" s="281"/>
      <c r="P284" s="291"/>
      <c r="Q284" s="300"/>
      <c r="W284" s="53" t="str">
        <f>IF('Project 1'!$V284&lt;&gt;"",'Project 1'!$V284*VLOOKUP('Project 1'!$U284,#REF!,2,0),"")</f>
        <v/>
      </c>
    </row>
    <row r="285" spans="6:23" x14ac:dyDescent="0.35">
      <c r="F285" s="293"/>
      <c r="G285" s="300"/>
      <c r="H285" s="291"/>
      <c r="I285" s="300"/>
      <c r="J285" s="289"/>
      <c r="K285" s="301"/>
      <c r="L285" s="281"/>
      <c r="M285" s="231" t="str">
        <f t="shared" si="2"/>
        <v/>
      </c>
      <c r="N285" s="231" t="str">
        <f>IF(Detailed_Expense_P114[[#This Row],[TOTAL]]&lt;&gt;"",Detailed_Expense_P114[[#This Row],[TOTAL]]*VLOOKUP(Detailed_Expense_P114[[#This Row],[CURRENCY]],Conversion12[],2,0),"")</f>
        <v/>
      </c>
      <c r="O285" s="281"/>
      <c r="P285" s="291"/>
      <c r="Q285" s="300"/>
      <c r="W285" s="53" t="str">
        <f>IF('Project 1'!$V285&lt;&gt;"",'Project 1'!$V285*VLOOKUP('Project 1'!$U285,#REF!,2,0),"")</f>
        <v/>
      </c>
    </row>
    <row r="286" spans="6:23" x14ac:dyDescent="0.35">
      <c r="F286" s="293"/>
      <c r="G286" s="300"/>
      <c r="H286" s="291"/>
      <c r="I286" s="300"/>
      <c r="J286" s="289"/>
      <c r="K286" s="301"/>
      <c r="L286" s="281"/>
      <c r="M286" s="231" t="str">
        <f t="shared" si="2"/>
        <v/>
      </c>
      <c r="N286" s="231" t="str">
        <f>IF(Detailed_Expense_P114[[#This Row],[TOTAL]]&lt;&gt;"",Detailed_Expense_P114[[#This Row],[TOTAL]]*VLOOKUP(Detailed_Expense_P114[[#This Row],[CURRENCY]],Conversion12[],2,0),"")</f>
        <v/>
      </c>
      <c r="O286" s="281"/>
      <c r="P286" s="291"/>
      <c r="Q286" s="300"/>
      <c r="W286" s="53" t="str">
        <f>IF('Project 1'!$V286&lt;&gt;"",'Project 1'!$V286*VLOOKUP('Project 1'!$U286,#REF!,2,0),"")</f>
        <v/>
      </c>
    </row>
    <row r="287" spans="6:23" x14ac:dyDescent="0.35">
      <c r="F287" s="293"/>
      <c r="G287" s="300"/>
      <c r="H287" s="291"/>
      <c r="I287" s="300"/>
      <c r="J287" s="289"/>
      <c r="K287" s="301"/>
      <c r="L287" s="281"/>
      <c r="M287" s="231" t="str">
        <f t="shared" si="2"/>
        <v/>
      </c>
      <c r="N287" s="231" t="str">
        <f>IF(Detailed_Expense_P114[[#This Row],[TOTAL]]&lt;&gt;"",Detailed_Expense_P114[[#This Row],[TOTAL]]*VLOOKUP(Detailed_Expense_P114[[#This Row],[CURRENCY]],Conversion12[],2,0),"")</f>
        <v/>
      </c>
      <c r="O287" s="281"/>
      <c r="P287" s="291"/>
      <c r="Q287" s="300"/>
      <c r="W287" s="53" t="str">
        <f>IF('Project 1'!$V287&lt;&gt;"",'Project 1'!$V287*VLOOKUP('Project 1'!$U287,#REF!,2,0),"")</f>
        <v/>
      </c>
    </row>
    <row r="288" spans="6:23" x14ac:dyDescent="0.35">
      <c r="F288" s="293"/>
      <c r="G288" s="300"/>
      <c r="H288" s="291"/>
      <c r="I288" s="300"/>
      <c r="J288" s="289"/>
      <c r="K288" s="301"/>
      <c r="L288" s="281"/>
      <c r="M288" s="231" t="str">
        <f t="shared" si="2"/>
        <v/>
      </c>
      <c r="N288" s="231" t="str">
        <f>IF(Detailed_Expense_P114[[#This Row],[TOTAL]]&lt;&gt;"",Detailed_Expense_P114[[#This Row],[TOTAL]]*VLOOKUP(Detailed_Expense_P114[[#This Row],[CURRENCY]],Conversion12[],2,0),"")</f>
        <v/>
      </c>
      <c r="O288" s="281"/>
      <c r="P288" s="291"/>
      <c r="Q288" s="300"/>
      <c r="W288" s="53" t="str">
        <f>IF('Project 1'!$V288&lt;&gt;"",'Project 1'!$V288*VLOOKUP('Project 1'!$U288,#REF!,2,0),"")</f>
        <v/>
      </c>
    </row>
    <row r="289" spans="6:23" x14ac:dyDescent="0.35">
      <c r="F289" s="293"/>
      <c r="G289" s="300"/>
      <c r="H289" s="291"/>
      <c r="I289" s="300"/>
      <c r="J289" s="289"/>
      <c r="K289" s="301"/>
      <c r="L289" s="281"/>
      <c r="M289" s="231" t="str">
        <f t="shared" si="2"/>
        <v/>
      </c>
      <c r="N289" s="231" t="str">
        <f>IF(Detailed_Expense_P114[[#This Row],[TOTAL]]&lt;&gt;"",Detailed_Expense_P114[[#This Row],[TOTAL]]*VLOOKUP(Detailed_Expense_P114[[#This Row],[CURRENCY]],Conversion12[],2,0),"")</f>
        <v/>
      </c>
      <c r="O289" s="281"/>
      <c r="P289" s="291"/>
      <c r="Q289" s="300"/>
      <c r="W289" s="53" t="str">
        <f>IF('Project 1'!$V289&lt;&gt;"",'Project 1'!$V289*VLOOKUP('Project 1'!$U289,#REF!,2,0),"")</f>
        <v/>
      </c>
    </row>
    <row r="290" spans="6:23" x14ac:dyDescent="0.35">
      <c r="F290" s="293"/>
      <c r="G290" s="300"/>
      <c r="H290" s="291"/>
      <c r="I290" s="300"/>
      <c r="J290" s="289"/>
      <c r="K290" s="301"/>
      <c r="L290" s="281"/>
      <c r="M290" s="231" t="str">
        <f t="shared" si="2"/>
        <v/>
      </c>
      <c r="N290" s="231" t="str">
        <f>IF(Detailed_Expense_P114[[#This Row],[TOTAL]]&lt;&gt;"",Detailed_Expense_P114[[#This Row],[TOTAL]]*VLOOKUP(Detailed_Expense_P114[[#This Row],[CURRENCY]],Conversion12[],2,0),"")</f>
        <v/>
      </c>
      <c r="O290" s="281"/>
      <c r="P290" s="291"/>
      <c r="Q290" s="300"/>
      <c r="W290" s="53" t="str">
        <f>IF('Project 1'!$V290&lt;&gt;"",'Project 1'!$V290*VLOOKUP('Project 1'!$U290,#REF!,2,0),"")</f>
        <v/>
      </c>
    </row>
    <row r="291" spans="6:23" x14ac:dyDescent="0.35">
      <c r="F291" s="293"/>
      <c r="G291" s="300"/>
      <c r="H291" s="291"/>
      <c r="I291" s="300"/>
      <c r="J291" s="289"/>
      <c r="K291" s="301"/>
      <c r="L291" s="281"/>
      <c r="M291" s="231" t="str">
        <f t="shared" si="2"/>
        <v/>
      </c>
      <c r="N291" s="231" t="str">
        <f>IF(Detailed_Expense_P114[[#This Row],[TOTAL]]&lt;&gt;"",Detailed_Expense_P114[[#This Row],[TOTAL]]*VLOOKUP(Detailed_Expense_P114[[#This Row],[CURRENCY]],Conversion12[],2,0),"")</f>
        <v/>
      </c>
      <c r="O291" s="281"/>
      <c r="P291" s="291"/>
      <c r="Q291" s="300"/>
      <c r="W291" s="53" t="str">
        <f>IF('Project 1'!$V291&lt;&gt;"",'Project 1'!$V291*VLOOKUP('Project 1'!$U291,#REF!,2,0),"")</f>
        <v/>
      </c>
    </row>
    <row r="292" spans="6:23" x14ac:dyDescent="0.35">
      <c r="F292" s="293"/>
      <c r="G292" s="300"/>
      <c r="H292" s="291"/>
      <c r="I292" s="300"/>
      <c r="J292" s="289"/>
      <c r="K292" s="301"/>
      <c r="L292" s="281"/>
      <c r="M292" s="231" t="str">
        <f t="shared" si="2"/>
        <v/>
      </c>
      <c r="N292" s="231" t="str">
        <f>IF(Detailed_Expense_P114[[#This Row],[TOTAL]]&lt;&gt;"",Detailed_Expense_P114[[#This Row],[TOTAL]]*VLOOKUP(Detailed_Expense_P114[[#This Row],[CURRENCY]],Conversion12[],2,0),"")</f>
        <v/>
      </c>
      <c r="O292" s="281"/>
      <c r="P292" s="291"/>
      <c r="Q292" s="300"/>
      <c r="W292" s="53" t="str">
        <f>IF('Project 1'!$V292&lt;&gt;"",'Project 1'!$V292*VLOOKUP('Project 1'!$U292,#REF!,2,0),"")</f>
        <v/>
      </c>
    </row>
    <row r="293" spans="6:23" x14ac:dyDescent="0.35">
      <c r="F293" s="293"/>
      <c r="G293" s="300"/>
      <c r="H293" s="291"/>
      <c r="I293" s="300"/>
      <c r="J293" s="289"/>
      <c r="K293" s="301"/>
      <c r="L293" s="281"/>
      <c r="M293" s="231" t="str">
        <f t="shared" si="2"/>
        <v/>
      </c>
      <c r="N293" s="231" t="str">
        <f>IF(Detailed_Expense_P114[[#This Row],[TOTAL]]&lt;&gt;"",Detailed_Expense_P114[[#This Row],[TOTAL]]*VLOOKUP(Detailed_Expense_P114[[#This Row],[CURRENCY]],Conversion12[],2,0),"")</f>
        <v/>
      </c>
      <c r="O293" s="281"/>
      <c r="P293" s="291"/>
      <c r="Q293" s="300"/>
      <c r="W293" s="53" t="str">
        <f>IF('Project 1'!$V293&lt;&gt;"",'Project 1'!$V293*VLOOKUP('Project 1'!$U293,#REF!,2,0),"")</f>
        <v/>
      </c>
    </row>
    <row r="294" spans="6:23" x14ac:dyDescent="0.35">
      <c r="F294" s="293"/>
      <c r="G294" s="300"/>
      <c r="H294" s="291"/>
      <c r="I294" s="300"/>
      <c r="J294" s="289"/>
      <c r="K294" s="301"/>
      <c r="L294" s="281"/>
      <c r="M294" s="231" t="str">
        <f t="shared" si="2"/>
        <v/>
      </c>
      <c r="N294" s="231" t="str">
        <f>IF(Detailed_Expense_P114[[#This Row],[TOTAL]]&lt;&gt;"",Detailed_Expense_P114[[#This Row],[TOTAL]]*VLOOKUP(Detailed_Expense_P114[[#This Row],[CURRENCY]],Conversion12[],2,0),"")</f>
        <v/>
      </c>
      <c r="O294" s="281"/>
      <c r="P294" s="291"/>
      <c r="Q294" s="300"/>
      <c r="W294" s="53" t="str">
        <f>IF('Project 1'!$V294&lt;&gt;"",'Project 1'!$V294*VLOOKUP('Project 1'!$U294,#REF!,2,0),"")</f>
        <v/>
      </c>
    </row>
    <row r="295" spans="6:23" x14ac:dyDescent="0.35">
      <c r="F295" s="293"/>
      <c r="G295" s="300"/>
      <c r="H295" s="291"/>
      <c r="I295" s="300"/>
      <c r="J295" s="289"/>
      <c r="K295" s="301"/>
      <c r="L295" s="281"/>
      <c r="M295" s="231" t="str">
        <f t="shared" si="2"/>
        <v/>
      </c>
      <c r="N295" s="231" t="str">
        <f>IF(Detailed_Expense_P114[[#This Row],[TOTAL]]&lt;&gt;"",Detailed_Expense_P114[[#This Row],[TOTAL]]*VLOOKUP(Detailed_Expense_P114[[#This Row],[CURRENCY]],Conversion12[],2,0),"")</f>
        <v/>
      </c>
      <c r="O295" s="281"/>
      <c r="P295" s="291"/>
      <c r="Q295" s="300"/>
      <c r="W295" s="53" t="str">
        <f>IF('Project 1'!$V295&lt;&gt;"",'Project 1'!$V295*VLOOKUP('Project 1'!$U295,#REF!,2,0),"")</f>
        <v/>
      </c>
    </row>
    <row r="296" spans="6:23" x14ac:dyDescent="0.35">
      <c r="F296" s="293"/>
      <c r="G296" s="300"/>
      <c r="H296" s="291"/>
      <c r="I296" s="300"/>
      <c r="J296" s="289"/>
      <c r="K296" s="301"/>
      <c r="L296" s="281"/>
      <c r="M296" s="231" t="str">
        <f t="shared" si="2"/>
        <v/>
      </c>
      <c r="N296" s="231" t="str">
        <f>IF(Detailed_Expense_P114[[#This Row],[TOTAL]]&lt;&gt;"",Detailed_Expense_P114[[#This Row],[TOTAL]]*VLOOKUP(Detailed_Expense_P114[[#This Row],[CURRENCY]],Conversion12[],2,0),"")</f>
        <v/>
      </c>
      <c r="O296" s="281"/>
      <c r="P296" s="291"/>
      <c r="Q296" s="300"/>
      <c r="W296" s="53" t="str">
        <f>IF('Project 1'!$V296&lt;&gt;"",'Project 1'!$V296*VLOOKUP('Project 1'!$U296,#REF!,2,0),"")</f>
        <v/>
      </c>
    </row>
    <row r="297" spans="6:23" x14ac:dyDescent="0.35">
      <c r="F297" s="293"/>
      <c r="G297" s="300"/>
      <c r="H297" s="291"/>
      <c r="I297" s="300"/>
      <c r="J297" s="289"/>
      <c r="K297" s="301"/>
      <c r="L297" s="281"/>
      <c r="M297" s="231" t="str">
        <f t="shared" si="2"/>
        <v/>
      </c>
      <c r="N297" s="231" t="str">
        <f>IF(Detailed_Expense_P114[[#This Row],[TOTAL]]&lt;&gt;"",Detailed_Expense_P114[[#This Row],[TOTAL]]*VLOOKUP(Detailed_Expense_P114[[#This Row],[CURRENCY]],Conversion12[],2,0),"")</f>
        <v/>
      </c>
      <c r="O297" s="281"/>
      <c r="P297" s="291"/>
      <c r="Q297" s="300"/>
      <c r="W297" s="53" t="str">
        <f>IF('Project 1'!$V297&lt;&gt;"",'Project 1'!$V297*VLOOKUP('Project 1'!$U297,#REF!,2,0),"")</f>
        <v/>
      </c>
    </row>
    <row r="298" spans="6:23" x14ac:dyDescent="0.35">
      <c r="F298" s="293"/>
      <c r="G298" s="300"/>
      <c r="H298" s="291"/>
      <c r="I298" s="300"/>
      <c r="J298" s="289"/>
      <c r="K298" s="301"/>
      <c r="L298" s="281"/>
      <c r="M298" s="231" t="str">
        <f t="shared" si="2"/>
        <v/>
      </c>
      <c r="N298" s="231" t="str">
        <f>IF(Detailed_Expense_P114[[#This Row],[TOTAL]]&lt;&gt;"",Detailed_Expense_P114[[#This Row],[TOTAL]]*VLOOKUP(Detailed_Expense_P114[[#This Row],[CURRENCY]],Conversion12[],2,0),"")</f>
        <v/>
      </c>
      <c r="O298" s="281"/>
      <c r="P298" s="291"/>
      <c r="Q298" s="300"/>
      <c r="W298" s="53" t="str">
        <f>IF('Project 1'!$V298&lt;&gt;"",'Project 1'!$V298*VLOOKUP('Project 1'!$U298,#REF!,2,0),"")</f>
        <v/>
      </c>
    </row>
    <row r="299" spans="6:23" x14ac:dyDescent="0.35">
      <c r="F299" s="293"/>
      <c r="G299" s="300"/>
      <c r="H299" s="291"/>
      <c r="I299" s="300"/>
      <c r="J299" s="289"/>
      <c r="K299" s="301"/>
      <c r="L299" s="281"/>
      <c r="M299" s="231" t="str">
        <f t="shared" si="2"/>
        <v/>
      </c>
      <c r="N299" s="231" t="str">
        <f>IF(Detailed_Expense_P114[[#This Row],[TOTAL]]&lt;&gt;"",Detailed_Expense_P114[[#This Row],[TOTAL]]*VLOOKUP(Detailed_Expense_P114[[#This Row],[CURRENCY]],Conversion12[],2,0),"")</f>
        <v/>
      </c>
      <c r="O299" s="281"/>
      <c r="P299" s="291"/>
      <c r="Q299" s="300"/>
      <c r="W299" s="53" t="str">
        <f>IF('Project 1'!$V299&lt;&gt;"",'Project 1'!$V299*VLOOKUP('Project 1'!$U299,#REF!,2,0),"")</f>
        <v/>
      </c>
    </row>
    <row r="300" spans="6:23" x14ac:dyDescent="0.35">
      <c r="F300" s="293"/>
      <c r="G300" s="300"/>
      <c r="H300" s="291"/>
      <c r="I300" s="300"/>
      <c r="J300" s="289"/>
      <c r="K300" s="301"/>
      <c r="L300" s="281"/>
      <c r="M300" s="231" t="str">
        <f t="shared" si="2"/>
        <v/>
      </c>
      <c r="N300" s="231" t="str">
        <f>IF(Detailed_Expense_P114[[#This Row],[TOTAL]]&lt;&gt;"",Detailed_Expense_P114[[#This Row],[TOTAL]]*VLOOKUP(Detailed_Expense_P114[[#This Row],[CURRENCY]],Conversion12[],2,0),"")</f>
        <v/>
      </c>
      <c r="O300" s="281"/>
      <c r="P300" s="291"/>
      <c r="Q300" s="300"/>
      <c r="W300" s="53" t="str">
        <f>IF('Project 1'!$V300&lt;&gt;"",'Project 1'!$V300*VLOOKUP('Project 1'!$U300,#REF!,2,0),"")</f>
        <v/>
      </c>
    </row>
    <row r="301" spans="6:23" x14ac:dyDescent="0.35">
      <c r="F301" s="293"/>
      <c r="G301" s="300"/>
      <c r="H301" s="291"/>
      <c r="I301" s="300"/>
      <c r="J301" s="289"/>
      <c r="K301" s="301"/>
      <c r="L301" s="281"/>
      <c r="M301" s="231" t="str">
        <f t="shared" si="2"/>
        <v/>
      </c>
      <c r="N301" s="231" t="str">
        <f>IF(Detailed_Expense_P114[[#This Row],[TOTAL]]&lt;&gt;"",Detailed_Expense_P114[[#This Row],[TOTAL]]*VLOOKUP(Detailed_Expense_P114[[#This Row],[CURRENCY]],Conversion12[],2,0),"")</f>
        <v/>
      </c>
      <c r="O301" s="281"/>
      <c r="P301" s="291"/>
      <c r="Q301" s="300"/>
      <c r="W301" s="53" t="str">
        <f>IF('Project 1'!$V301&lt;&gt;"",'Project 1'!$V301*VLOOKUP('Project 1'!$U301,#REF!,2,0),"")</f>
        <v/>
      </c>
    </row>
    <row r="302" spans="6:23" x14ac:dyDescent="0.35">
      <c r="F302" s="293"/>
      <c r="G302" s="300"/>
      <c r="H302" s="291"/>
      <c r="I302" s="300"/>
      <c r="J302" s="289"/>
      <c r="K302" s="301"/>
      <c r="L302" s="281"/>
      <c r="M302" s="231" t="str">
        <f t="shared" si="2"/>
        <v/>
      </c>
      <c r="N302" s="231" t="str">
        <f>IF(Detailed_Expense_P114[[#This Row],[TOTAL]]&lt;&gt;"",Detailed_Expense_P114[[#This Row],[TOTAL]]*VLOOKUP(Detailed_Expense_P114[[#This Row],[CURRENCY]],Conversion12[],2,0),"")</f>
        <v/>
      </c>
      <c r="O302" s="281"/>
      <c r="P302" s="291"/>
      <c r="Q302" s="300"/>
      <c r="W302" s="53" t="str">
        <f>IF('Project 1'!$V302&lt;&gt;"",'Project 1'!$V302*VLOOKUP('Project 1'!$U302,#REF!,2,0),"")</f>
        <v/>
      </c>
    </row>
    <row r="303" spans="6:23" x14ac:dyDescent="0.35">
      <c r="F303" s="293"/>
      <c r="G303" s="300"/>
      <c r="H303" s="291"/>
      <c r="I303" s="300"/>
      <c r="J303" s="289"/>
      <c r="K303" s="301"/>
      <c r="L303" s="293"/>
      <c r="M303" s="231" t="str">
        <f t="shared" si="2"/>
        <v/>
      </c>
      <c r="N303" s="231" t="str">
        <f>IF(Detailed_Expense_P114[[#This Row],[TOTAL]]&lt;&gt;"",Detailed_Expense_P114[[#This Row],[TOTAL]]*VLOOKUP(Detailed_Expense_P114[[#This Row],[CURRENCY]],Conversion12[],2,0),"")</f>
        <v/>
      </c>
      <c r="O303" s="293"/>
      <c r="P303" s="291"/>
      <c r="Q303" s="291"/>
      <c r="W303" s="53" t="str">
        <f>IF('Project 1'!$V303&lt;&gt;"",'Project 1'!$V303*VLOOKUP('Project 1'!$U303,#REF!,2,0),"")</f>
        <v/>
      </c>
    </row>
    <row r="304" spans="6:23" x14ac:dyDescent="0.35">
      <c r="L304"/>
      <c r="M304" s="232"/>
      <c r="N304" s="186"/>
      <c r="W304" s="53" t="str">
        <f>IF('Project 1'!$V304&lt;&gt;"",'Project 1'!$V304*VLOOKUP('Project 1'!$U304,#REF!,2,0),"")</f>
        <v/>
      </c>
    </row>
    <row r="305" spans="12:23" x14ac:dyDescent="0.35">
      <c r="L305"/>
      <c r="M305" s="232"/>
      <c r="N305" s="186"/>
      <c r="W305" s="53" t="str">
        <f>IF('Project 1'!$V305&lt;&gt;"",'Project 1'!$V305*VLOOKUP('Project 1'!$U305,#REF!,2,0),"")</f>
        <v/>
      </c>
    </row>
    <row r="306" spans="12:23" x14ac:dyDescent="0.35">
      <c r="L306"/>
      <c r="W306" s="53" t="str">
        <f>IF('Project 1'!$V306&lt;&gt;"",'Project 1'!$V306*VLOOKUP('Project 1'!$U306,#REF!,2,0),"")</f>
        <v/>
      </c>
    </row>
    <row r="307" spans="12:23" x14ac:dyDescent="0.35">
      <c r="L307"/>
      <c r="W307" s="53" t="str">
        <f>IF('Project 1'!$V307&lt;&gt;"",'Project 1'!$V307*VLOOKUP('Project 1'!$U307,#REF!,2,0),"")</f>
        <v/>
      </c>
    </row>
    <row r="308" spans="12:23" x14ac:dyDescent="0.35">
      <c r="L308"/>
      <c r="W308" s="53" t="str">
        <f>IF('Project 1'!$V308&lt;&gt;"",'Project 1'!$V308*VLOOKUP('Project 1'!$U308,#REF!,2,0),"")</f>
        <v/>
      </c>
    </row>
    <row r="309" spans="12:23" x14ac:dyDescent="0.35">
      <c r="L309"/>
      <c r="W309" s="53" t="str">
        <f>IF('Project 1'!$V309&lt;&gt;"",'Project 1'!$V309*VLOOKUP('Project 1'!$U309,#REF!,2,0),"")</f>
        <v/>
      </c>
    </row>
    <row r="310" spans="12:23" x14ac:dyDescent="0.35">
      <c r="L310"/>
      <c r="W310" s="53" t="str">
        <f>IF('Project 1'!$V310&lt;&gt;"",'Project 1'!$V310*VLOOKUP('Project 1'!$U310,#REF!,2,0),"")</f>
        <v/>
      </c>
    </row>
    <row r="311" spans="12:23" x14ac:dyDescent="0.35">
      <c r="L311"/>
      <c r="W311" s="53" t="str">
        <f>IF('Project 1'!$V311&lt;&gt;"",'Project 1'!$V311*VLOOKUP('Project 1'!$U311,#REF!,2,0),"")</f>
        <v/>
      </c>
    </row>
    <row r="312" spans="12:23" x14ac:dyDescent="0.35">
      <c r="L312"/>
      <c r="W312" s="53" t="str">
        <f>IF('Project 1'!$V312&lt;&gt;"",'Project 1'!$V312*VLOOKUP('Project 1'!$U312,#REF!,2,0),"")</f>
        <v/>
      </c>
    </row>
    <row r="313" spans="12:23" x14ac:dyDescent="0.35">
      <c r="L313"/>
      <c r="W313" s="53" t="str">
        <f>IF('Project 1'!$V313&lt;&gt;"",'Project 1'!$V313*VLOOKUP('Project 1'!$U313,#REF!,2,0),"")</f>
        <v/>
      </c>
    </row>
    <row r="314" spans="12:23" x14ac:dyDescent="0.35">
      <c r="L314"/>
      <c r="W314" s="53" t="str">
        <f>IF('Project 1'!$V314&lt;&gt;"",'Project 1'!$V314*VLOOKUP('Project 1'!$U314,#REF!,2,0),"")</f>
        <v/>
      </c>
    </row>
    <row r="315" spans="12:23" x14ac:dyDescent="0.35">
      <c r="L315"/>
      <c r="W315" s="53" t="str">
        <f>IF('Project 1'!$V315&lt;&gt;"",'Project 1'!$V315*VLOOKUP('Project 1'!$U315,#REF!,2,0),"")</f>
        <v/>
      </c>
    </row>
    <row r="316" spans="12:23" x14ac:dyDescent="0.35">
      <c r="L316"/>
      <c r="W316" s="53" t="str">
        <f>IF('Project 1'!$V316&lt;&gt;"",'Project 1'!$V316*VLOOKUP('Project 1'!$U316,#REF!,2,0),"")</f>
        <v/>
      </c>
    </row>
    <row r="317" spans="12:23" x14ac:dyDescent="0.35">
      <c r="L317"/>
      <c r="W317" s="53" t="str">
        <f>IF('Project 1'!$V317&lt;&gt;"",'Project 1'!$V317*VLOOKUP('Project 1'!$U317,#REF!,2,0),"")</f>
        <v/>
      </c>
    </row>
    <row r="318" spans="12:23" x14ac:dyDescent="0.35">
      <c r="L318"/>
      <c r="W318" s="53" t="str">
        <f>IF('Project 1'!$V318&lt;&gt;"",'Project 1'!$V318*VLOOKUP('Project 1'!$U318,#REF!,2,0),"")</f>
        <v/>
      </c>
    </row>
    <row r="319" spans="12:23" x14ac:dyDescent="0.35">
      <c r="L319"/>
      <c r="W319" s="53" t="str">
        <f>IF('Project 1'!$V319&lt;&gt;"",'Project 1'!$V319*VLOOKUP('Project 1'!$U319,#REF!,2,0),"")</f>
        <v/>
      </c>
    </row>
    <row r="320" spans="12:23" x14ac:dyDescent="0.35">
      <c r="L320"/>
      <c r="W320" s="53" t="str">
        <f>IF('Project 1'!$V320&lt;&gt;"",'Project 1'!$V320*VLOOKUP('Project 1'!$U320,#REF!,2,0),"")</f>
        <v/>
      </c>
    </row>
    <row r="321" spans="12:23" x14ac:dyDescent="0.35">
      <c r="L321"/>
      <c r="W321" s="53" t="str">
        <f>IF('Project 1'!$V321&lt;&gt;"",'Project 1'!$V321*VLOOKUP('Project 1'!$U321,#REF!,2,0),"")</f>
        <v/>
      </c>
    </row>
    <row r="322" spans="12:23" x14ac:dyDescent="0.35">
      <c r="L322"/>
      <c r="W322" s="53" t="str">
        <f>IF('Project 1'!$V322&lt;&gt;"",'Project 1'!$V322*VLOOKUP('Project 1'!$U322,#REF!,2,0),"")</f>
        <v/>
      </c>
    </row>
    <row r="323" spans="12:23" x14ac:dyDescent="0.35">
      <c r="L323"/>
      <c r="W323" s="53" t="str">
        <f>IF('Project 1'!$V323&lt;&gt;"",'Project 1'!$V323*VLOOKUP('Project 1'!$U323,#REF!,2,0),"")</f>
        <v/>
      </c>
    </row>
    <row r="324" spans="12:23" x14ac:dyDescent="0.35">
      <c r="L324"/>
      <c r="W324" s="53" t="str">
        <f>IF('Project 1'!$V324&lt;&gt;"",'Project 1'!$V324*VLOOKUP('Project 1'!$U324,#REF!,2,0),"")</f>
        <v/>
      </c>
    </row>
    <row r="325" spans="12:23" x14ac:dyDescent="0.35">
      <c r="L325"/>
      <c r="W325" s="53" t="str">
        <f>IF('Project 1'!$V325&lt;&gt;"",'Project 1'!$V325*VLOOKUP('Project 1'!$U325,#REF!,2,0),"")</f>
        <v/>
      </c>
    </row>
    <row r="326" spans="12:23" x14ac:dyDescent="0.35">
      <c r="L326"/>
      <c r="W326" s="53" t="str">
        <f>IF('Project 1'!$V326&lt;&gt;"",'Project 1'!$V326*VLOOKUP('Project 1'!$U326,#REF!,2,0),"")</f>
        <v/>
      </c>
    </row>
    <row r="327" spans="12:23" x14ac:dyDescent="0.35">
      <c r="L327"/>
      <c r="W327" s="53" t="str">
        <f>IF('Project 1'!$V327&lt;&gt;"",'Project 1'!$V327*VLOOKUP('Project 1'!$U327,#REF!,2,0),"")</f>
        <v/>
      </c>
    </row>
    <row r="328" spans="12:23" x14ac:dyDescent="0.35">
      <c r="L328"/>
      <c r="W328" s="53" t="str">
        <f>IF('Project 1'!$V328&lt;&gt;"",'Project 1'!$V328*VLOOKUP('Project 1'!$U328,#REF!,2,0),"")</f>
        <v/>
      </c>
    </row>
    <row r="329" spans="12:23" x14ac:dyDescent="0.35">
      <c r="L329"/>
      <c r="W329" s="53" t="str">
        <f>IF('Project 1'!$V329&lt;&gt;"",'Project 1'!$V329*VLOOKUP('Project 1'!$U329,#REF!,2,0),"")</f>
        <v/>
      </c>
    </row>
    <row r="330" spans="12:23" x14ac:dyDescent="0.35">
      <c r="L330"/>
      <c r="W330" s="53" t="str">
        <f>IF('Project 1'!$V330&lt;&gt;"",'Project 1'!$V330*VLOOKUP('Project 1'!$U330,#REF!,2,0),"")</f>
        <v/>
      </c>
    </row>
    <row r="331" spans="12:23" x14ac:dyDescent="0.35">
      <c r="L331"/>
      <c r="W331" s="53" t="str">
        <f>IF('Project 1'!$V331&lt;&gt;"",'Project 1'!$V331*VLOOKUP('Project 1'!$U331,#REF!,2,0),"")</f>
        <v/>
      </c>
    </row>
    <row r="332" spans="12:23" x14ac:dyDescent="0.35">
      <c r="L332"/>
      <c r="W332" s="53" t="str">
        <f>IF('Project 1'!$V332&lt;&gt;"",'Project 1'!$V332*VLOOKUP('Project 1'!$U332,#REF!,2,0),"")</f>
        <v/>
      </c>
    </row>
    <row r="333" spans="12:23" x14ac:dyDescent="0.35">
      <c r="L333"/>
      <c r="W333" s="53" t="str">
        <f>IF('Project 1'!$V333&lt;&gt;"",'Project 1'!$V333*VLOOKUP('Project 1'!$U333,#REF!,2,0),"")</f>
        <v/>
      </c>
    </row>
    <row r="334" spans="12:23" x14ac:dyDescent="0.35">
      <c r="L334"/>
      <c r="W334" s="53" t="str">
        <f>IF('Project 1'!$V334&lt;&gt;"",'Project 1'!$V334*VLOOKUP('Project 1'!$U334,#REF!,2,0),"")</f>
        <v/>
      </c>
    </row>
    <row r="335" spans="12:23" x14ac:dyDescent="0.35">
      <c r="L335"/>
      <c r="W335" s="53" t="str">
        <f>IF('Project 1'!$V335&lt;&gt;"",'Project 1'!$V335*VLOOKUP('Project 1'!$U335,#REF!,2,0),"")</f>
        <v/>
      </c>
    </row>
    <row r="336" spans="12:23" x14ac:dyDescent="0.35">
      <c r="L336"/>
      <c r="W336" s="53" t="str">
        <f>IF('Project 1'!$V336&lt;&gt;"",'Project 1'!$V336*VLOOKUP('Project 1'!$U336,#REF!,2,0),"")</f>
        <v/>
      </c>
    </row>
    <row r="337" spans="12:23" x14ac:dyDescent="0.35">
      <c r="L337"/>
      <c r="W337" s="53" t="str">
        <f>IF('Project 1'!$V337&lt;&gt;"",'Project 1'!$V337*VLOOKUP('Project 1'!$U337,#REF!,2,0),"")</f>
        <v/>
      </c>
    </row>
    <row r="338" spans="12:23" x14ac:dyDescent="0.35">
      <c r="L338"/>
      <c r="W338" s="53" t="str">
        <f>IF('Project 1'!$V338&lt;&gt;"",'Project 1'!$V338*VLOOKUP('Project 1'!$U338,#REF!,2,0),"")</f>
        <v/>
      </c>
    </row>
    <row r="339" spans="12:23" x14ac:dyDescent="0.35">
      <c r="L339"/>
      <c r="W339" s="53" t="str">
        <f>IF('Project 1'!$V339&lt;&gt;"",'Project 1'!$V339*VLOOKUP('Project 1'!$U339,#REF!,2,0),"")</f>
        <v/>
      </c>
    </row>
    <row r="340" spans="12:23" x14ac:dyDescent="0.35">
      <c r="L340"/>
      <c r="W340" s="53" t="str">
        <f>IF('Project 1'!$V340&lt;&gt;"",'Project 1'!$V340*VLOOKUP('Project 1'!$U340,#REF!,2,0),"")</f>
        <v/>
      </c>
    </row>
    <row r="341" spans="12:23" x14ac:dyDescent="0.35">
      <c r="L341"/>
      <c r="W341" s="53" t="str">
        <f>IF('Project 1'!$V341&lt;&gt;"",'Project 1'!$V341*VLOOKUP('Project 1'!$U341,#REF!,2,0),"")</f>
        <v/>
      </c>
    </row>
    <row r="342" spans="12:23" x14ac:dyDescent="0.35">
      <c r="L342"/>
      <c r="W342" s="53" t="str">
        <f>IF('Project 1'!$V342&lt;&gt;"",'Project 1'!$V342*VLOOKUP('Project 1'!$U342,#REF!,2,0),"")</f>
        <v/>
      </c>
    </row>
    <row r="343" spans="12:23" x14ac:dyDescent="0.35">
      <c r="L343"/>
      <c r="W343" s="53" t="str">
        <f>IF('Project 1'!$V343&lt;&gt;"",'Project 1'!$V343*VLOOKUP('Project 1'!$U343,#REF!,2,0),"")</f>
        <v/>
      </c>
    </row>
    <row r="344" spans="12:23" x14ac:dyDescent="0.35">
      <c r="L344"/>
      <c r="W344" s="53" t="str">
        <f>IF('Project 1'!$V344&lt;&gt;"",'Project 1'!$V344*VLOOKUP('Project 1'!$U344,#REF!,2,0),"")</f>
        <v/>
      </c>
    </row>
    <row r="345" spans="12:23" x14ac:dyDescent="0.35">
      <c r="L345"/>
      <c r="W345" s="53" t="str">
        <f>IF('Project 1'!$V345&lt;&gt;"",'Project 1'!$V345*VLOOKUP('Project 1'!$U345,#REF!,2,0),"")</f>
        <v/>
      </c>
    </row>
    <row r="346" spans="12:23" x14ac:dyDescent="0.35">
      <c r="L346"/>
      <c r="W346" s="53" t="str">
        <f>IF('Project 1'!$V346&lt;&gt;"",'Project 1'!$V346*VLOOKUP('Project 1'!$U346,#REF!,2,0),"")</f>
        <v/>
      </c>
    </row>
    <row r="347" spans="12:23" x14ac:dyDescent="0.35">
      <c r="L347"/>
      <c r="W347" s="53" t="str">
        <f>IF('Project 1'!$V347&lt;&gt;"",'Project 1'!$V347*VLOOKUP('Project 1'!$U347,#REF!,2,0),"")</f>
        <v/>
      </c>
    </row>
    <row r="348" spans="12:23" x14ac:dyDescent="0.35">
      <c r="L348"/>
      <c r="W348" s="53" t="str">
        <f>IF('Project 1'!$V348&lt;&gt;"",'Project 1'!$V348*VLOOKUP('Project 1'!$U348,#REF!,2,0),"")</f>
        <v/>
      </c>
    </row>
    <row r="349" spans="12:23" x14ac:dyDescent="0.35">
      <c r="L349"/>
      <c r="W349" s="53" t="str">
        <f>IF('Project 1'!$V349&lt;&gt;"",'Project 1'!$V349*VLOOKUP('Project 1'!$U349,#REF!,2,0),"")</f>
        <v/>
      </c>
    </row>
    <row r="350" spans="12:23" x14ac:dyDescent="0.35">
      <c r="L350"/>
      <c r="W350" s="53" t="str">
        <f>IF('Project 1'!$V350&lt;&gt;"",'Project 1'!$V350*VLOOKUP('Project 1'!$U350,#REF!,2,0),"")</f>
        <v/>
      </c>
    </row>
    <row r="351" spans="12:23" x14ac:dyDescent="0.35">
      <c r="L351"/>
      <c r="W351" s="53" t="str">
        <f>IF('Project 1'!$V351&lt;&gt;"",'Project 1'!$V351*VLOOKUP('Project 1'!$U351,#REF!,2,0),"")</f>
        <v/>
      </c>
    </row>
    <row r="352" spans="12:23" x14ac:dyDescent="0.35">
      <c r="L352"/>
      <c r="W352" s="53" t="str">
        <f>IF('Project 1'!$V352&lt;&gt;"",'Project 1'!$V352*VLOOKUP('Project 1'!$U352,#REF!,2,0),"")</f>
        <v/>
      </c>
    </row>
    <row r="353" spans="12:23" x14ac:dyDescent="0.35">
      <c r="L353"/>
      <c r="W353" s="53" t="str">
        <f>IF('Project 1'!$V353&lt;&gt;"",'Project 1'!$V353*VLOOKUP('Project 1'!$U353,#REF!,2,0),"")</f>
        <v/>
      </c>
    </row>
    <row r="354" spans="12:23" x14ac:dyDescent="0.35">
      <c r="L354"/>
      <c r="W354" s="53" t="str">
        <f>IF('Project 1'!$V354&lt;&gt;"",'Project 1'!$V354*VLOOKUP('Project 1'!$U354,#REF!,2,0),"")</f>
        <v/>
      </c>
    </row>
    <row r="355" spans="12:23" x14ac:dyDescent="0.35">
      <c r="L355"/>
      <c r="W355" s="53" t="str">
        <f>IF('Project 1'!$V355&lt;&gt;"",'Project 1'!$V355*VLOOKUP('Project 1'!$U355,#REF!,2,0),"")</f>
        <v/>
      </c>
    </row>
    <row r="356" spans="12:23" x14ac:dyDescent="0.35">
      <c r="L356"/>
      <c r="W356" s="53" t="str">
        <f>IF('Project 1'!$V356&lt;&gt;"",'Project 1'!$V356*VLOOKUP('Project 1'!$U356,#REF!,2,0),"")</f>
        <v/>
      </c>
    </row>
    <row r="357" spans="12:23" x14ac:dyDescent="0.35">
      <c r="L357"/>
      <c r="W357" s="53" t="str">
        <f>IF('Project 1'!$V357&lt;&gt;"",'Project 1'!$V357*VLOOKUP('Project 1'!$U357,#REF!,2,0),"")</f>
        <v/>
      </c>
    </row>
    <row r="358" spans="12:23" x14ac:dyDescent="0.35">
      <c r="L358"/>
      <c r="W358" s="53" t="str">
        <f>IF('Project 1'!$V358&lt;&gt;"",'Project 1'!$V358*VLOOKUP('Project 1'!$U358,#REF!,2,0),"")</f>
        <v/>
      </c>
    </row>
    <row r="359" spans="12:23" x14ac:dyDescent="0.35">
      <c r="L359"/>
      <c r="W359" s="53" t="str">
        <f>IF('Project 1'!$V359&lt;&gt;"",'Project 1'!$V359*VLOOKUP('Project 1'!$U359,#REF!,2,0),"")</f>
        <v/>
      </c>
    </row>
    <row r="360" spans="12:23" x14ac:dyDescent="0.35">
      <c r="L360"/>
      <c r="W360" s="53" t="str">
        <f>IF('Project 1'!$V360&lt;&gt;"",'Project 1'!$V360*VLOOKUP('Project 1'!$U360,#REF!,2,0),"")</f>
        <v/>
      </c>
    </row>
    <row r="361" spans="12:23" x14ac:dyDescent="0.35">
      <c r="L361"/>
      <c r="W361" s="53" t="str">
        <f>IF('Project 1'!$V361&lt;&gt;"",'Project 1'!$V361*VLOOKUP('Project 1'!$U361,#REF!,2,0),"")</f>
        <v/>
      </c>
    </row>
    <row r="362" spans="12:23" x14ac:dyDescent="0.35">
      <c r="L362"/>
      <c r="W362" s="53" t="str">
        <f>IF('Project 1'!$V362&lt;&gt;"",'Project 1'!$V362*VLOOKUP('Project 1'!$U362,#REF!,2,0),"")</f>
        <v/>
      </c>
    </row>
    <row r="363" spans="12:23" x14ac:dyDescent="0.35">
      <c r="L363"/>
      <c r="W363" s="53" t="str">
        <f>IF('Project 1'!$V363&lt;&gt;"",'Project 1'!$V363*VLOOKUP('Project 1'!$U363,#REF!,2,0),"")</f>
        <v/>
      </c>
    </row>
    <row r="364" spans="12:23" x14ac:dyDescent="0.35">
      <c r="L364"/>
      <c r="W364" s="53" t="str">
        <f>IF('Project 1'!$V364&lt;&gt;"",'Project 1'!$V364*VLOOKUP('Project 1'!$U364,#REF!,2,0),"")</f>
        <v/>
      </c>
    </row>
    <row r="365" spans="12:23" x14ac:dyDescent="0.35">
      <c r="L365"/>
      <c r="W365" s="53" t="str">
        <f>IF('Project 1'!$V365&lt;&gt;"",'Project 1'!$V365*VLOOKUP('Project 1'!$U365,#REF!,2,0),"")</f>
        <v/>
      </c>
    </row>
    <row r="366" spans="12:23" x14ac:dyDescent="0.35">
      <c r="L366"/>
      <c r="W366" s="53" t="str">
        <f>IF('Project 1'!$V366&lt;&gt;"",'Project 1'!$V366*VLOOKUP('Project 1'!$U366,#REF!,2,0),"")</f>
        <v/>
      </c>
    </row>
    <row r="367" spans="12:23" x14ac:dyDescent="0.35">
      <c r="L367"/>
      <c r="W367" s="53" t="str">
        <f>IF('Project 1'!$V367&lt;&gt;"",'Project 1'!$V367*VLOOKUP('Project 1'!$U367,#REF!,2,0),"")</f>
        <v/>
      </c>
    </row>
    <row r="368" spans="12:23" x14ac:dyDescent="0.35">
      <c r="L368"/>
      <c r="W368" s="53" t="str">
        <f>IF('Project 1'!$V368&lt;&gt;"",'Project 1'!$V368*VLOOKUP('Project 1'!$U368,#REF!,2,0),"")</f>
        <v/>
      </c>
    </row>
    <row r="369" spans="12:23" x14ac:dyDescent="0.35">
      <c r="L369"/>
      <c r="W369" s="53" t="str">
        <f>IF('Project 1'!$V369&lt;&gt;"",'Project 1'!$V369*VLOOKUP('Project 1'!$U369,#REF!,2,0),"")</f>
        <v/>
      </c>
    </row>
    <row r="370" spans="12:23" x14ac:dyDescent="0.35">
      <c r="L370"/>
      <c r="W370" s="53" t="str">
        <f>IF('Project 1'!$V370&lt;&gt;"",'Project 1'!$V370*VLOOKUP('Project 1'!$U370,#REF!,2,0),"")</f>
        <v/>
      </c>
    </row>
    <row r="371" spans="12:23" x14ac:dyDescent="0.35">
      <c r="L371"/>
      <c r="W371" s="53" t="str">
        <f>IF('Project 1'!$V371&lt;&gt;"",'Project 1'!$V371*VLOOKUP('Project 1'!$U371,#REF!,2,0),"")</f>
        <v/>
      </c>
    </row>
    <row r="372" spans="12:23" x14ac:dyDescent="0.35">
      <c r="L372"/>
      <c r="W372" s="53" t="str">
        <f>IF('Project 1'!$V372&lt;&gt;"",'Project 1'!$V372*VLOOKUP('Project 1'!$U372,#REF!,2,0),"")</f>
        <v/>
      </c>
    </row>
    <row r="373" spans="12:23" x14ac:dyDescent="0.35">
      <c r="L373"/>
      <c r="W373" s="53" t="str">
        <f>IF('Project 1'!$V373&lt;&gt;"",'Project 1'!$V373*VLOOKUP('Project 1'!$U373,#REF!,2,0),"")</f>
        <v/>
      </c>
    </row>
    <row r="374" spans="12:23" x14ac:dyDescent="0.35">
      <c r="L374"/>
      <c r="W374" s="53" t="str">
        <f>IF('Project 1'!$V374&lt;&gt;"",'Project 1'!$V374*VLOOKUP('Project 1'!$U374,#REF!,2,0),"")</f>
        <v/>
      </c>
    </row>
    <row r="375" spans="12:23" x14ac:dyDescent="0.35">
      <c r="L375"/>
      <c r="W375" s="53" t="str">
        <f>IF('Project 1'!$V375&lt;&gt;"",'Project 1'!$V375*VLOOKUP('Project 1'!$U375,#REF!,2,0),"")</f>
        <v/>
      </c>
    </row>
    <row r="376" spans="12:23" x14ac:dyDescent="0.35">
      <c r="L376"/>
      <c r="W376" s="53" t="str">
        <f>IF('Project 1'!$V376&lt;&gt;"",'Project 1'!$V376*VLOOKUP('Project 1'!$U376,#REF!,2,0),"")</f>
        <v/>
      </c>
    </row>
    <row r="377" spans="12:23" x14ac:dyDescent="0.35">
      <c r="L377"/>
      <c r="W377" s="53" t="str">
        <f>IF('Project 1'!$V377&lt;&gt;"",'Project 1'!$V377*VLOOKUP('Project 1'!$U377,#REF!,2,0),"")</f>
        <v/>
      </c>
    </row>
    <row r="378" spans="12:23" x14ac:dyDescent="0.35">
      <c r="L378"/>
      <c r="W378" s="53" t="str">
        <f>IF('Project 1'!$V378&lt;&gt;"",'Project 1'!$V378*VLOOKUP('Project 1'!$U378,#REF!,2,0),"")</f>
        <v/>
      </c>
    </row>
    <row r="379" spans="12:23" x14ac:dyDescent="0.35">
      <c r="L379"/>
      <c r="W379" s="53" t="str">
        <f>IF('Project 1'!$V379&lt;&gt;"",'Project 1'!$V379*VLOOKUP('Project 1'!$U379,#REF!,2,0),"")</f>
        <v/>
      </c>
    </row>
    <row r="380" spans="12:23" x14ac:dyDescent="0.35">
      <c r="L380"/>
      <c r="W380" s="53" t="str">
        <f>IF('Project 1'!$V380&lt;&gt;"",'Project 1'!$V380*VLOOKUP('Project 1'!$U380,#REF!,2,0),"")</f>
        <v/>
      </c>
    </row>
    <row r="381" spans="12:23" x14ac:dyDescent="0.35">
      <c r="L381"/>
      <c r="W381" s="53" t="str">
        <f>IF('Project 1'!$V381&lt;&gt;"",'Project 1'!$V381*VLOOKUP('Project 1'!$U381,#REF!,2,0),"")</f>
        <v/>
      </c>
    </row>
    <row r="382" spans="12:23" x14ac:dyDescent="0.35">
      <c r="L382"/>
      <c r="W382" s="53" t="str">
        <f>IF('Project 1'!$V382&lt;&gt;"",'Project 1'!$V382*VLOOKUP('Project 1'!$U382,#REF!,2,0),"")</f>
        <v/>
      </c>
    </row>
    <row r="383" spans="12:23" x14ac:dyDescent="0.35">
      <c r="L383"/>
      <c r="W383" s="53" t="str">
        <f>IF('Project 1'!$V383&lt;&gt;"",'Project 1'!$V383*VLOOKUP('Project 1'!$U383,#REF!,2,0),"")</f>
        <v/>
      </c>
    </row>
    <row r="384" spans="12:23" x14ac:dyDescent="0.35">
      <c r="L384"/>
      <c r="W384" s="53" t="str">
        <f>IF('Project 1'!$V384&lt;&gt;"",'Project 1'!$V384*VLOOKUP('Project 1'!$U384,#REF!,2,0),"")</f>
        <v/>
      </c>
    </row>
    <row r="385" spans="12:23" x14ac:dyDescent="0.35">
      <c r="L385"/>
      <c r="W385" s="53" t="str">
        <f>IF('Project 1'!$V385&lt;&gt;"",'Project 1'!$V385*VLOOKUP('Project 1'!$U385,#REF!,2,0),"")</f>
        <v/>
      </c>
    </row>
    <row r="386" spans="12:23" x14ac:dyDescent="0.35">
      <c r="L386"/>
      <c r="W386" s="53" t="str">
        <f>IF('Project 1'!$V386&lt;&gt;"",'Project 1'!$V386*VLOOKUP('Project 1'!$U386,#REF!,2,0),"")</f>
        <v/>
      </c>
    </row>
    <row r="387" spans="12:23" x14ac:dyDescent="0.35">
      <c r="L387"/>
      <c r="W387" s="53" t="str">
        <f>IF('Project 1'!$V387&lt;&gt;"",'Project 1'!$V387*VLOOKUP('Project 1'!$U387,#REF!,2,0),"")</f>
        <v/>
      </c>
    </row>
    <row r="388" spans="12:23" x14ac:dyDescent="0.35">
      <c r="L388"/>
      <c r="W388" s="53" t="str">
        <f>IF('Project 1'!$V388&lt;&gt;"",'Project 1'!$V388*VLOOKUP('Project 1'!$U388,#REF!,2,0),"")</f>
        <v/>
      </c>
    </row>
    <row r="389" spans="12:23" x14ac:dyDescent="0.35">
      <c r="L389"/>
      <c r="W389" s="53" t="str">
        <f>IF('Project 1'!$V389&lt;&gt;"",'Project 1'!$V389*VLOOKUP('Project 1'!$U389,#REF!,2,0),"")</f>
        <v/>
      </c>
    </row>
    <row r="390" spans="12:23" x14ac:dyDescent="0.35">
      <c r="L390"/>
      <c r="W390" s="53" t="str">
        <f>IF('Project 1'!$V390&lt;&gt;"",'Project 1'!$V390*VLOOKUP('Project 1'!$U390,#REF!,2,0),"")</f>
        <v/>
      </c>
    </row>
    <row r="391" spans="12:23" x14ac:dyDescent="0.35">
      <c r="L391"/>
      <c r="W391" s="53" t="str">
        <f>IF('Project 1'!$V391&lt;&gt;"",'Project 1'!$V391*VLOOKUP('Project 1'!$U391,#REF!,2,0),"")</f>
        <v/>
      </c>
    </row>
    <row r="392" spans="12:23" x14ac:dyDescent="0.35">
      <c r="L392"/>
      <c r="W392" s="53" t="str">
        <f>IF('Project 1'!$V392&lt;&gt;"",'Project 1'!$V392*VLOOKUP('Project 1'!$U392,#REF!,2,0),"")</f>
        <v/>
      </c>
    </row>
    <row r="393" spans="12:23" x14ac:dyDescent="0.35">
      <c r="L393"/>
      <c r="W393" s="53" t="str">
        <f>IF('Project 1'!$V393&lt;&gt;"",'Project 1'!$V393*VLOOKUP('Project 1'!$U393,#REF!,2,0),"")</f>
        <v/>
      </c>
    </row>
    <row r="394" spans="12:23" x14ac:dyDescent="0.35">
      <c r="L394"/>
      <c r="W394" s="53" t="str">
        <f>IF('Project 1'!$V394&lt;&gt;"",'Project 1'!$V394*VLOOKUP('Project 1'!$U394,#REF!,2,0),"")</f>
        <v/>
      </c>
    </row>
    <row r="395" spans="12:23" x14ac:dyDescent="0.35">
      <c r="L395"/>
      <c r="W395" s="53" t="str">
        <f>IF('Project 1'!$V395&lt;&gt;"",'Project 1'!$V395*VLOOKUP('Project 1'!$U395,#REF!,2,0),"")</f>
        <v/>
      </c>
    </row>
    <row r="396" spans="12:23" x14ac:dyDescent="0.35">
      <c r="L396"/>
      <c r="W396" s="53" t="str">
        <f>IF('Project 1'!$V396&lt;&gt;"",'Project 1'!$V396*VLOOKUP('Project 1'!$U396,#REF!,2,0),"")</f>
        <v/>
      </c>
    </row>
    <row r="397" spans="12:23" x14ac:dyDescent="0.35">
      <c r="L397"/>
      <c r="W397" s="53" t="str">
        <f>IF('Project 1'!$V397&lt;&gt;"",'Project 1'!$V397*VLOOKUP('Project 1'!$U397,#REF!,2,0),"")</f>
        <v/>
      </c>
    </row>
    <row r="398" spans="12:23" x14ac:dyDescent="0.35">
      <c r="L398"/>
      <c r="W398" s="53" t="str">
        <f>IF('Project 1'!$V398&lt;&gt;"",'Project 1'!$V398*VLOOKUP('Project 1'!$U398,#REF!,2,0),"")</f>
        <v/>
      </c>
    </row>
    <row r="399" spans="12:23" x14ac:dyDescent="0.35">
      <c r="L399"/>
      <c r="W399" s="53" t="str">
        <f>IF('Project 1'!$V399&lt;&gt;"",'Project 1'!$V399*VLOOKUP('Project 1'!$U399,#REF!,2,0),"")</f>
        <v/>
      </c>
    </row>
    <row r="400" spans="12:23" x14ac:dyDescent="0.35">
      <c r="L400"/>
      <c r="W400" s="53" t="str">
        <f>IF('Project 1'!$V400&lt;&gt;"",'Project 1'!$V400*VLOOKUP('Project 1'!$U400,#REF!,2,0),"")</f>
        <v/>
      </c>
    </row>
    <row r="401" spans="12:23" x14ac:dyDescent="0.35">
      <c r="L401"/>
      <c r="W401" s="53" t="str">
        <f>IF('Project 1'!$V401&lt;&gt;"",'Project 1'!$V401*VLOOKUP('Project 1'!$U401,#REF!,2,0),"")</f>
        <v/>
      </c>
    </row>
    <row r="402" spans="12:23" x14ac:dyDescent="0.35">
      <c r="L402"/>
      <c r="W402" s="53" t="str">
        <f>IF('Project 1'!$V402&lt;&gt;"",'Project 1'!$V402*VLOOKUP('Project 1'!$U402,#REF!,2,0),"")</f>
        <v/>
      </c>
    </row>
    <row r="403" spans="12:23" x14ac:dyDescent="0.35">
      <c r="L403"/>
      <c r="W403" s="53" t="str">
        <f>IF('Project 1'!$V403&lt;&gt;"",'Project 1'!$V403*VLOOKUP('Project 1'!$U403,#REF!,2,0),"")</f>
        <v/>
      </c>
    </row>
    <row r="404" spans="12:23" x14ac:dyDescent="0.35">
      <c r="L404"/>
      <c r="W404" s="53" t="str">
        <f>IF('Project 1'!$V404&lt;&gt;"",'Project 1'!$V404*VLOOKUP('Project 1'!$U404,#REF!,2,0),"")</f>
        <v/>
      </c>
    </row>
    <row r="405" spans="12:23" x14ac:dyDescent="0.35">
      <c r="L405"/>
      <c r="W405" s="53" t="str">
        <f>IF('Project 1'!$V405&lt;&gt;"",'Project 1'!$V405*VLOOKUP('Project 1'!$U405,#REF!,2,0),"")</f>
        <v/>
      </c>
    </row>
    <row r="406" spans="12:23" x14ac:dyDescent="0.35">
      <c r="L406"/>
      <c r="W406" s="53" t="str">
        <f>IF('Project 1'!$V406&lt;&gt;"",'Project 1'!$V406*VLOOKUP('Project 1'!$U406,#REF!,2,0),"")</f>
        <v/>
      </c>
    </row>
    <row r="407" spans="12:23" x14ac:dyDescent="0.35">
      <c r="L407"/>
      <c r="W407" s="53" t="str">
        <f>IF('Project 1'!$V407&lt;&gt;"",'Project 1'!$V407*VLOOKUP('Project 1'!$U407,#REF!,2,0),"")</f>
        <v/>
      </c>
    </row>
    <row r="408" spans="12:23" x14ac:dyDescent="0.35">
      <c r="L408"/>
      <c r="W408" s="53" t="str">
        <f>IF('Project 1'!$V408&lt;&gt;"",'Project 1'!$V408*VLOOKUP('Project 1'!$U408,#REF!,2,0),"")</f>
        <v/>
      </c>
    </row>
    <row r="409" spans="12:23" x14ac:dyDescent="0.35">
      <c r="L409"/>
      <c r="W409" s="53" t="str">
        <f>IF('Project 1'!$V409&lt;&gt;"",'Project 1'!$V409*VLOOKUP('Project 1'!$U409,#REF!,2,0),"")</f>
        <v/>
      </c>
    </row>
    <row r="410" spans="12:23" x14ac:dyDescent="0.35">
      <c r="L410"/>
      <c r="W410" s="53" t="str">
        <f>IF('Project 1'!$V410&lt;&gt;"",'Project 1'!$V410*VLOOKUP('Project 1'!$U410,#REF!,2,0),"")</f>
        <v/>
      </c>
    </row>
    <row r="411" spans="12:23" x14ac:dyDescent="0.35">
      <c r="L411"/>
      <c r="W411" s="53" t="str">
        <f>IF('Project 1'!$V411&lt;&gt;"",'Project 1'!$V411*VLOOKUP('Project 1'!$U411,#REF!,2,0),"")</f>
        <v/>
      </c>
    </row>
    <row r="412" spans="12:23" x14ac:dyDescent="0.35">
      <c r="L412"/>
      <c r="W412" s="53" t="str">
        <f>IF('Project 1'!$V412&lt;&gt;"",'Project 1'!$V412*VLOOKUP('Project 1'!$U412,#REF!,2,0),"")</f>
        <v/>
      </c>
    </row>
    <row r="413" spans="12:23" x14ac:dyDescent="0.35">
      <c r="L413"/>
      <c r="W413" s="53" t="str">
        <f>IF('Project 1'!$V413&lt;&gt;"",'Project 1'!$V413*VLOOKUP('Project 1'!$U413,#REF!,2,0),"")</f>
        <v/>
      </c>
    </row>
    <row r="414" spans="12:23" x14ac:dyDescent="0.35">
      <c r="L414"/>
      <c r="W414" s="53" t="str">
        <f>IF('Project 1'!$V414&lt;&gt;"",'Project 1'!$V414*VLOOKUP('Project 1'!$U414,#REF!,2,0),"")</f>
        <v/>
      </c>
    </row>
    <row r="415" spans="12:23" x14ac:dyDescent="0.35">
      <c r="L415"/>
      <c r="W415" s="53" t="str">
        <f>IF('Project 1'!$V415&lt;&gt;"",'Project 1'!$V415*VLOOKUP('Project 1'!$U415,#REF!,2,0),"")</f>
        <v/>
      </c>
    </row>
    <row r="416" spans="12:23" x14ac:dyDescent="0.35">
      <c r="L416"/>
      <c r="W416" s="53" t="str">
        <f>IF('Project 1'!$V416&lt;&gt;"",'Project 1'!$V416*VLOOKUP('Project 1'!$U416,#REF!,2,0),"")</f>
        <v/>
      </c>
    </row>
    <row r="417" spans="12:23" x14ac:dyDescent="0.35">
      <c r="L417"/>
      <c r="W417" s="53" t="str">
        <f>IF('Project 1'!$V417&lt;&gt;"",'Project 1'!$V417*VLOOKUP('Project 1'!$U417,#REF!,2,0),"")</f>
        <v/>
      </c>
    </row>
    <row r="418" spans="12:23" x14ac:dyDescent="0.35">
      <c r="L418"/>
      <c r="W418" s="53" t="str">
        <f>IF('Project 1'!$V418&lt;&gt;"",'Project 1'!$V418*VLOOKUP('Project 1'!$U418,#REF!,2,0),"")</f>
        <v/>
      </c>
    </row>
    <row r="419" spans="12:23" x14ac:dyDescent="0.35">
      <c r="L419"/>
      <c r="W419" s="53" t="str">
        <f>IF('Project 1'!$V419&lt;&gt;"",'Project 1'!$V419*VLOOKUP('Project 1'!$U419,#REF!,2,0),"")</f>
        <v/>
      </c>
    </row>
    <row r="420" spans="12:23" x14ac:dyDescent="0.35">
      <c r="L420"/>
      <c r="W420" s="53" t="str">
        <f>IF('Project 1'!$V420&lt;&gt;"",'Project 1'!$V420*VLOOKUP('Project 1'!$U420,#REF!,2,0),"")</f>
        <v/>
      </c>
    </row>
    <row r="421" spans="12:23" x14ac:dyDescent="0.35">
      <c r="L421"/>
      <c r="W421" s="53" t="str">
        <f>IF('Project 1'!$V421&lt;&gt;"",'Project 1'!$V421*VLOOKUP('Project 1'!$U421,#REF!,2,0),"")</f>
        <v/>
      </c>
    </row>
    <row r="422" spans="12:23" x14ac:dyDescent="0.35">
      <c r="L422"/>
      <c r="W422" s="53" t="str">
        <f>IF('Project 1'!$V422&lt;&gt;"",'Project 1'!$V422*VLOOKUP('Project 1'!$U422,#REF!,2,0),"")</f>
        <v/>
      </c>
    </row>
    <row r="423" spans="12:23" x14ac:dyDescent="0.35">
      <c r="L423"/>
      <c r="W423" s="53" t="str">
        <f>IF('Project 1'!$V423&lt;&gt;"",'Project 1'!$V423*VLOOKUP('Project 1'!$U423,#REF!,2,0),"")</f>
        <v/>
      </c>
    </row>
    <row r="424" spans="12:23" x14ac:dyDescent="0.35">
      <c r="L424"/>
      <c r="W424" s="53" t="str">
        <f>IF('Project 1'!$V424&lt;&gt;"",'Project 1'!$V424*VLOOKUP('Project 1'!$U424,#REF!,2,0),"")</f>
        <v/>
      </c>
    </row>
    <row r="425" spans="12:23" x14ac:dyDescent="0.35">
      <c r="L425"/>
      <c r="W425" s="53" t="str">
        <f>IF('Project 1'!$V425&lt;&gt;"",'Project 1'!$V425*VLOOKUP('Project 1'!$U425,#REF!,2,0),"")</f>
        <v/>
      </c>
    </row>
    <row r="426" spans="12:23" x14ac:dyDescent="0.35">
      <c r="L426"/>
      <c r="W426" s="53" t="str">
        <f>IF('Project 1'!$V426&lt;&gt;"",'Project 1'!$V426*VLOOKUP('Project 1'!$U426,#REF!,2,0),"")</f>
        <v/>
      </c>
    </row>
    <row r="427" spans="12:23" x14ac:dyDescent="0.35">
      <c r="L427"/>
      <c r="W427" s="53" t="str">
        <f>IF('Project 1'!$V427&lt;&gt;"",'Project 1'!$V427*VLOOKUP('Project 1'!$U427,#REF!,2,0),"")</f>
        <v/>
      </c>
    </row>
    <row r="428" spans="12:23" x14ac:dyDescent="0.35">
      <c r="L428"/>
      <c r="W428" s="53" t="str">
        <f>IF('Project 1'!$V428&lt;&gt;"",'Project 1'!$V428*VLOOKUP('Project 1'!$U428,#REF!,2,0),"")</f>
        <v/>
      </c>
    </row>
    <row r="429" spans="12:23" x14ac:dyDescent="0.35">
      <c r="L429"/>
      <c r="W429" s="53" t="str">
        <f>IF('Project 1'!$V429&lt;&gt;"",'Project 1'!$V429*VLOOKUP('Project 1'!$U429,#REF!,2,0),"")</f>
        <v/>
      </c>
    </row>
    <row r="430" spans="12:23" x14ac:dyDescent="0.35">
      <c r="L430"/>
      <c r="W430" s="53" t="str">
        <f>IF('Project 1'!$V430&lt;&gt;"",'Project 1'!$V430*VLOOKUP('Project 1'!$U430,#REF!,2,0),"")</f>
        <v/>
      </c>
    </row>
    <row r="431" spans="12:23" x14ac:dyDescent="0.35">
      <c r="L431"/>
      <c r="W431" s="53" t="str">
        <f>IF('Project 1'!$V431&lt;&gt;"",'Project 1'!$V431*VLOOKUP('Project 1'!$U431,#REF!,2,0),"")</f>
        <v/>
      </c>
    </row>
    <row r="432" spans="12:23" x14ac:dyDescent="0.35">
      <c r="L432"/>
      <c r="W432" s="53" t="str">
        <f>IF('Project 1'!$V432&lt;&gt;"",'Project 1'!$V432*VLOOKUP('Project 1'!$U432,#REF!,2,0),"")</f>
        <v/>
      </c>
    </row>
    <row r="433" spans="12:23" x14ac:dyDescent="0.35">
      <c r="L433"/>
      <c r="W433" s="53" t="str">
        <f>IF('Project 1'!$V433&lt;&gt;"",'Project 1'!$V433*VLOOKUP('Project 1'!$U433,#REF!,2,0),"")</f>
        <v/>
      </c>
    </row>
    <row r="434" spans="12:23" x14ac:dyDescent="0.35">
      <c r="L434"/>
      <c r="W434" s="53" t="str">
        <f>IF('Project 1'!$V434&lt;&gt;"",'Project 1'!$V434*VLOOKUP('Project 1'!$U434,#REF!,2,0),"")</f>
        <v/>
      </c>
    </row>
    <row r="435" spans="12:23" x14ac:dyDescent="0.35">
      <c r="L435"/>
      <c r="W435" s="53" t="str">
        <f>IF('Project 1'!$V435&lt;&gt;"",'Project 1'!$V435*VLOOKUP('Project 1'!$U435,#REF!,2,0),"")</f>
        <v/>
      </c>
    </row>
    <row r="436" spans="12:23" x14ac:dyDescent="0.35">
      <c r="L436"/>
      <c r="W436" s="53" t="str">
        <f>IF('Project 1'!$V436&lt;&gt;"",'Project 1'!$V436*VLOOKUP('Project 1'!$U436,#REF!,2,0),"")</f>
        <v/>
      </c>
    </row>
    <row r="437" spans="12:23" x14ac:dyDescent="0.35">
      <c r="L437"/>
      <c r="W437" s="53" t="str">
        <f>IF('Project 1'!$V437&lt;&gt;"",'Project 1'!$V437*VLOOKUP('Project 1'!$U437,#REF!,2,0),"")</f>
        <v/>
      </c>
    </row>
    <row r="438" spans="12:23" x14ac:dyDescent="0.35">
      <c r="L438"/>
      <c r="W438" s="53" t="str">
        <f>IF('Project 1'!$V438&lt;&gt;"",'Project 1'!$V438*VLOOKUP('Project 1'!$U438,#REF!,2,0),"")</f>
        <v/>
      </c>
    </row>
    <row r="439" spans="12:23" x14ac:dyDescent="0.35">
      <c r="L439"/>
      <c r="W439" s="53" t="str">
        <f>IF('Project 1'!$V439&lt;&gt;"",'Project 1'!$V439*VLOOKUP('Project 1'!$U439,#REF!,2,0),"")</f>
        <v/>
      </c>
    </row>
    <row r="440" spans="12:23" x14ac:dyDescent="0.35">
      <c r="L440"/>
      <c r="W440" s="53" t="str">
        <f>IF('Project 1'!$V440&lt;&gt;"",'Project 1'!$V440*VLOOKUP('Project 1'!$U440,#REF!,2,0),"")</f>
        <v/>
      </c>
    </row>
    <row r="441" spans="12:23" x14ac:dyDescent="0.35">
      <c r="L441"/>
      <c r="W441" s="53" t="str">
        <f>IF('Project 1'!$V441&lt;&gt;"",'Project 1'!$V441*VLOOKUP('Project 1'!$U441,#REF!,2,0),"")</f>
        <v/>
      </c>
    </row>
    <row r="442" spans="12:23" x14ac:dyDescent="0.35">
      <c r="L442"/>
      <c r="W442" s="53" t="str">
        <f>IF('Project 1'!$V442&lt;&gt;"",'Project 1'!$V442*VLOOKUP('Project 1'!$U442,#REF!,2,0),"")</f>
        <v/>
      </c>
    </row>
    <row r="443" spans="12:23" x14ac:dyDescent="0.35">
      <c r="L443"/>
      <c r="W443" s="53" t="str">
        <f>IF('Project 1'!$V443&lt;&gt;"",'Project 1'!$V443*VLOOKUP('Project 1'!$U443,#REF!,2,0),"")</f>
        <v/>
      </c>
    </row>
    <row r="444" spans="12:23" x14ac:dyDescent="0.35">
      <c r="L444"/>
      <c r="W444" s="53" t="str">
        <f>IF('Project 1'!$V444&lt;&gt;"",'Project 1'!$V444*VLOOKUP('Project 1'!$U444,#REF!,2,0),"")</f>
        <v/>
      </c>
    </row>
    <row r="445" spans="12:23" x14ac:dyDescent="0.35">
      <c r="L445"/>
      <c r="W445" s="53" t="str">
        <f>IF('Project 1'!$V445&lt;&gt;"",'Project 1'!$V445*VLOOKUP('Project 1'!$U445,#REF!,2,0),"")</f>
        <v/>
      </c>
    </row>
    <row r="446" spans="12:23" x14ac:dyDescent="0.35">
      <c r="L446"/>
      <c r="W446" s="53" t="str">
        <f>IF('Project 1'!$V446&lt;&gt;"",'Project 1'!$V446*VLOOKUP('Project 1'!$U446,#REF!,2,0),"")</f>
        <v/>
      </c>
    </row>
    <row r="447" spans="12:23" x14ac:dyDescent="0.35">
      <c r="L447"/>
      <c r="W447" s="53" t="str">
        <f>IF('Project 1'!$V447&lt;&gt;"",'Project 1'!$V447*VLOOKUP('Project 1'!$U447,#REF!,2,0),"")</f>
        <v/>
      </c>
    </row>
    <row r="448" spans="12:23" x14ac:dyDescent="0.35">
      <c r="L448"/>
      <c r="W448" s="53" t="str">
        <f>IF('Project 1'!$V448&lt;&gt;"",'Project 1'!$V448*VLOOKUP('Project 1'!$U448,#REF!,2,0),"")</f>
        <v/>
      </c>
    </row>
    <row r="449" spans="12:23" x14ac:dyDescent="0.35">
      <c r="L449"/>
      <c r="W449" s="53" t="str">
        <f>IF('Project 1'!$V449&lt;&gt;"",'Project 1'!$V449*VLOOKUP('Project 1'!$U449,#REF!,2,0),"")</f>
        <v/>
      </c>
    </row>
    <row r="450" spans="12:23" x14ac:dyDescent="0.35">
      <c r="L450"/>
      <c r="W450" s="53" t="str">
        <f>IF('Project 1'!$V450&lt;&gt;"",'Project 1'!$V450*VLOOKUP('Project 1'!$U450,#REF!,2,0),"")</f>
        <v/>
      </c>
    </row>
    <row r="451" spans="12:23" x14ac:dyDescent="0.35">
      <c r="L451"/>
      <c r="W451" s="53" t="str">
        <f>IF('Project 1'!$V451&lt;&gt;"",'Project 1'!$V451*VLOOKUP('Project 1'!$U451,#REF!,2,0),"")</f>
        <v/>
      </c>
    </row>
    <row r="452" spans="12:23" x14ac:dyDescent="0.35">
      <c r="L452"/>
      <c r="W452" s="53" t="str">
        <f>IF('Project 1'!$V452&lt;&gt;"",'Project 1'!$V452*VLOOKUP('Project 1'!$U452,#REF!,2,0),"")</f>
        <v/>
      </c>
    </row>
    <row r="453" spans="12:23" x14ac:dyDescent="0.35">
      <c r="L453"/>
      <c r="W453" s="53" t="str">
        <f>IF('Project 1'!$V453&lt;&gt;"",'Project 1'!$V453*VLOOKUP('Project 1'!$U453,#REF!,2,0),"")</f>
        <v/>
      </c>
    </row>
    <row r="454" spans="12:23" x14ac:dyDescent="0.35">
      <c r="L454"/>
      <c r="W454" s="53" t="str">
        <f>IF('Project 1'!$V454&lt;&gt;"",'Project 1'!$V454*VLOOKUP('Project 1'!$U454,#REF!,2,0),"")</f>
        <v/>
      </c>
    </row>
    <row r="455" spans="12:23" x14ac:dyDescent="0.35">
      <c r="L455"/>
      <c r="W455" s="53" t="str">
        <f>IF('Project 1'!$V455&lt;&gt;"",'Project 1'!$V455*VLOOKUP('Project 1'!$U455,#REF!,2,0),"")</f>
        <v/>
      </c>
    </row>
    <row r="456" spans="12:23" x14ac:dyDescent="0.35">
      <c r="L456"/>
      <c r="W456" s="53" t="str">
        <f>IF('Project 1'!$V456&lt;&gt;"",'Project 1'!$V456*VLOOKUP('Project 1'!$U456,#REF!,2,0),"")</f>
        <v/>
      </c>
    </row>
    <row r="457" spans="12:23" x14ac:dyDescent="0.35">
      <c r="L457"/>
      <c r="W457" s="53" t="str">
        <f>IF('Project 1'!$V457&lt;&gt;"",'Project 1'!$V457*VLOOKUP('Project 1'!$U457,#REF!,2,0),"")</f>
        <v/>
      </c>
    </row>
    <row r="458" spans="12:23" x14ac:dyDescent="0.35">
      <c r="L458"/>
      <c r="W458" s="53" t="str">
        <f>IF('Project 1'!$V458&lt;&gt;"",'Project 1'!$V458*VLOOKUP('Project 1'!$U458,#REF!,2,0),"")</f>
        <v/>
      </c>
    </row>
    <row r="459" spans="12:23" x14ac:dyDescent="0.35">
      <c r="L459"/>
      <c r="W459" s="53" t="str">
        <f>IF('Project 1'!$V459&lt;&gt;"",'Project 1'!$V459*VLOOKUP('Project 1'!$U459,#REF!,2,0),"")</f>
        <v/>
      </c>
    </row>
    <row r="460" spans="12:23" x14ac:dyDescent="0.35">
      <c r="L460"/>
      <c r="W460" s="53" t="str">
        <f>IF('Project 1'!$V460&lt;&gt;"",'Project 1'!$V460*VLOOKUP('Project 1'!$U460,#REF!,2,0),"")</f>
        <v/>
      </c>
    </row>
    <row r="461" spans="12:23" x14ac:dyDescent="0.35">
      <c r="L461"/>
      <c r="W461" s="53" t="str">
        <f>IF('Project 1'!$V461&lt;&gt;"",'Project 1'!$V461*VLOOKUP('Project 1'!$U461,#REF!,2,0),"")</f>
        <v/>
      </c>
    </row>
    <row r="462" spans="12:23" x14ac:dyDescent="0.35">
      <c r="L462"/>
      <c r="W462" s="53" t="str">
        <f>IF('Project 1'!$V462&lt;&gt;"",'Project 1'!$V462*VLOOKUP('Project 1'!$U462,#REF!,2,0),"")</f>
        <v/>
      </c>
    </row>
    <row r="463" spans="12:23" x14ac:dyDescent="0.35">
      <c r="L463"/>
      <c r="W463" s="53" t="str">
        <f>IF('Project 1'!$V463&lt;&gt;"",'Project 1'!$V463*VLOOKUP('Project 1'!$U463,#REF!,2,0),"")</f>
        <v/>
      </c>
    </row>
    <row r="464" spans="12:23" x14ac:dyDescent="0.35">
      <c r="L464"/>
      <c r="W464" s="53" t="str">
        <f>IF('Project 1'!$V464&lt;&gt;"",'Project 1'!$V464*VLOOKUP('Project 1'!$U464,#REF!,2,0),"")</f>
        <v/>
      </c>
    </row>
    <row r="465" spans="12:23" x14ac:dyDescent="0.35">
      <c r="L465"/>
      <c r="W465" s="53" t="str">
        <f>IF('Project 1'!$V465&lt;&gt;"",'Project 1'!$V465*VLOOKUP('Project 1'!$U465,#REF!,2,0),"")</f>
        <v/>
      </c>
    </row>
    <row r="466" spans="12:23" x14ac:dyDescent="0.35">
      <c r="L466"/>
      <c r="W466" s="53" t="str">
        <f>IF('Project 1'!$V466&lt;&gt;"",'Project 1'!$V466*VLOOKUP('Project 1'!$U466,#REF!,2,0),"")</f>
        <v/>
      </c>
    </row>
    <row r="467" spans="12:23" x14ac:dyDescent="0.35">
      <c r="L467"/>
      <c r="W467" s="53" t="str">
        <f>IF('Project 1'!$V467&lt;&gt;"",'Project 1'!$V467*VLOOKUP('Project 1'!$U467,#REF!,2,0),"")</f>
        <v/>
      </c>
    </row>
    <row r="468" spans="12:23" x14ac:dyDescent="0.35">
      <c r="L468"/>
      <c r="W468" s="53" t="str">
        <f>IF('Project 1'!$V468&lt;&gt;"",'Project 1'!$V468*VLOOKUP('Project 1'!$U468,#REF!,2,0),"")</f>
        <v/>
      </c>
    </row>
    <row r="469" spans="12:23" x14ac:dyDescent="0.35">
      <c r="L469"/>
      <c r="W469" s="53" t="str">
        <f>IF('Project 1'!$V469&lt;&gt;"",'Project 1'!$V469*VLOOKUP('Project 1'!$U469,#REF!,2,0),"")</f>
        <v/>
      </c>
    </row>
    <row r="470" spans="12:23" x14ac:dyDescent="0.35">
      <c r="L470"/>
      <c r="W470" s="53" t="str">
        <f>IF('Project 1'!$V470&lt;&gt;"",'Project 1'!$V470*VLOOKUP('Project 1'!$U470,#REF!,2,0),"")</f>
        <v/>
      </c>
    </row>
    <row r="471" spans="12:23" x14ac:dyDescent="0.35">
      <c r="L471"/>
      <c r="W471" s="53" t="str">
        <f>IF('Project 1'!$V471&lt;&gt;"",'Project 1'!$V471*VLOOKUP('Project 1'!$U471,#REF!,2,0),"")</f>
        <v/>
      </c>
    </row>
    <row r="472" spans="12:23" x14ac:dyDescent="0.35">
      <c r="L472"/>
      <c r="W472" s="53" t="str">
        <f>IF('Project 1'!$V472&lt;&gt;"",'Project 1'!$V472*VLOOKUP('Project 1'!$U472,#REF!,2,0),"")</f>
        <v/>
      </c>
    </row>
    <row r="473" spans="12:23" x14ac:dyDescent="0.35">
      <c r="L473"/>
      <c r="W473" s="53" t="str">
        <f>IF('Project 1'!$V473&lt;&gt;"",'Project 1'!$V473*VLOOKUP('Project 1'!$U473,#REF!,2,0),"")</f>
        <v/>
      </c>
    </row>
    <row r="474" spans="12:23" x14ac:dyDescent="0.35">
      <c r="L474"/>
      <c r="W474" s="53" t="str">
        <f>IF('Project 1'!$V474&lt;&gt;"",'Project 1'!$V474*VLOOKUP('Project 1'!$U474,#REF!,2,0),"")</f>
        <v/>
      </c>
    </row>
    <row r="475" spans="12:23" x14ac:dyDescent="0.35">
      <c r="L475"/>
      <c r="W475" s="53" t="str">
        <f>IF('Project 1'!$V475&lt;&gt;"",'Project 1'!$V475*VLOOKUP('Project 1'!$U475,#REF!,2,0),"")</f>
        <v/>
      </c>
    </row>
    <row r="476" spans="12:23" x14ac:dyDescent="0.35">
      <c r="L476"/>
      <c r="W476" s="53" t="str">
        <f>IF('Project 1'!$V476&lt;&gt;"",'Project 1'!$V476*VLOOKUP('Project 1'!$U476,#REF!,2,0),"")</f>
        <v/>
      </c>
    </row>
    <row r="477" spans="12:23" x14ac:dyDescent="0.35">
      <c r="L477"/>
      <c r="W477" s="53" t="str">
        <f>IF('Project 1'!$V477&lt;&gt;"",'Project 1'!$V477*VLOOKUP('Project 1'!$U477,#REF!,2,0),"")</f>
        <v/>
      </c>
    </row>
    <row r="478" spans="12:23" x14ac:dyDescent="0.35">
      <c r="L478"/>
      <c r="W478" s="53" t="str">
        <f>IF('Project 1'!$V478&lt;&gt;"",'Project 1'!$V478*VLOOKUP('Project 1'!$U478,#REF!,2,0),"")</f>
        <v/>
      </c>
    </row>
    <row r="479" spans="12:23" x14ac:dyDescent="0.35">
      <c r="L479"/>
      <c r="W479" s="53" t="str">
        <f>IF('Project 1'!$V479&lt;&gt;"",'Project 1'!$V479*VLOOKUP('Project 1'!$U479,#REF!,2,0),"")</f>
        <v/>
      </c>
    </row>
    <row r="480" spans="12:23" x14ac:dyDescent="0.35">
      <c r="L480"/>
      <c r="W480" s="53" t="str">
        <f>IF('Project 1'!$V480&lt;&gt;"",'Project 1'!$V480*VLOOKUP('Project 1'!$U480,#REF!,2,0),"")</f>
        <v/>
      </c>
    </row>
    <row r="481" spans="12:23" x14ac:dyDescent="0.35">
      <c r="L481"/>
      <c r="W481" s="53" t="str">
        <f>IF('Project 1'!$V481&lt;&gt;"",'Project 1'!$V481*VLOOKUP('Project 1'!$U481,#REF!,2,0),"")</f>
        <v/>
      </c>
    </row>
    <row r="482" spans="12:23" x14ac:dyDescent="0.35">
      <c r="L482"/>
      <c r="W482" s="53" t="str">
        <f>IF('Project 1'!$V482&lt;&gt;"",'Project 1'!$V482*VLOOKUP('Project 1'!$U482,#REF!,2,0),"")</f>
        <v/>
      </c>
    </row>
    <row r="483" spans="12:23" x14ac:dyDescent="0.35">
      <c r="L483"/>
      <c r="W483" s="53" t="str">
        <f>IF('Project 1'!$V483&lt;&gt;"",'Project 1'!$V483*VLOOKUP('Project 1'!$U483,#REF!,2,0),"")</f>
        <v/>
      </c>
    </row>
    <row r="484" spans="12:23" x14ac:dyDescent="0.35">
      <c r="L484"/>
      <c r="W484" s="53" t="str">
        <f>IF('Project 1'!$V484&lt;&gt;"",'Project 1'!$V484*VLOOKUP('Project 1'!$U484,#REF!,2,0),"")</f>
        <v/>
      </c>
    </row>
    <row r="485" spans="12:23" x14ac:dyDescent="0.35">
      <c r="L485"/>
      <c r="W485" s="53" t="str">
        <f>IF('Project 1'!$V485&lt;&gt;"",'Project 1'!$V485*VLOOKUP('Project 1'!$U485,#REF!,2,0),"")</f>
        <v/>
      </c>
    </row>
    <row r="486" spans="12:23" x14ac:dyDescent="0.35">
      <c r="L486"/>
      <c r="W486" s="53" t="str">
        <f>IF('Project 1'!$V486&lt;&gt;"",'Project 1'!$V486*VLOOKUP('Project 1'!$U486,#REF!,2,0),"")</f>
        <v/>
      </c>
    </row>
    <row r="487" spans="12:23" x14ac:dyDescent="0.35">
      <c r="L487"/>
      <c r="W487" s="53" t="str">
        <f>IF('Project 1'!$V487&lt;&gt;"",'Project 1'!$V487*VLOOKUP('Project 1'!$U487,#REF!,2,0),"")</f>
        <v/>
      </c>
    </row>
    <row r="488" spans="12:23" x14ac:dyDescent="0.35">
      <c r="L488"/>
      <c r="W488" s="53" t="str">
        <f>IF('Project 1'!$V488&lt;&gt;"",'Project 1'!$V488*VLOOKUP('Project 1'!$U488,#REF!,2,0),"")</f>
        <v/>
      </c>
    </row>
    <row r="489" spans="12:23" x14ac:dyDescent="0.35">
      <c r="L489"/>
      <c r="W489" s="53" t="str">
        <f>IF('Project 1'!$V489&lt;&gt;"",'Project 1'!$V489*VLOOKUP('Project 1'!$U489,#REF!,2,0),"")</f>
        <v/>
      </c>
    </row>
    <row r="490" spans="12:23" x14ac:dyDescent="0.35">
      <c r="L490"/>
      <c r="W490" s="53" t="str">
        <f>IF('Project 1'!$V490&lt;&gt;"",'Project 1'!$V490*VLOOKUP('Project 1'!$U490,#REF!,2,0),"")</f>
        <v/>
      </c>
    </row>
    <row r="491" spans="12:23" x14ac:dyDescent="0.35">
      <c r="L491"/>
      <c r="W491" s="53" t="str">
        <f>IF('Project 1'!$V491&lt;&gt;"",'Project 1'!$V491*VLOOKUP('Project 1'!$U491,#REF!,2,0),"")</f>
        <v/>
      </c>
    </row>
    <row r="492" spans="12:23" x14ac:dyDescent="0.35">
      <c r="L492"/>
      <c r="W492" s="53" t="str">
        <f>IF('Project 1'!$V492&lt;&gt;"",'Project 1'!$V492*VLOOKUP('Project 1'!$U492,#REF!,2,0),"")</f>
        <v/>
      </c>
    </row>
    <row r="493" spans="12:23" x14ac:dyDescent="0.35">
      <c r="L493"/>
      <c r="W493" s="53" t="str">
        <f>IF('Project 1'!$V493&lt;&gt;"",'Project 1'!$V493*VLOOKUP('Project 1'!$U493,#REF!,2,0),"")</f>
        <v/>
      </c>
    </row>
    <row r="494" spans="12:23" x14ac:dyDescent="0.35">
      <c r="L494"/>
      <c r="W494" s="53" t="str">
        <f>IF('Project 1'!$V494&lt;&gt;"",'Project 1'!$V494*VLOOKUP('Project 1'!$U494,#REF!,2,0),"")</f>
        <v/>
      </c>
    </row>
    <row r="495" spans="12:23" x14ac:dyDescent="0.35">
      <c r="L495"/>
      <c r="W495" s="53" t="str">
        <f>IF('Project 1'!$V495&lt;&gt;"",'Project 1'!$V495*VLOOKUP('Project 1'!$U495,#REF!,2,0),"")</f>
        <v/>
      </c>
    </row>
    <row r="496" spans="12:23" x14ac:dyDescent="0.35">
      <c r="L496"/>
      <c r="W496" s="53" t="str">
        <f>IF('Project 1'!$V496&lt;&gt;"",'Project 1'!$V496*VLOOKUP('Project 1'!$U496,#REF!,2,0),"")</f>
        <v/>
      </c>
    </row>
    <row r="497" spans="12:23" x14ac:dyDescent="0.35">
      <c r="L497"/>
      <c r="W497" s="53" t="str">
        <f>IF('Project 1'!$V497&lt;&gt;"",'Project 1'!$V497*VLOOKUP('Project 1'!$U497,#REF!,2,0),"")</f>
        <v/>
      </c>
    </row>
    <row r="498" spans="12:23" x14ac:dyDescent="0.35">
      <c r="L498"/>
      <c r="W498" s="53" t="str">
        <f>IF('Project 1'!$V498&lt;&gt;"",'Project 1'!$V498*VLOOKUP('Project 1'!$U498,#REF!,2,0),"")</f>
        <v/>
      </c>
    </row>
    <row r="499" spans="12:23" x14ac:dyDescent="0.35">
      <c r="L499"/>
      <c r="W499" s="53" t="str">
        <f>IF('Project 1'!$V499&lt;&gt;"",'Project 1'!$V499*VLOOKUP('Project 1'!$U499,#REF!,2,0),"")</f>
        <v/>
      </c>
    </row>
    <row r="500" spans="12:23" x14ac:dyDescent="0.35">
      <c r="L500"/>
      <c r="W500" s="53" t="str">
        <f>IF('Project 1'!$V500&lt;&gt;"",'Project 1'!$V500*VLOOKUP('Project 1'!$U500,#REF!,2,0),"")</f>
        <v/>
      </c>
    </row>
    <row r="501" spans="12:23" x14ac:dyDescent="0.35">
      <c r="L501"/>
      <c r="W501" s="53" t="str">
        <f>IF('Project 1'!$V501&lt;&gt;"",'Project 1'!$V501*VLOOKUP('Project 1'!$U501,#REF!,2,0),"")</f>
        <v/>
      </c>
    </row>
    <row r="502" spans="12:23" x14ac:dyDescent="0.35">
      <c r="L502"/>
      <c r="W502" s="53" t="str">
        <f>IF('Project 1'!$V502&lt;&gt;"",'Project 1'!$V502*VLOOKUP('Project 1'!$U502,#REF!,2,0),"")</f>
        <v/>
      </c>
    </row>
    <row r="503" spans="12:23" x14ac:dyDescent="0.35">
      <c r="L503"/>
      <c r="W503" s="53" t="str">
        <f>IF('Project 1'!$V503&lt;&gt;"",'Project 1'!$V503*VLOOKUP('Project 1'!$U503,#REF!,2,0),"")</f>
        <v/>
      </c>
    </row>
    <row r="504" spans="12:23" x14ac:dyDescent="0.35">
      <c r="L504"/>
      <c r="W504" s="53" t="str">
        <f>IF('Project 1'!$V504&lt;&gt;"",'Project 1'!$V504*VLOOKUP('Project 1'!$U504,#REF!,2,0),"")</f>
        <v/>
      </c>
    </row>
    <row r="505" spans="12:23" x14ac:dyDescent="0.35">
      <c r="L505"/>
      <c r="W505" s="53" t="str">
        <f>IF('Project 1'!$V505&lt;&gt;"",'Project 1'!$V505*VLOOKUP('Project 1'!$U505,#REF!,2,0),"")</f>
        <v/>
      </c>
    </row>
    <row r="506" spans="12:23" x14ac:dyDescent="0.35">
      <c r="L506"/>
      <c r="W506" s="53" t="str">
        <f>IF('Project 1'!$V506&lt;&gt;"",'Project 1'!$V506*VLOOKUP('Project 1'!$U506,#REF!,2,0),"")</f>
        <v/>
      </c>
    </row>
    <row r="507" spans="12:23" x14ac:dyDescent="0.35">
      <c r="L507"/>
      <c r="W507" s="53" t="str">
        <f>IF('Project 1'!$V507&lt;&gt;"",'Project 1'!$V507*VLOOKUP('Project 1'!$U507,#REF!,2,0),"")</f>
        <v/>
      </c>
    </row>
    <row r="508" spans="12:23" x14ac:dyDescent="0.35">
      <c r="L508"/>
      <c r="W508" s="53" t="str">
        <f>IF('Project 1'!$V508&lt;&gt;"",'Project 1'!$V508*VLOOKUP('Project 1'!$U508,#REF!,2,0),"")</f>
        <v/>
      </c>
    </row>
    <row r="509" spans="12:23" x14ac:dyDescent="0.35">
      <c r="L509"/>
      <c r="W509" s="53" t="str">
        <f>IF('Project 1'!$V509&lt;&gt;"",'Project 1'!$V509*VLOOKUP('Project 1'!$U509,#REF!,2,0),"")</f>
        <v/>
      </c>
    </row>
    <row r="510" spans="12:23" x14ac:dyDescent="0.35">
      <c r="L510"/>
      <c r="W510" s="53" t="str">
        <f>IF('Project 1'!$V510&lt;&gt;"",'Project 1'!$V510*VLOOKUP('Project 1'!$U510,#REF!,2,0),"")</f>
        <v/>
      </c>
    </row>
    <row r="511" spans="12:23" x14ac:dyDescent="0.35">
      <c r="L511"/>
      <c r="W511" s="53" t="str">
        <f>IF('Project 1'!$V511&lt;&gt;"",'Project 1'!$V511*VLOOKUP('Project 1'!$U511,#REF!,2,0),"")</f>
        <v/>
      </c>
    </row>
    <row r="512" spans="12:23" x14ac:dyDescent="0.35">
      <c r="L512"/>
      <c r="W512" s="53" t="str">
        <f>IF('Project 1'!$V512&lt;&gt;"",'Project 1'!$V512*VLOOKUP('Project 1'!$U512,#REF!,2,0),"")</f>
        <v/>
      </c>
    </row>
    <row r="513" spans="12:23" x14ac:dyDescent="0.35">
      <c r="L513"/>
      <c r="W513" s="53" t="str">
        <f>IF('Project 1'!$V513&lt;&gt;"",'Project 1'!$V513*VLOOKUP('Project 1'!$U513,#REF!,2,0),"")</f>
        <v/>
      </c>
    </row>
    <row r="514" spans="12:23" x14ac:dyDescent="0.35">
      <c r="L514"/>
      <c r="W514" s="53" t="str">
        <f>IF('Project 1'!$V514&lt;&gt;"",'Project 1'!$V514*VLOOKUP('Project 1'!$U514,#REF!,2,0),"")</f>
        <v/>
      </c>
    </row>
    <row r="515" spans="12:23" x14ac:dyDescent="0.35">
      <c r="L515"/>
      <c r="W515" s="53" t="str">
        <f>IF('Project 1'!$V515&lt;&gt;"",'Project 1'!$V515*VLOOKUP('Project 1'!$U515,#REF!,2,0),"")</f>
        <v/>
      </c>
    </row>
    <row r="516" spans="12:23" x14ac:dyDescent="0.35">
      <c r="L516"/>
      <c r="W516" s="53" t="str">
        <f>IF('Project 1'!$V516&lt;&gt;"",'Project 1'!$V516*VLOOKUP('Project 1'!$U516,#REF!,2,0),"")</f>
        <v/>
      </c>
    </row>
    <row r="517" spans="12:23" x14ac:dyDescent="0.35">
      <c r="L517"/>
      <c r="W517" s="53" t="str">
        <f>IF('Project 1'!$V517&lt;&gt;"",'Project 1'!$V517*VLOOKUP('Project 1'!$U517,#REF!,2,0),"")</f>
        <v/>
      </c>
    </row>
    <row r="518" spans="12:23" x14ac:dyDescent="0.35">
      <c r="L518"/>
      <c r="W518" s="53" t="str">
        <f>IF('Project 1'!$V518&lt;&gt;"",'Project 1'!$V518*VLOOKUP('Project 1'!$U518,#REF!,2,0),"")</f>
        <v/>
      </c>
    </row>
    <row r="519" spans="12:23" x14ac:dyDescent="0.35">
      <c r="L519"/>
      <c r="W519" s="53" t="str">
        <f>IF('Project 1'!$V519&lt;&gt;"",'Project 1'!$V519*VLOOKUP('Project 1'!$U519,#REF!,2,0),"")</f>
        <v/>
      </c>
    </row>
    <row r="520" spans="12:23" x14ac:dyDescent="0.35">
      <c r="L520"/>
      <c r="W520" s="53" t="str">
        <f>IF('Project 1'!$V520&lt;&gt;"",'Project 1'!$V520*VLOOKUP('Project 1'!$U520,#REF!,2,0),"")</f>
        <v/>
      </c>
    </row>
    <row r="521" spans="12:23" x14ac:dyDescent="0.35">
      <c r="L521"/>
      <c r="W521" s="53" t="str">
        <f>IF('Project 1'!$V521&lt;&gt;"",'Project 1'!$V521*VLOOKUP('Project 1'!$U521,#REF!,2,0),"")</f>
        <v/>
      </c>
    </row>
    <row r="522" spans="12:23" x14ac:dyDescent="0.35">
      <c r="L522"/>
      <c r="W522" s="53" t="str">
        <f>IF('Project 1'!$V522&lt;&gt;"",'Project 1'!$V522*VLOOKUP('Project 1'!$U522,#REF!,2,0),"")</f>
        <v/>
      </c>
    </row>
    <row r="523" spans="12:23" x14ac:dyDescent="0.35">
      <c r="L523"/>
      <c r="W523" s="53" t="str">
        <f>IF('Project 1'!$V523&lt;&gt;"",'Project 1'!$V523*VLOOKUP('Project 1'!$U523,#REF!,2,0),"")</f>
        <v/>
      </c>
    </row>
    <row r="524" spans="12:23" x14ac:dyDescent="0.35">
      <c r="L524"/>
      <c r="W524" s="53" t="str">
        <f>IF('Project 1'!$V524&lt;&gt;"",'Project 1'!$V524*VLOOKUP('Project 1'!$U524,#REF!,2,0),"")</f>
        <v/>
      </c>
    </row>
    <row r="525" spans="12:23" x14ac:dyDescent="0.35">
      <c r="L525"/>
      <c r="W525" s="53" t="str">
        <f>IF('Project 1'!$V525&lt;&gt;"",'Project 1'!$V525*VLOOKUP('Project 1'!$U525,#REF!,2,0),"")</f>
        <v/>
      </c>
    </row>
    <row r="526" spans="12:23" x14ac:dyDescent="0.35">
      <c r="L526"/>
      <c r="W526" s="53" t="str">
        <f>IF('Project 1'!$V526&lt;&gt;"",'Project 1'!$V526*VLOOKUP('Project 1'!$U526,#REF!,2,0),"")</f>
        <v/>
      </c>
    </row>
    <row r="527" spans="12:23" x14ac:dyDescent="0.35">
      <c r="L527"/>
      <c r="W527" s="53" t="str">
        <f>IF('Project 1'!$V527&lt;&gt;"",'Project 1'!$V527*VLOOKUP('Project 1'!$U527,#REF!,2,0),"")</f>
        <v/>
      </c>
    </row>
    <row r="528" spans="12:23" x14ac:dyDescent="0.35">
      <c r="L528"/>
      <c r="W528" s="53" t="str">
        <f>IF('Project 1'!$V528&lt;&gt;"",'Project 1'!$V528*VLOOKUP('Project 1'!$U528,#REF!,2,0),"")</f>
        <v/>
      </c>
    </row>
    <row r="529" spans="12:23" x14ac:dyDescent="0.35">
      <c r="L529"/>
      <c r="W529" s="53" t="str">
        <f>IF('Project 1'!$V529&lt;&gt;"",'Project 1'!$V529*VLOOKUP('Project 1'!$U529,#REF!,2,0),"")</f>
        <v/>
      </c>
    </row>
    <row r="530" spans="12:23" x14ac:dyDescent="0.35">
      <c r="L530"/>
      <c r="W530" s="53" t="str">
        <f>IF('Project 1'!$V530&lt;&gt;"",'Project 1'!$V530*VLOOKUP('Project 1'!$U530,#REF!,2,0),"")</f>
        <v/>
      </c>
    </row>
    <row r="531" spans="12:23" x14ac:dyDescent="0.35">
      <c r="L531"/>
      <c r="W531" s="53" t="str">
        <f>IF('Project 1'!$V531&lt;&gt;"",'Project 1'!$V531*VLOOKUP('Project 1'!$U531,#REF!,2,0),"")</f>
        <v/>
      </c>
    </row>
    <row r="532" spans="12:23" x14ac:dyDescent="0.35">
      <c r="L532"/>
      <c r="W532" s="53" t="str">
        <f>IF('Project 1'!$V532&lt;&gt;"",'Project 1'!$V532*VLOOKUP('Project 1'!$U532,#REF!,2,0),"")</f>
        <v/>
      </c>
    </row>
    <row r="533" spans="12:23" x14ac:dyDescent="0.35">
      <c r="L533"/>
      <c r="W533" s="53" t="str">
        <f>IF('Project 1'!$V533&lt;&gt;"",'Project 1'!$V533*VLOOKUP('Project 1'!$U533,#REF!,2,0),"")</f>
        <v/>
      </c>
    </row>
    <row r="534" spans="12:23" x14ac:dyDescent="0.35">
      <c r="L534"/>
      <c r="W534" s="53" t="str">
        <f>IF('Project 1'!$V534&lt;&gt;"",'Project 1'!$V534*VLOOKUP('Project 1'!$U534,#REF!,2,0),"")</f>
        <v/>
      </c>
    </row>
    <row r="535" spans="12:23" x14ac:dyDescent="0.35">
      <c r="L535"/>
      <c r="W535" s="53" t="str">
        <f>IF('Project 1'!$V535&lt;&gt;"",'Project 1'!$V535*VLOOKUP('Project 1'!$U535,#REF!,2,0),"")</f>
        <v/>
      </c>
    </row>
    <row r="536" spans="12:23" x14ac:dyDescent="0.35">
      <c r="L536"/>
      <c r="W536" s="53" t="str">
        <f>IF('Project 1'!$V536&lt;&gt;"",'Project 1'!$V536*VLOOKUP('Project 1'!$U536,#REF!,2,0),"")</f>
        <v/>
      </c>
    </row>
    <row r="537" spans="12:23" x14ac:dyDescent="0.35">
      <c r="L537"/>
      <c r="W537" s="53" t="str">
        <f>IF('Project 1'!$V537&lt;&gt;"",'Project 1'!$V537*VLOOKUP('Project 1'!$U537,#REF!,2,0),"")</f>
        <v/>
      </c>
    </row>
    <row r="538" spans="12:23" x14ac:dyDescent="0.35">
      <c r="L538"/>
      <c r="W538" s="53" t="str">
        <f>IF('Project 1'!$V538&lt;&gt;"",'Project 1'!$V538*VLOOKUP('Project 1'!$U538,#REF!,2,0),"")</f>
        <v/>
      </c>
    </row>
    <row r="539" spans="12:23" x14ac:dyDescent="0.35">
      <c r="L539"/>
      <c r="W539" s="53" t="str">
        <f>IF('Project 1'!$V539&lt;&gt;"",'Project 1'!$V539*VLOOKUP('Project 1'!$U539,#REF!,2,0),"")</f>
        <v/>
      </c>
    </row>
    <row r="540" spans="12:23" x14ac:dyDescent="0.35">
      <c r="L540"/>
      <c r="W540" s="53" t="str">
        <f>IF('Project 1'!$V540&lt;&gt;"",'Project 1'!$V540*VLOOKUP('Project 1'!$U540,#REF!,2,0),"")</f>
        <v/>
      </c>
    </row>
    <row r="541" spans="12:23" x14ac:dyDescent="0.35">
      <c r="L541"/>
      <c r="W541" s="53" t="str">
        <f>IF('Project 1'!$V541&lt;&gt;"",'Project 1'!$V541*VLOOKUP('Project 1'!$U541,#REF!,2,0),"")</f>
        <v/>
      </c>
    </row>
    <row r="542" spans="12:23" x14ac:dyDescent="0.35">
      <c r="L542"/>
      <c r="W542" s="53" t="str">
        <f>IF('Project 1'!$V542&lt;&gt;"",'Project 1'!$V542*VLOOKUP('Project 1'!$U542,#REF!,2,0),"")</f>
        <v/>
      </c>
    </row>
    <row r="543" spans="12:23" x14ac:dyDescent="0.35">
      <c r="L543"/>
      <c r="W543" s="53" t="str">
        <f>IF('Project 1'!$V543&lt;&gt;"",'Project 1'!$V543*VLOOKUP('Project 1'!$U543,#REF!,2,0),"")</f>
        <v/>
      </c>
    </row>
    <row r="544" spans="12:23" x14ac:dyDescent="0.35">
      <c r="L544"/>
      <c r="W544" s="53" t="str">
        <f>IF('Project 1'!$V544&lt;&gt;"",'Project 1'!$V544*VLOOKUP('Project 1'!$U544,#REF!,2,0),"")</f>
        <v/>
      </c>
    </row>
    <row r="545" spans="12:23" x14ac:dyDescent="0.35">
      <c r="L545"/>
      <c r="W545" s="53" t="str">
        <f>IF('Project 1'!$V545&lt;&gt;"",'Project 1'!$V545*VLOOKUP('Project 1'!$U545,#REF!,2,0),"")</f>
        <v/>
      </c>
    </row>
    <row r="546" spans="12:23" x14ac:dyDescent="0.35">
      <c r="L546"/>
      <c r="W546" s="53" t="str">
        <f>IF('Project 1'!$V546&lt;&gt;"",'Project 1'!$V546*VLOOKUP('Project 1'!$U546,#REF!,2,0),"")</f>
        <v/>
      </c>
    </row>
    <row r="547" spans="12:23" x14ac:dyDescent="0.35">
      <c r="L547"/>
      <c r="W547" s="53" t="str">
        <f>IF('Project 1'!$V547&lt;&gt;"",'Project 1'!$V547*VLOOKUP('Project 1'!$U547,#REF!,2,0),"")</f>
        <v/>
      </c>
    </row>
    <row r="548" spans="12:23" x14ac:dyDescent="0.35">
      <c r="L548"/>
      <c r="W548" s="53" t="str">
        <f>IF('Project 1'!$V548&lt;&gt;"",'Project 1'!$V548*VLOOKUP('Project 1'!$U548,#REF!,2,0),"")</f>
        <v/>
      </c>
    </row>
    <row r="549" spans="12:23" x14ac:dyDescent="0.35">
      <c r="L549"/>
      <c r="W549" s="53" t="str">
        <f>IF('Project 1'!$V549&lt;&gt;"",'Project 1'!$V549*VLOOKUP('Project 1'!$U549,#REF!,2,0),"")</f>
        <v/>
      </c>
    </row>
    <row r="550" spans="12:23" x14ac:dyDescent="0.35">
      <c r="L550"/>
      <c r="W550" s="53" t="str">
        <f>IF('Project 1'!$V550&lt;&gt;"",'Project 1'!$V550*VLOOKUP('Project 1'!$U550,#REF!,2,0),"")</f>
        <v/>
      </c>
    </row>
    <row r="551" spans="12:23" x14ac:dyDescent="0.35">
      <c r="L551"/>
      <c r="W551" s="53" t="str">
        <f>IF('Project 1'!$V551&lt;&gt;"",'Project 1'!$V551*VLOOKUP('Project 1'!$U551,#REF!,2,0),"")</f>
        <v/>
      </c>
    </row>
    <row r="552" spans="12:23" x14ac:dyDescent="0.35">
      <c r="L552"/>
      <c r="W552" s="53" t="str">
        <f>IF('Project 1'!$V552&lt;&gt;"",'Project 1'!$V552*VLOOKUP('Project 1'!$U552,#REF!,2,0),"")</f>
        <v/>
      </c>
    </row>
    <row r="553" spans="12:23" x14ac:dyDescent="0.35">
      <c r="L553"/>
      <c r="W553" s="53" t="str">
        <f>IF('Project 1'!$V553&lt;&gt;"",'Project 1'!$V553*VLOOKUP('Project 1'!$U553,#REF!,2,0),"")</f>
        <v/>
      </c>
    </row>
    <row r="554" spans="12:23" x14ac:dyDescent="0.35">
      <c r="L554"/>
      <c r="W554" s="53" t="str">
        <f>IF('Project 1'!$V554&lt;&gt;"",'Project 1'!$V554*VLOOKUP('Project 1'!$U554,#REF!,2,0),"")</f>
        <v/>
      </c>
    </row>
    <row r="555" spans="12:23" x14ac:dyDescent="0.35">
      <c r="L555"/>
      <c r="W555" s="53" t="str">
        <f>IF('Project 1'!$V555&lt;&gt;"",'Project 1'!$V555*VLOOKUP('Project 1'!$U555,#REF!,2,0),"")</f>
        <v/>
      </c>
    </row>
    <row r="556" spans="12:23" x14ac:dyDescent="0.35">
      <c r="L556"/>
      <c r="W556" s="53" t="str">
        <f>IF('Project 1'!$V556&lt;&gt;"",'Project 1'!$V556*VLOOKUP('Project 1'!$U556,#REF!,2,0),"")</f>
        <v/>
      </c>
    </row>
    <row r="557" spans="12:23" x14ac:dyDescent="0.35">
      <c r="L557"/>
      <c r="W557" s="53" t="str">
        <f>IF('Project 1'!$V557&lt;&gt;"",'Project 1'!$V557*VLOOKUP('Project 1'!$U557,#REF!,2,0),"")</f>
        <v/>
      </c>
    </row>
    <row r="558" spans="12:23" x14ac:dyDescent="0.35">
      <c r="L558"/>
      <c r="W558" s="53" t="str">
        <f>IF('Project 1'!$V558&lt;&gt;"",'Project 1'!$V558*VLOOKUP('Project 1'!$U558,#REF!,2,0),"")</f>
        <v/>
      </c>
    </row>
    <row r="559" spans="12:23" x14ac:dyDescent="0.35">
      <c r="L559"/>
      <c r="W559" s="53" t="str">
        <f>IF('Project 1'!$V559&lt;&gt;"",'Project 1'!$V559*VLOOKUP('Project 1'!$U559,#REF!,2,0),"")</f>
        <v/>
      </c>
    </row>
    <row r="560" spans="12:23" x14ac:dyDescent="0.35">
      <c r="L560"/>
      <c r="W560" s="53" t="str">
        <f>IF('Project 1'!$V560&lt;&gt;"",'Project 1'!$V560*VLOOKUP('Project 1'!$U560,#REF!,2,0),"")</f>
        <v/>
      </c>
    </row>
    <row r="561" spans="12:23" x14ac:dyDescent="0.35">
      <c r="L561"/>
      <c r="W561" s="53" t="str">
        <f>IF('Project 1'!$V561&lt;&gt;"",'Project 1'!$V561*VLOOKUP('Project 1'!$U561,#REF!,2,0),"")</f>
        <v/>
      </c>
    </row>
    <row r="562" spans="12:23" x14ac:dyDescent="0.35">
      <c r="L562"/>
      <c r="W562" s="53" t="str">
        <f>IF('Project 1'!$V562&lt;&gt;"",'Project 1'!$V562*VLOOKUP('Project 1'!$U562,#REF!,2,0),"")</f>
        <v/>
      </c>
    </row>
    <row r="563" spans="12:23" x14ac:dyDescent="0.35">
      <c r="L563"/>
      <c r="W563" s="53" t="str">
        <f>IF('Project 1'!$V563&lt;&gt;"",'Project 1'!$V563*VLOOKUP('Project 1'!$U563,#REF!,2,0),"")</f>
        <v/>
      </c>
    </row>
    <row r="564" spans="12:23" x14ac:dyDescent="0.35">
      <c r="L564"/>
      <c r="W564" s="53" t="str">
        <f>IF('Project 1'!$V564&lt;&gt;"",'Project 1'!$V564*VLOOKUP('Project 1'!$U564,#REF!,2,0),"")</f>
        <v/>
      </c>
    </row>
    <row r="565" spans="12:23" x14ac:dyDescent="0.35">
      <c r="L565"/>
      <c r="W565" s="53" t="str">
        <f>IF('Project 1'!$V565&lt;&gt;"",'Project 1'!$V565*VLOOKUP('Project 1'!$U565,#REF!,2,0),"")</f>
        <v/>
      </c>
    </row>
    <row r="566" spans="12:23" x14ac:dyDescent="0.35">
      <c r="L566"/>
      <c r="W566" s="53" t="str">
        <f>IF('Project 1'!$V566&lt;&gt;"",'Project 1'!$V566*VLOOKUP('Project 1'!$U566,#REF!,2,0),"")</f>
        <v/>
      </c>
    </row>
    <row r="567" spans="12:23" x14ac:dyDescent="0.35">
      <c r="L567"/>
      <c r="W567" s="53" t="str">
        <f>IF('Project 1'!$V567&lt;&gt;"",'Project 1'!$V567*VLOOKUP('Project 1'!$U567,#REF!,2,0),"")</f>
        <v/>
      </c>
    </row>
    <row r="568" spans="12:23" x14ac:dyDescent="0.35">
      <c r="L568"/>
      <c r="W568" s="53" t="str">
        <f>IF('Project 1'!$V568&lt;&gt;"",'Project 1'!$V568*VLOOKUP('Project 1'!$U568,#REF!,2,0),"")</f>
        <v/>
      </c>
    </row>
    <row r="569" spans="12:23" x14ac:dyDescent="0.35">
      <c r="L569"/>
      <c r="W569" s="53" t="str">
        <f>IF('Project 1'!$V569&lt;&gt;"",'Project 1'!$V569*VLOOKUP('Project 1'!$U569,#REF!,2,0),"")</f>
        <v/>
      </c>
    </row>
    <row r="570" spans="12:23" x14ac:dyDescent="0.35">
      <c r="L570"/>
      <c r="W570" s="53" t="str">
        <f>IF('Project 1'!$V570&lt;&gt;"",'Project 1'!$V570*VLOOKUP('Project 1'!$U570,#REF!,2,0),"")</f>
        <v/>
      </c>
    </row>
    <row r="571" spans="12:23" x14ac:dyDescent="0.35">
      <c r="L571"/>
      <c r="W571" s="53" t="str">
        <f>IF('Project 1'!$V571&lt;&gt;"",'Project 1'!$V571*VLOOKUP('Project 1'!$U571,#REF!,2,0),"")</f>
        <v/>
      </c>
    </row>
    <row r="572" spans="12:23" x14ac:dyDescent="0.35">
      <c r="L572"/>
      <c r="W572" s="53" t="str">
        <f>IF('Project 1'!$V572&lt;&gt;"",'Project 1'!$V572*VLOOKUP('Project 1'!$U572,#REF!,2,0),"")</f>
        <v/>
      </c>
    </row>
    <row r="573" spans="12:23" x14ac:dyDescent="0.35">
      <c r="L573"/>
      <c r="W573" s="53" t="str">
        <f>IF('Project 1'!$V573&lt;&gt;"",'Project 1'!$V573*VLOOKUP('Project 1'!$U573,#REF!,2,0),"")</f>
        <v/>
      </c>
    </row>
    <row r="574" spans="12:23" x14ac:dyDescent="0.35">
      <c r="L574"/>
      <c r="W574" s="53" t="str">
        <f>IF('Project 1'!$V574&lt;&gt;"",'Project 1'!$V574*VLOOKUP('Project 1'!$U574,#REF!,2,0),"")</f>
        <v/>
      </c>
    </row>
    <row r="575" spans="12:23" x14ac:dyDescent="0.35">
      <c r="L575"/>
      <c r="W575" s="53" t="str">
        <f>IF('Project 1'!$V575&lt;&gt;"",'Project 1'!$V575*VLOOKUP('Project 1'!$U575,#REF!,2,0),"")</f>
        <v/>
      </c>
    </row>
    <row r="576" spans="12:23" x14ac:dyDescent="0.35">
      <c r="L576"/>
      <c r="W576" s="53" t="str">
        <f>IF('Project 1'!$V576&lt;&gt;"",'Project 1'!$V576*VLOOKUP('Project 1'!$U576,#REF!,2,0),"")</f>
        <v/>
      </c>
    </row>
    <row r="577" spans="12:23" x14ac:dyDescent="0.35">
      <c r="L577"/>
      <c r="W577" s="53" t="str">
        <f>IF('Project 1'!$V577&lt;&gt;"",'Project 1'!$V577*VLOOKUP('Project 1'!$U577,#REF!,2,0),"")</f>
        <v/>
      </c>
    </row>
    <row r="578" spans="12:23" x14ac:dyDescent="0.35">
      <c r="L578"/>
      <c r="W578" s="53" t="str">
        <f>IF('Project 1'!$V578&lt;&gt;"",'Project 1'!$V578*VLOOKUP('Project 1'!$U578,#REF!,2,0),"")</f>
        <v/>
      </c>
    </row>
    <row r="579" spans="12:23" x14ac:dyDescent="0.35">
      <c r="L579"/>
      <c r="W579" s="53" t="str">
        <f>IF('Project 1'!$V579&lt;&gt;"",'Project 1'!$V579*VLOOKUP('Project 1'!$U579,#REF!,2,0),"")</f>
        <v/>
      </c>
    </row>
    <row r="580" spans="12:23" x14ac:dyDescent="0.35">
      <c r="L580"/>
      <c r="W580" s="53" t="str">
        <f>IF('Project 1'!$V580&lt;&gt;"",'Project 1'!$V580*VLOOKUP('Project 1'!$U580,#REF!,2,0),"")</f>
        <v/>
      </c>
    </row>
    <row r="581" spans="12:23" x14ac:dyDescent="0.35">
      <c r="L581"/>
      <c r="W581" s="53" t="str">
        <f>IF('Project 1'!$V581&lt;&gt;"",'Project 1'!$V581*VLOOKUP('Project 1'!$U581,#REF!,2,0),"")</f>
        <v/>
      </c>
    </row>
    <row r="582" spans="12:23" x14ac:dyDescent="0.35">
      <c r="L582"/>
      <c r="W582" s="53" t="str">
        <f>IF('Project 1'!$V582&lt;&gt;"",'Project 1'!$V582*VLOOKUP('Project 1'!$U582,#REF!,2,0),"")</f>
        <v/>
      </c>
    </row>
    <row r="583" spans="12:23" x14ac:dyDescent="0.35">
      <c r="L583"/>
      <c r="W583" s="53" t="str">
        <f>IF('Project 1'!$V583&lt;&gt;"",'Project 1'!$V583*VLOOKUP('Project 1'!$U583,#REF!,2,0),"")</f>
        <v/>
      </c>
    </row>
    <row r="584" spans="12:23" x14ac:dyDescent="0.35">
      <c r="L584"/>
      <c r="W584" s="53" t="str">
        <f>IF('Project 1'!$V584&lt;&gt;"",'Project 1'!$V584*VLOOKUP('Project 1'!$U584,#REF!,2,0),"")</f>
        <v/>
      </c>
    </row>
    <row r="585" spans="12:23" x14ac:dyDescent="0.35">
      <c r="L585"/>
      <c r="W585" s="53" t="str">
        <f>IF('Project 1'!$V585&lt;&gt;"",'Project 1'!$V585*VLOOKUP('Project 1'!$U585,#REF!,2,0),"")</f>
        <v/>
      </c>
    </row>
    <row r="586" spans="12:23" x14ac:dyDescent="0.35">
      <c r="L586"/>
      <c r="W586" s="53" t="str">
        <f>IF('Project 1'!$V586&lt;&gt;"",'Project 1'!$V586*VLOOKUP('Project 1'!$U586,#REF!,2,0),"")</f>
        <v/>
      </c>
    </row>
    <row r="587" spans="12:23" x14ac:dyDescent="0.35">
      <c r="L587"/>
      <c r="W587" s="53" t="str">
        <f>IF('Project 1'!$V587&lt;&gt;"",'Project 1'!$V587*VLOOKUP('Project 1'!$U587,#REF!,2,0),"")</f>
        <v/>
      </c>
    </row>
    <row r="588" spans="12:23" x14ac:dyDescent="0.35">
      <c r="L588"/>
      <c r="W588" s="53" t="str">
        <f>IF('Project 1'!$V588&lt;&gt;"",'Project 1'!$V588*VLOOKUP('Project 1'!$U588,#REF!,2,0),"")</f>
        <v/>
      </c>
    </row>
    <row r="589" spans="12:23" x14ac:dyDescent="0.35">
      <c r="L589"/>
      <c r="W589" s="53" t="str">
        <f>IF('Project 1'!$V589&lt;&gt;"",'Project 1'!$V589*VLOOKUP('Project 1'!$U589,#REF!,2,0),"")</f>
        <v/>
      </c>
    </row>
    <row r="590" spans="12:23" x14ac:dyDescent="0.35">
      <c r="L590"/>
      <c r="W590" s="53" t="str">
        <f>IF('Project 1'!$V590&lt;&gt;"",'Project 1'!$V590*VLOOKUP('Project 1'!$U590,#REF!,2,0),"")</f>
        <v/>
      </c>
    </row>
    <row r="591" spans="12:23" x14ac:dyDescent="0.35">
      <c r="L591"/>
      <c r="W591" s="53" t="str">
        <f>IF('Project 1'!$V591&lt;&gt;"",'Project 1'!$V591*VLOOKUP('Project 1'!$U591,#REF!,2,0),"")</f>
        <v/>
      </c>
    </row>
    <row r="592" spans="12:23" x14ac:dyDescent="0.35">
      <c r="L592"/>
      <c r="W592" s="53" t="str">
        <f>IF('Project 1'!$V592&lt;&gt;"",'Project 1'!$V592*VLOOKUP('Project 1'!$U592,#REF!,2,0),"")</f>
        <v/>
      </c>
    </row>
    <row r="593" spans="12:23" x14ac:dyDescent="0.35">
      <c r="L593"/>
      <c r="W593" s="53" t="str">
        <f>IF('Project 1'!$V593&lt;&gt;"",'Project 1'!$V593*VLOOKUP('Project 1'!$U593,#REF!,2,0),"")</f>
        <v/>
      </c>
    </row>
    <row r="594" spans="12:23" x14ac:dyDescent="0.35">
      <c r="L594"/>
      <c r="W594" s="53" t="str">
        <f>IF('Project 1'!$V594&lt;&gt;"",'Project 1'!$V594*VLOOKUP('Project 1'!$U594,#REF!,2,0),"")</f>
        <v/>
      </c>
    </row>
    <row r="595" spans="12:23" x14ac:dyDescent="0.35">
      <c r="L595"/>
      <c r="W595" s="53" t="str">
        <f>IF('Project 1'!$V595&lt;&gt;"",'Project 1'!$V595*VLOOKUP('Project 1'!$U595,#REF!,2,0),"")</f>
        <v/>
      </c>
    </row>
    <row r="596" spans="12:23" x14ac:dyDescent="0.35">
      <c r="L596"/>
      <c r="W596" s="53" t="str">
        <f>IF('Project 1'!$V596&lt;&gt;"",'Project 1'!$V596*VLOOKUP('Project 1'!$U596,#REF!,2,0),"")</f>
        <v/>
      </c>
    </row>
    <row r="597" spans="12:23" x14ac:dyDescent="0.35">
      <c r="L597"/>
      <c r="W597" s="53" t="str">
        <f>IF('Project 1'!$V597&lt;&gt;"",'Project 1'!$V597*VLOOKUP('Project 1'!$U597,#REF!,2,0),"")</f>
        <v/>
      </c>
    </row>
    <row r="598" spans="12:23" x14ac:dyDescent="0.35">
      <c r="L598"/>
      <c r="W598" s="53" t="str">
        <f>IF('Project 1'!$V598&lt;&gt;"",'Project 1'!$V598*VLOOKUP('Project 1'!$U598,#REF!,2,0),"")</f>
        <v/>
      </c>
    </row>
    <row r="599" spans="12:23" x14ac:dyDescent="0.35">
      <c r="L599"/>
      <c r="W599" s="53" t="str">
        <f>IF('Project 1'!$V599&lt;&gt;"",'Project 1'!$V599*VLOOKUP('Project 1'!$U599,#REF!,2,0),"")</f>
        <v/>
      </c>
    </row>
    <row r="600" spans="12:23" x14ac:dyDescent="0.35">
      <c r="L600"/>
      <c r="W600" s="53" t="str">
        <f>IF('Project 1'!$V600&lt;&gt;"",'Project 1'!$V600*VLOOKUP('Project 1'!$U600,#REF!,2,0),"")</f>
        <v/>
      </c>
    </row>
    <row r="601" spans="12:23" x14ac:dyDescent="0.35">
      <c r="L601"/>
      <c r="W601" s="53" t="str">
        <f>IF('Project 1'!$V601&lt;&gt;"",'Project 1'!$V601*VLOOKUP('Project 1'!$U601,#REF!,2,0),"")</f>
        <v/>
      </c>
    </row>
    <row r="602" spans="12:23" x14ac:dyDescent="0.35">
      <c r="L602"/>
      <c r="W602" s="53" t="str">
        <f>IF('Project 1'!$V602&lt;&gt;"",'Project 1'!$V602*VLOOKUP('Project 1'!$U602,#REF!,2,0),"")</f>
        <v/>
      </c>
    </row>
    <row r="603" spans="12:23" x14ac:dyDescent="0.35">
      <c r="L603"/>
      <c r="W603" s="53" t="str">
        <f>IF('Project 1'!$V603&lt;&gt;"",'Project 1'!$V603*VLOOKUP('Project 1'!$U603,#REF!,2,0),"")</f>
        <v/>
      </c>
    </row>
    <row r="604" spans="12:23" x14ac:dyDescent="0.35">
      <c r="L604"/>
      <c r="W604" s="53" t="str">
        <f>IF('Project 1'!$V604&lt;&gt;"",'Project 1'!$V604*VLOOKUP('Project 1'!$U604,#REF!,2,0),"")</f>
        <v/>
      </c>
    </row>
    <row r="605" spans="12:23" x14ac:dyDescent="0.35">
      <c r="L605"/>
      <c r="W605" s="53" t="str">
        <f>IF('Project 1'!$V605&lt;&gt;"",'Project 1'!$V605*VLOOKUP('Project 1'!$U605,#REF!,2,0),"")</f>
        <v/>
      </c>
    </row>
    <row r="606" spans="12:23" x14ac:dyDescent="0.35">
      <c r="L606"/>
      <c r="W606" s="53" t="str">
        <f>IF('Project 1'!$V606&lt;&gt;"",'Project 1'!$V606*VLOOKUP('Project 1'!$U606,#REF!,2,0),"")</f>
        <v/>
      </c>
    </row>
    <row r="607" spans="12:23" x14ac:dyDescent="0.35">
      <c r="L607"/>
      <c r="W607" s="53" t="str">
        <f>IF('Project 1'!$V607&lt;&gt;"",'Project 1'!$V607*VLOOKUP('Project 1'!$U607,#REF!,2,0),"")</f>
        <v/>
      </c>
    </row>
    <row r="608" spans="12:23" x14ac:dyDescent="0.35">
      <c r="L608"/>
      <c r="W608" s="53" t="str">
        <f>IF('Project 1'!$V608&lt;&gt;"",'Project 1'!$V608*VLOOKUP('Project 1'!$U608,#REF!,2,0),"")</f>
        <v/>
      </c>
    </row>
    <row r="609" spans="12:23" x14ac:dyDescent="0.35">
      <c r="L609"/>
      <c r="W609" s="53" t="str">
        <f>IF('Project 1'!$V609&lt;&gt;"",'Project 1'!$V609*VLOOKUP('Project 1'!$U609,#REF!,2,0),"")</f>
        <v/>
      </c>
    </row>
    <row r="610" spans="12:23" x14ac:dyDescent="0.35">
      <c r="L610"/>
      <c r="W610" s="53" t="str">
        <f>IF('Project 1'!$V610&lt;&gt;"",'Project 1'!$V610*VLOOKUP('Project 1'!$U610,#REF!,2,0),"")</f>
        <v/>
      </c>
    </row>
    <row r="611" spans="12:23" x14ac:dyDescent="0.35">
      <c r="L611"/>
      <c r="W611" s="53" t="str">
        <f>IF('Project 1'!$V611&lt;&gt;"",'Project 1'!$V611*VLOOKUP('Project 1'!$U611,#REF!,2,0),"")</f>
        <v/>
      </c>
    </row>
    <row r="612" spans="12:23" x14ac:dyDescent="0.35">
      <c r="L612"/>
      <c r="W612" s="53" t="str">
        <f>IF('Project 1'!$V612&lt;&gt;"",'Project 1'!$V612*VLOOKUP('Project 1'!$U612,#REF!,2,0),"")</f>
        <v/>
      </c>
    </row>
    <row r="613" spans="12:23" x14ac:dyDescent="0.35">
      <c r="L613"/>
      <c r="W613" s="53" t="str">
        <f>IF('Project 1'!$V613&lt;&gt;"",'Project 1'!$V613*VLOOKUP('Project 1'!$U613,#REF!,2,0),"")</f>
        <v/>
      </c>
    </row>
    <row r="614" spans="12:23" x14ac:dyDescent="0.35">
      <c r="L614"/>
      <c r="W614" s="53" t="str">
        <f>IF('Project 1'!$V614&lt;&gt;"",'Project 1'!$V614*VLOOKUP('Project 1'!$U614,#REF!,2,0),"")</f>
        <v/>
      </c>
    </row>
    <row r="615" spans="12:23" x14ac:dyDescent="0.35">
      <c r="L615"/>
      <c r="W615" s="53" t="str">
        <f>IF('Project 1'!$V615&lt;&gt;"",'Project 1'!$V615*VLOOKUP('Project 1'!$U615,#REF!,2,0),"")</f>
        <v/>
      </c>
    </row>
    <row r="616" spans="12:23" x14ac:dyDescent="0.35">
      <c r="L616"/>
      <c r="W616" s="53" t="str">
        <f>IF('Project 1'!$V616&lt;&gt;"",'Project 1'!$V616*VLOOKUP('Project 1'!$U616,#REF!,2,0),"")</f>
        <v/>
      </c>
    </row>
    <row r="617" spans="12:23" x14ac:dyDescent="0.35">
      <c r="L617"/>
      <c r="W617" s="53" t="str">
        <f>IF('Project 1'!$V617&lt;&gt;"",'Project 1'!$V617*VLOOKUP('Project 1'!$U617,#REF!,2,0),"")</f>
        <v/>
      </c>
    </row>
    <row r="618" spans="12:23" x14ac:dyDescent="0.35">
      <c r="L618"/>
      <c r="W618" s="53" t="str">
        <f>IF('Project 1'!$V618&lt;&gt;"",'Project 1'!$V618*VLOOKUP('Project 1'!$U618,#REF!,2,0),"")</f>
        <v/>
      </c>
    </row>
    <row r="619" spans="12:23" x14ac:dyDescent="0.35">
      <c r="L619"/>
      <c r="W619" s="53" t="str">
        <f>IF('Project 1'!$V619&lt;&gt;"",'Project 1'!$V619*VLOOKUP('Project 1'!$U619,#REF!,2,0),"")</f>
        <v/>
      </c>
    </row>
    <row r="620" spans="12:23" x14ac:dyDescent="0.35">
      <c r="L620"/>
      <c r="W620" s="53" t="str">
        <f>IF('Project 1'!$V620&lt;&gt;"",'Project 1'!$V620*VLOOKUP('Project 1'!$U620,#REF!,2,0),"")</f>
        <v/>
      </c>
    </row>
    <row r="621" spans="12:23" x14ac:dyDescent="0.35">
      <c r="L621"/>
      <c r="W621" s="53" t="str">
        <f>IF('Project 1'!$V621&lt;&gt;"",'Project 1'!$V621*VLOOKUP('Project 1'!$U621,#REF!,2,0),"")</f>
        <v/>
      </c>
    </row>
    <row r="622" spans="12:23" x14ac:dyDescent="0.35">
      <c r="L622"/>
      <c r="W622" s="53" t="str">
        <f>IF('Project 1'!$V622&lt;&gt;"",'Project 1'!$V622*VLOOKUP('Project 1'!$U622,#REF!,2,0),"")</f>
        <v/>
      </c>
    </row>
    <row r="623" spans="12:23" x14ac:dyDescent="0.35">
      <c r="L623"/>
      <c r="W623" s="53" t="str">
        <f>IF('Project 1'!$V623&lt;&gt;"",'Project 1'!$V623*VLOOKUP('Project 1'!$U623,#REF!,2,0),"")</f>
        <v/>
      </c>
    </row>
    <row r="624" spans="12:23" x14ac:dyDescent="0.35">
      <c r="L624"/>
      <c r="W624" s="53" t="str">
        <f>IF('Project 1'!$V624&lt;&gt;"",'Project 1'!$V624*VLOOKUP('Project 1'!$U624,#REF!,2,0),"")</f>
        <v/>
      </c>
    </row>
    <row r="625" spans="12:23" x14ac:dyDescent="0.35">
      <c r="L625"/>
      <c r="W625" s="53" t="str">
        <f>IF('Project 1'!$V625&lt;&gt;"",'Project 1'!$V625*VLOOKUP('Project 1'!$U625,#REF!,2,0),"")</f>
        <v/>
      </c>
    </row>
    <row r="626" spans="12:23" x14ac:dyDescent="0.35">
      <c r="L626"/>
      <c r="W626" s="53" t="str">
        <f>IF('Project 1'!$V626&lt;&gt;"",'Project 1'!$V626*VLOOKUP('Project 1'!$U626,#REF!,2,0),"")</f>
        <v/>
      </c>
    </row>
    <row r="627" spans="12:23" x14ac:dyDescent="0.35">
      <c r="L627"/>
      <c r="W627" s="53" t="str">
        <f>IF('Project 1'!$V627&lt;&gt;"",'Project 1'!$V627*VLOOKUP('Project 1'!$U627,#REF!,2,0),"")</f>
        <v/>
      </c>
    </row>
    <row r="628" spans="12:23" x14ac:dyDescent="0.35">
      <c r="L628"/>
      <c r="W628" s="53" t="str">
        <f>IF('Project 1'!$V628&lt;&gt;"",'Project 1'!$V628*VLOOKUP('Project 1'!$U628,#REF!,2,0),"")</f>
        <v/>
      </c>
    </row>
    <row r="629" spans="12:23" x14ac:dyDescent="0.35">
      <c r="L629"/>
      <c r="W629" s="53" t="str">
        <f>IF('Project 1'!$V629&lt;&gt;"",'Project 1'!$V629*VLOOKUP('Project 1'!$U629,#REF!,2,0),"")</f>
        <v/>
      </c>
    </row>
    <row r="630" spans="12:23" x14ac:dyDescent="0.35">
      <c r="L630"/>
      <c r="W630" s="53" t="str">
        <f>IF('Project 1'!$V630&lt;&gt;"",'Project 1'!$V630*VLOOKUP('Project 1'!$U630,#REF!,2,0),"")</f>
        <v/>
      </c>
    </row>
    <row r="631" spans="12:23" x14ac:dyDescent="0.35">
      <c r="L631"/>
      <c r="W631" s="53" t="str">
        <f>IF('Project 1'!$V631&lt;&gt;"",'Project 1'!$V631*VLOOKUP('Project 1'!$U631,#REF!,2,0),"")</f>
        <v/>
      </c>
    </row>
    <row r="632" spans="12:23" x14ac:dyDescent="0.35">
      <c r="L632"/>
      <c r="W632" s="53" t="str">
        <f>IF('Project 1'!$V632&lt;&gt;"",'Project 1'!$V632*VLOOKUP('Project 1'!$U632,#REF!,2,0),"")</f>
        <v/>
      </c>
    </row>
    <row r="633" spans="12:23" x14ac:dyDescent="0.35">
      <c r="L633"/>
      <c r="W633" s="53" t="str">
        <f>IF('Project 1'!$V633&lt;&gt;"",'Project 1'!$V633*VLOOKUP('Project 1'!$U633,#REF!,2,0),"")</f>
        <v/>
      </c>
    </row>
    <row r="634" spans="12:23" x14ac:dyDescent="0.35">
      <c r="L634"/>
      <c r="W634" s="53" t="str">
        <f>IF('Project 1'!$V634&lt;&gt;"",'Project 1'!$V634*VLOOKUP('Project 1'!$U634,#REF!,2,0),"")</f>
        <v/>
      </c>
    </row>
    <row r="635" spans="12:23" x14ac:dyDescent="0.35">
      <c r="L635"/>
      <c r="W635" s="53" t="str">
        <f>IF('Project 1'!$V635&lt;&gt;"",'Project 1'!$V635*VLOOKUP('Project 1'!$U635,#REF!,2,0),"")</f>
        <v/>
      </c>
    </row>
    <row r="636" spans="12:23" x14ac:dyDescent="0.35">
      <c r="L636"/>
      <c r="W636" s="53" t="str">
        <f>IF('Project 1'!$V636&lt;&gt;"",'Project 1'!$V636*VLOOKUP('Project 1'!$U636,#REF!,2,0),"")</f>
        <v/>
      </c>
    </row>
    <row r="637" spans="12:23" x14ac:dyDescent="0.35">
      <c r="L637"/>
      <c r="W637" s="53" t="str">
        <f>IF('Project 1'!$V637&lt;&gt;"",'Project 1'!$V637*VLOOKUP('Project 1'!$U637,#REF!,2,0),"")</f>
        <v/>
      </c>
    </row>
    <row r="638" spans="12:23" x14ac:dyDescent="0.35">
      <c r="L638"/>
      <c r="W638" s="53" t="str">
        <f>IF('Project 1'!$V638&lt;&gt;"",'Project 1'!$V638*VLOOKUP('Project 1'!$U638,#REF!,2,0),"")</f>
        <v/>
      </c>
    </row>
    <row r="639" spans="12:23" x14ac:dyDescent="0.35">
      <c r="L639"/>
      <c r="W639" s="53" t="str">
        <f>IF('Project 1'!$V639&lt;&gt;"",'Project 1'!$V639*VLOOKUP('Project 1'!$U639,#REF!,2,0),"")</f>
        <v/>
      </c>
    </row>
    <row r="640" spans="12:23" x14ac:dyDescent="0.35">
      <c r="L640"/>
      <c r="W640" s="53" t="str">
        <f>IF('Project 1'!$V640&lt;&gt;"",'Project 1'!$V640*VLOOKUP('Project 1'!$U640,#REF!,2,0),"")</f>
        <v/>
      </c>
    </row>
    <row r="641" spans="12:23" x14ac:dyDescent="0.35">
      <c r="L641"/>
      <c r="W641" s="53" t="str">
        <f>IF('Project 1'!$V641&lt;&gt;"",'Project 1'!$V641*VLOOKUP('Project 1'!$U641,#REF!,2,0),"")</f>
        <v/>
      </c>
    </row>
    <row r="642" spans="12:23" x14ac:dyDescent="0.35">
      <c r="L642"/>
      <c r="W642" s="53" t="str">
        <f>IF('Project 1'!$V642&lt;&gt;"",'Project 1'!$V642*VLOOKUP('Project 1'!$U642,#REF!,2,0),"")</f>
        <v/>
      </c>
    </row>
    <row r="643" spans="12:23" x14ac:dyDescent="0.35">
      <c r="L643"/>
      <c r="W643" s="53" t="str">
        <f>IF('Project 1'!$V643&lt;&gt;"",'Project 1'!$V643*VLOOKUP('Project 1'!$U643,#REF!,2,0),"")</f>
        <v/>
      </c>
    </row>
    <row r="644" spans="12:23" x14ac:dyDescent="0.35">
      <c r="L644"/>
      <c r="W644" s="53" t="str">
        <f>IF('Project 1'!$V644&lt;&gt;"",'Project 1'!$V644*VLOOKUP('Project 1'!$U644,#REF!,2,0),"")</f>
        <v/>
      </c>
    </row>
    <row r="645" spans="12:23" x14ac:dyDescent="0.35">
      <c r="L645"/>
      <c r="W645" s="53" t="str">
        <f>IF('Project 1'!$V645&lt;&gt;"",'Project 1'!$V645*VLOOKUP('Project 1'!$U645,#REF!,2,0),"")</f>
        <v/>
      </c>
    </row>
    <row r="646" spans="12:23" x14ac:dyDescent="0.35">
      <c r="L646"/>
      <c r="W646" s="53" t="str">
        <f>IF('Project 1'!$V646&lt;&gt;"",'Project 1'!$V646*VLOOKUP('Project 1'!$U646,#REF!,2,0),"")</f>
        <v/>
      </c>
    </row>
    <row r="647" spans="12:23" x14ac:dyDescent="0.35">
      <c r="L647"/>
      <c r="W647" s="53" t="str">
        <f>IF('Project 1'!$V647&lt;&gt;"",'Project 1'!$V647*VLOOKUP('Project 1'!$U647,#REF!,2,0),"")</f>
        <v/>
      </c>
    </row>
    <row r="648" spans="12:23" x14ac:dyDescent="0.35">
      <c r="L648"/>
      <c r="W648" s="53" t="str">
        <f>IF('Project 1'!$V648&lt;&gt;"",'Project 1'!$V648*VLOOKUP('Project 1'!$U648,#REF!,2,0),"")</f>
        <v/>
      </c>
    </row>
    <row r="649" spans="12:23" x14ac:dyDescent="0.35">
      <c r="L649"/>
      <c r="W649" s="53" t="str">
        <f>IF('Project 1'!$V649&lt;&gt;"",'Project 1'!$V649*VLOOKUP('Project 1'!$U649,#REF!,2,0),"")</f>
        <v/>
      </c>
    </row>
    <row r="650" spans="12:23" x14ac:dyDescent="0.35">
      <c r="L650"/>
      <c r="W650" s="53" t="str">
        <f>IF('Project 1'!$V650&lt;&gt;"",'Project 1'!$V650*VLOOKUP('Project 1'!$U650,#REF!,2,0),"")</f>
        <v/>
      </c>
    </row>
    <row r="651" spans="12:23" x14ac:dyDescent="0.35">
      <c r="L651"/>
      <c r="W651" s="53" t="str">
        <f>IF('Project 1'!$V651&lt;&gt;"",'Project 1'!$V651*VLOOKUP('Project 1'!$U651,#REF!,2,0),"")</f>
        <v/>
      </c>
    </row>
    <row r="652" spans="12:23" x14ac:dyDescent="0.35">
      <c r="L652"/>
      <c r="W652" s="53" t="str">
        <f>IF('Project 1'!$V652&lt;&gt;"",'Project 1'!$V652*VLOOKUP('Project 1'!$U652,#REF!,2,0),"")</f>
        <v/>
      </c>
    </row>
    <row r="653" spans="12:23" x14ac:dyDescent="0.35">
      <c r="L653"/>
      <c r="W653" s="53" t="str">
        <f>IF('Project 1'!$V653&lt;&gt;"",'Project 1'!$V653*VLOOKUP('Project 1'!$U653,#REF!,2,0),"")</f>
        <v/>
      </c>
    </row>
    <row r="654" spans="12:23" x14ac:dyDescent="0.35">
      <c r="L654"/>
      <c r="W654" s="53" t="str">
        <f>IF('Project 1'!$V654&lt;&gt;"",'Project 1'!$V654*VLOOKUP('Project 1'!$U654,#REF!,2,0),"")</f>
        <v/>
      </c>
    </row>
    <row r="655" spans="12:23" x14ac:dyDescent="0.35">
      <c r="L655"/>
      <c r="W655" s="53" t="str">
        <f>IF('Project 1'!$V655&lt;&gt;"",'Project 1'!$V655*VLOOKUP('Project 1'!$U655,#REF!,2,0),"")</f>
        <v/>
      </c>
    </row>
    <row r="656" spans="12:23" x14ac:dyDescent="0.35">
      <c r="L656"/>
      <c r="W656" s="53" t="str">
        <f>IF('Project 1'!$V656&lt;&gt;"",'Project 1'!$V656*VLOOKUP('Project 1'!$U656,#REF!,2,0),"")</f>
        <v/>
      </c>
    </row>
    <row r="657" spans="12:23" x14ac:dyDescent="0.35">
      <c r="L657"/>
      <c r="W657" s="53" t="str">
        <f>IF('Project 1'!$V657&lt;&gt;"",'Project 1'!$V657*VLOOKUP('Project 1'!$U657,#REF!,2,0),"")</f>
        <v/>
      </c>
    </row>
    <row r="658" spans="12:23" x14ac:dyDescent="0.35">
      <c r="L658"/>
      <c r="W658" s="53" t="str">
        <f>IF('Project 1'!$V658&lt;&gt;"",'Project 1'!$V658*VLOOKUP('Project 1'!$U658,#REF!,2,0),"")</f>
        <v/>
      </c>
    </row>
    <row r="659" spans="12:23" x14ac:dyDescent="0.35">
      <c r="L659"/>
      <c r="W659" s="53" t="str">
        <f>IF('Project 1'!$V659&lt;&gt;"",'Project 1'!$V659*VLOOKUP('Project 1'!$U659,#REF!,2,0),"")</f>
        <v/>
      </c>
    </row>
    <row r="660" spans="12:23" x14ac:dyDescent="0.35">
      <c r="L660"/>
      <c r="W660" s="53" t="str">
        <f>IF('Project 1'!$V660&lt;&gt;"",'Project 1'!$V660*VLOOKUP('Project 1'!$U660,#REF!,2,0),"")</f>
        <v/>
      </c>
    </row>
    <row r="661" spans="12:23" x14ac:dyDescent="0.35">
      <c r="L661"/>
      <c r="W661" s="53" t="str">
        <f>IF('Project 1'!$V661&lt;&gt;"",'Project 1'!$V661*VLOOKUP('Project 1'!$U661,#REF!,2,0),"")</f>
        <v/>
      </c>
    </row>
    <row r="662" spans="12:23" x14ac:dyDescent="0.35">
      <c r="L662"/>
      <c r="W662" s="53" t="str">
        <f>IF('Project 1'!$V662&lt;&gt;"",'Project 1'!$V662*VLOOKUP('Project 1'!$U662,#REF!,2,0),"")</f>
        <v/>
      </c>
    </row>
    <row r="663" spans="12:23" x14ac:dyDescent="0.35">
      <c r="L663"/>
      <c r="W663" s="53" t="str">
        <f>IF('Project 1'!$V663&lt;&gt;"",'Project 1'!$V663*VLOOKUP('Project 1'!$U663,#REF!,2,0),"")</f>
        <v/>
      </c>
    </row>
    <row r="664" spans="12:23" x14ac:dyDescent="0.35">
      <c r="L664"/>
      <c r="W664" s="53" t="str">
        <f>IF('Project 1'!$V664&lt;&gt;"",'Project 1'!$V664*VLOOKUP('Project 1'!$U664,#REF!,2,0),"")</f>
        <v/>
      </c>
    </row>
    <row r="665" spans="12:23" x14ac:dyDescent="0.35">
      <c r="L665"/>
      <c r="W665" s="53" t="str">
        <f>IF('Project 1'!$V665&lt;&gt;"",'Project 1'!$V665*VLOOKUP('Project 1'!$U665,#REF!,2,0),"")</f>
        <v/>
      </c>
    </row>
    <row r="666" spans="12:23" x14ac:dyDescent="0.35">
      <c r="L666"/>
      <c r="W666" s="53" t="str">
        <f>IF('Project 1'!$V666&lt;&gt;"",'Project 1'!$V666*VLOOKUP('Project 1'!$U666,#REF!,2,0),"")</f>
        <v/>
      </c>
    </row>
    <row r="667" spans="12:23" x14ac:dyDescent="0.35">
      <c r="L667"/>
      <c r="W667" s="53" t="str">
        <f>IF('Project 1'!$V667&lt;&gt;"",'Project 1'!$V667*VLOOKUP('Project 1'!$U667,#REF!,2,0),"")</f>
        <v/>
      </c>
    </row>
    <row r="668" spans="12:23" x14ac:dyDescent="0.35">
      <c r="L668"/>
      <c r="W668" s="53" t="str">
        <f>IF('Project 1'!$V668&lt;&gt;"",'Project 1'!$V668*VLOOKUP('Project 1'!$U668,#REF!,2,0),"")</f>
        <v/>
      </c>
    </row>
    <row r="669" spans="12:23" x14ac:dyDescent="0.35">
      <c r="L669"/>
      <c r="W669" s="53" t="str">
        <f>IF('Project 1'!$V669&lt;&gt;"",'Project 1'!$V669*VLOOKUP('Project 1'!$U669,#REF!,2,0),"")</f>
        <v/>
      </c>
    </row>
    <row r="670" spans="12:23" x14ac:dyDescent="0.35">
      <c r="L670"/>
      <c r="W670" s="53" t="str">
        <f>IF('Project 1'!$V670&lt;&gt;"",'Project 1'!$V670*VLOOKUP('Project 1'!$U670,#REF!,2,0),"")</f>
        <v/>
      </c>
    </row>
    <row r="671" spans="12:23" x14ac:dyDescent="0.35">
      <c r="L671"/>
      <c r="W671" s="53" t="str">
        <f>IF('Project 1'!$V671&lt;&gt;"",'Project 1'!$V671*VLOOKUP('Project 1'!$U671,#REF!,2,0),"")</f>
        <v/>
      </c>
    </row>
    <row r="672" spans="12:23" x14ac:dyDescent="0.35">
      <c r="L672"/>
      <c r="W672" s="53" t="str">
        <f>IF('Project 1'!$V672&lt;&gt;"",'Project 1'!$V672*VLOOKUP('Project 1'!$U672,#REF!,2,0),"")</f>
        <v/>
      </c>
    </row>
    <row r="673" spans="12:23" x14ac:dyDescent="0.35">
      <c r="L673"/>
      <c r="W673" s="53" t="str">
        <f>IF('Project 1'!$V673&lt;&gt;"",'Project 1'!$V673*VLOOKUP('Project 1'!$U673,#REF!,2,0),"")</f>
        <v/>
      </c>
    </row>
    <row r="674" spans="12:23" x14ac:dyDescent="0.35">
      <c r="L674"/>
      <c r="W674" s="53" t="str">
        <f>IF('Project 1'!$V674&lt;&gt;"",'Project 1'!$V674*VLOOKUP('Project 1'!$U674,#REF!,2,0),"")</f>
        <v/>
      </c>
    </row>
    <row r="675" spans="12:23" x14ac:dyDescent="0.35">
      <c r="L675"/>
      <c r="W675" s="53" t="str">
        <f>IF('Project 1'!$V675&lt;&gt;"",'Project 1'!$V675*VLOOKUP('Project 1'!$U675,#REF!,2,0),"")</f>
        <v/>
      </c>
    </row>
    <row r="676" spans="12:23" x14ac:dyDescent="0.35">
      <c r="L676"/>
      <c r="W676" s="53" t="str">
        <f>IF('Project 1'!$V676&lt;&gt;"",'Project 1'!$V676*VLOOKUP('Project 1'!$U676,#REF!,2,0),"")</f>
        <v/>
      </c>
    </row>
    <row r="677" spans="12:23" x14ac:dyDescent="0.35">
      <c r="L677"/>
      <c r="W677" s="53" t="str">
        <f>IF('Project 1'!$V677&lt;&gt;"",'Project 1'!$V677*VLOOKUP('Project 1'!$U677,#REF!,2,0),"")</f>
        <v/>
      </c>
    </row>
    <row r="678" spans="12:23" x14ac:dyDescent="0.35">
      <c r="L678"/>
      <c r="W678" s="53" t="str">
        <f>IF('Project 1'!$V678&lt;&gt;"",'Project 1'!$V678*VLOOKUP('Project 1'!$U678,#REF!,2,0),"")</f>
        <v/>
      </c>
    </row>
    <row r="679" spans="12:23" x14ac:dyDescent="0.35">
      <c r="L679"/>
      <c r="W679" s="53" t="str">
        <f>IF('Project 1'!$V679&lt;&gt;"",'Project 1'!$V679*VLOOKUP('Project 1'!$U679,#REF!,2,0),"")</f>
        <v/>
      </c>
    </row>
    <row r="680" spans="12:23" x14ac:dyDescent="0.35">
      <c r="L680"/>
      <c r="W680" s="53" t="str">
        <f>IF('Project 1'!$V680&lt;&gt;"",'Project 1'!$V680*VLOOKUP('Project 1'!$U680,#REF!,2,0),"")</f>
        <v/>
      </c>
    </row>
    <row r="681" spans="12:23" x14ac:dyDescent="0.35">
      <c r="L681"/>
      <c r="W681" s="53" t="str">
        <f>IF('Project 1'!$V681&lt;&gt;"",'Project 1'!$V681*VLOOKUP('Project 1'!$U681,#REF!,2,0),"")</f>
        <v/>
      </c>
    </row>
    <row r="682" spans="12:23" x14ac:dyDescent="0.35">
      <c r="L682"/>
      <c r="W682" s="53" t="str">
        <f>IF('Project 1'!$V682&lt;&gt;"",'Project 1'!$V682*VLOOKUP('Project 1'!$U682,#REF!,2,0),"")</f>
        <v/>
      </c>
    </row>
    <row r="683" spans="12:23" x14ac:dyDescent="0.35">
      <c r="L683"/>
      <c r="W683" s="53" t="str">
        <f>IF('Project 1'!$V683&lt;&gt;"",'Project 1'!$V683*VLOOKUP('Project 1'!$U683,#REF!,2,0),"")</f>
        <v/>
      </c>
    </row>
    <row r="684" spans="12:23" x14ac:dyDescent="0.35">
      <c r="L684"/>
      <c r="W684" s="53" t="str">
        <f>IF('Project 1'!$V684&lt;&gt;"",'Project 1'!$V684*VLOOKUP('Project 1'!$U684,#REF!,2,0),"")</f>
        <v/>
      </c>
    </row>
    <row r="685" spans="12:23" x14ac:dyDescent="0.35">
      <c r="L685"/>
      <c r="W685" s="53" t="str">
        <f>IF('Project 1'!$V685&lt;&gt;"",'Project 1'!$V685*VLOOKUP('Project 1'!$U685,#REF!,2,0),"")</f>
        <v/>
      </c>
    </row>
    <row r="686" spans="12:23" x14ac:dyDescent="0.35">
      <c r="L686"/>
      <c r="W686" s="53" t="str">
        <f>IF('Project 1'!$V686&lt;&gt;"",'Project 1'!$V686*VLOOKUP('Project 1'!$U686,#REF!,2,0),"")</f>
        <v/>
      </c>
    </row>
    <row r="687" spans="12:23" x14ac:dyDescent="0.35">
      <c r="L687"/>
      <c r="W687" s="53" t="str">
        <f>IF('Project 1'!$V687&lt;&gt;"",'Project 1'!$V687*VLOOKUP('Project 1'!$U687,#REF!,2,0),"")</f>
        <v/>
      </c>
    </row>
    <row r="688" spans="12:23" x14ac:dyDescent="0.35">
      <c r="L688"/>
      <c r="W688" s="53" t="str">
        <f>IF('Project 1'!$V688&lt;&gt;"",'Project 1'!$V688*VLOOKUP('Project 1'!$U688,#REF!,2,0),"")</f>
        <v/>
      </c>
    </row>
    <row r="689" spans="12:23" x14ac:dyDescent="0.35">
      <c r="L689"/>
      <c r="W689" s="53" t="str">
        <f>IF('Project 1'!$V689&lt;&gt;"",'Project 1'!$V689*VLOOKUP('Project 1'!$U689,#REF!,2,0),"")</f>
        <v/>
      </c>
    </row>
    <row r="690" spans="12:23" x14ac:dyDescent="0.35">
      <c r="L690"/>
      <c r="W690" s="53" t="str">
        <f>IF('Project 1'!$V690&lt;&gt;"",'Project 1'!$V690*VLOOKUP('Project 1'!$U690,#REF!,2,0),"")</f>
        <v/>
      </c>
    </row>
    <row r="691" spans="12:23" x14ac:dyDescent="0.35">
      <c r="L691"/>
      <c r="W691" s="53" t="str">
        <f>IF('Project 1'!$V691&lt;&gt;"",'Project 1'!$V691*VLOOKUP('Project 1'!$U691,#REF!,2,0),"")</f>
        <v/>
      </c>
    </row>
    <row r="692" spans="12:23" x14ac:dyDescent="0.35">
      <c r="L692"/>
      <c r="W692" s="53" t="str">
        <f>IF('Project 1'!$V692&lt;&gt;"",'Project 1'!$V692*VLOOKUP('Project 1'!$U692,#REF!,2,0),"")</f>
        <v/>
      </c>
    </row>
    <row r="693" spans="12:23" x14ac:dyDescent="0.35">
      <c r="L693"/>
      <c r="W693" s="53" t="str">
        <f>IF('Project 1'!$V693&lt;&gt;"",'Project 1'!$V693*VLOOKUP('Project 1'!$U693,#REF!,2,0),"")</f>
        <v/>
      </c>
    </row>
    <row r="694" spans="12:23" x14ac:dyDescent="0.35">
      <c r="L694"/>
      <c r="W694" s="53" t="str">
        <f>IF('Project 1'!$V694&lt;&gt;"",'Project 1'!$V694*VLOOKUP('Project 1'!$U694,#REF!,2,0),"")</f>
        <v/>
      </c>
    </row>
    <row r="695" spans="12:23" x14ac:dyDescent="0.35">
      <c r="L695"/>
      <c r="W695" s="53" t="str">
        <f>IF('Project 1'!$V695&lt;&gt;"",'Project 1'!$V695*VLOOKUP('Project 1'!$U695,#REF!,2,0),"")</f>
        <v/>
      </c>
    </row>
    <row r="696" spans="12:23" x14ac:dyDescent="0.35">
      <c r="L696"/>
      <c r="W696" s="53" t="str">
        <f>IF('Project 1'!$V696&lt;&gt;"",'Project 1'!$V696*VLOOKUP('Project 1'!$U696,#REF!,2,0),"")</f>
        <v/>
      </c>
    </row>
    <row r="697" spans="12:23" x14ac:dyDescent="0.35">
      <c r="L697"/>
      <c r="W697" s="53" t="str">
        <f>IF('Project 1'!$V697&lt;&gt;"",'Project 1'!$V697*VLOOKUP('Project 1'!$U697,#REF!,2,0),"")</f>
        <v/>
      </c>
    </row>
    <row r="698" spans="12:23" x14ac:dyDescent="0.35">
      <c r="L698"/>
      <c r="W698" s="53" t="str">
        <f>IF('Project 1'!$V698&lt;&gt;"",'Project 1'!$V698*VLOOKUP('Project 1'!$U698,#REF!,2,0),"")</f>
        <v/>
      </c>
    </row>
    <row r="699" spans="12:23" x14ac:dyDescent="0.35">
      <c r="L699"/>
      <c r="W699" s="53" t="str">
        <f>IF('Project 1'!$V699&lt;&gt;"",'Project 1'!$V699*VLOOKUP('Project 1'!$U699,#REF!,2,0),"")</f>
        <v/>
      </c>
    </row>
    <row r="700" spans="12:23" x14ac:dyDescent="0.35">
      <c r="L700"/>
      <c r="W700" s="53" t="str">
        <f>IF('Project 1'!$V700&lt;&gt;"",'Project 1'!$V700*VLOOKUP('Project 1'!$U700,#REF!,2,0),"")</f>
        <v/>
      </c>
    </row>
    <row r="701" spans="12:23" x14ac:dyDescent="0.35">
      <c r="L701"/>
      <c r="W701" s="53" t="str">
        <f>IF('Project 1'!$V701&lt;&gt;"",'Project 1'!$V701*VLOOKUP('Project 1'!$U701,#REF!,2,0),"")</f>
        <v/>
      </c>
    </row>
    <row r="702" spans="12:23" x14ac:dyDescent="0.35">
      <c r="L702"/>
      <c r="W702" s="53" t="str">
        <f>IF('Project 1'!$V702&lt;&gt;"",'Project 1'!$V702*VLOOKUP('Project 1'!$U702,#REF!,2,0),"")</f>
        <v/>
      </c>
    </row>
    <row r="703" spans="12:23" x14ac:dyDescent="0.35">
      <c r="L703"/>
      <c r="W703" s="53" t="str">
        <f>IF('Project 1'!$V703&lt;&gt;"",'Project 1'!$V703*VLOOKUP('Project 1'!$U703,#REF!,2,0),"")</f>
        <v/>
      </c>
    </row>
    <row r="704" spans="12:23" x14ac:dyDescent="0.35">
      <c r="L704"/>
      <c r="W704" s="53" t="str">
        <f>IF('Project 1'!$V704&lt;&gt;"",'Project 1'!$V704*VLOOKUP('Project 1'!$U704,#REF!,2,0),"")</f>
        <v/>
      </c>
    </row>
    <row r="705" spans="12:23" x14ac:dyDescent="0.35">
      <c r="L705"/>
      <c r="W705" s="53" t="str">
        <f>IF('Project 1'!$V705&lt;&gt;"",'Project 1'!$V705*VLOOKUP('Project 1'!$U705,#REF!,2,0),"")</f>
        <v/>
      </c>
    </row>
    <row r="706" spans="12:23" x14ac:dyDescent="0.35">
      <c r="L706"/>
      <c r="W706" s="53" t="str">
        <f>IF('Project 1'!$V706&lt;&gt;"",'Project 1'!$V706*VLOOKUP('Project 1'!$U706,#REF!,2,0),"")</f>
        <v/>
      </c>
    </row>
    <row r="707" spans="12:23" x14ac:dyDescent="0.35">
      <c r="L707"/>
      <c r="W707" s="53" t="str">
        <f>IF('Project 1'!$V707&lt;&gt;"",'Project 1'!$V707*VLOOKUP('Project 1'!$U707,#REF!,2,0),"")</f>
        <v/>
      </c>
    </row>
    <row r="708" spans="12:23" x14ac:dyDescent="0.35">
      <c r="L708"/>
      <c r="W708" s="53" t="str">
        <f>IF('Project 1'!$V708&lt;&gt;"",'Project 1'!$V708*VLOOKUP('Project 1'!$U708,#REF!,2,0),"")</f>
        <v/>
      </c>
    </row>
    <row r="709" spans="12:23" x14ac:dyDescent="0.35">
      <c r="L709"/>
      <c r="W709" s="53" t="str">
        <f>IF('Project 1'!$V709&lt;&gt;"",'Project 1'!$V709*VLOOKUP('Project 1'!$U709,#REF!,2,0),"")</f>
        <v/>
      </c>
    </row>
    <row r="710" spans="12:23" x14ac:dyDescent="0.35">
      <c r="L710"/>
      <c r="W710" s="53" t="str">
        <f>IF('Project 1'!$V710&lt;&gt;"",'Project 1'!$V710*VLOOKUP('Project 1'!$U710,#REF!,2,0),"")</f>
        <v/>
      </c>
    </row>
    <row r="711" spans="12:23" x14ac:dyDescent="0.35">
      <c r="L711"/>
      <c r="W711" s="53" t="str">
        <f>IF('Project 1'!$V711&lt;&gt;"",'Project 1'!$V711*VLOOKUP('Project 1'!$U711,#REF!,2,0),"")</f>
        <v/>
      </c>
    </row>
    <row r="712" spans="12:23" x14ac:dyDescent="0.35">
      <c r="L712"/>
      <c r="W712" s="53" t="str">
        <f>IF('Project 1'!$V712&lt;&gt;"",'Project 1'!$V712*VLOOKUP('Project 1'!$U712,#REF!,2,0),"")</f>
        <v/>
      </c>
    </row>
    <row r="713" spans="12:23" x14ac:dyDescent="0.35">
      <c r="L713"/>
      <c r="W713" s="53" t="str">
        <f>IF('Project 1'!$V713&lt;&gt;"",'Project 1'!$V713*VLOOKUP('Project 1'!$U713,#REF!,2,0),"")</f>
        <v/>
      </c>
    </row>
    <row r="714" spans="12:23" x14ac:dyDescent="0.35">
      <c r="L714"/>
      <c r="W714" s="53" t="str">
        <f>IF('Project 1'!$V714&lt;&gt;"",'Project 1'!$V714*VLOOKUP('Project 1'!$U714,#REF!,2,0),"")</f>
        <v/>
      </c>
    </row>
    <row r="715" spans="12:23" x14ac:dyDescent="0.35">
      <c r="L715"/>
      <c r="W715" s="53" t="str">
        <f>IF('Project 1'!$V715&lt;&gt;"",'Project 1'!$V715*VLOOKUP('Project 1'!$U715,#REF!,2,0),"")</f>
        <v/>
      </c>
    </row>
    <row r="716" spans="12:23" x14ac:dyDescent="0.35">
      <c r="L716"/>
      <c r="W716" s="53" t="str">
        <f>IF('Project 1'!$V716&lt;&gt;"",'Project 1'!$V716*VLOOKUP('Project 1'!$U716,#REF!,2,0),"")</f>
        <v/>
      </c>
    </row>
    <row r="717" spans="12:23" x14ac:dyDescent="0.35">
      <c r="L717"/>
      <c r="W717" s="53" t="str">
        <f>IF('Project 1'!$V717&lt;&gt;"",'Project 1'!$V717*VLOOKUP('Project 1'!$U717,#REF!,2,0),"")</f>
        <v/>
      </c>
    </row>
    <row r="718" spans="12:23" x14ac:dyDescent="0.35">
      <c r="L718"/>
      <c r="W718" s="53" t="str">
        <f>IF('Project 1'!$V718&lt;&gt;"",'Project 1'!$V718*VLOOKUP('Project 1'!$U718,#REF!,2,0),"")</f>
        <v/>
      </c>
    </row>
    <row r="719" spans="12:23" x14ac:dyDescent="0.35">
      <c r="L719"/>
      <c r="W719" s="53" t="str">
        <f>IF('Project 1'!$V719&lt;&gt;"",'Project 1'!$V719*VLOOKUP('Project 1'!$U719,#REF!,2,0),"")</f>
        <v/>
      </c>
    </row>
    <row r="720" spans="12:23" x14ac:dyDescent="0.35">
      <c r="L720"/>
      <c r="W720" s="53" t="str">
        <f>IF('Project 1'!$V720&lt;&gt;"",'Project 1'!$V720*VLOOKUP('Project 1'!$U720,#REF!,2,0),"")</f>
        <v/>
      </c>
    </row>
    <row r="721" spans="12:23" x14ac:dyDescent="0.35">
      <c r="L721"/>
      <c r="W721" s="53" t="str">
        <f>IF('Project 1'!$V721&lt;&gt;"",'Project 1'!$V721*VLOOKUP('Project 1'!$U721,#REF!,2,0),"")</f>
        <v/>
      </c>
    </row>
    <row r="722" spans="12:23" x14ac:dyDescent="0.35">
      <c r="L722"/>
      <c r="W722" s="53" t="str">
        <f>IF('Project 1'!$V722&lt;&gt;"",'Project 1'!$V722*VLOOKUP('Project 1'!$U722,#REF!,2,0),"")</f>
        <v/>
      </c>
    </row>
    <row r="723" spans="12:23" x14ac:dyDescent="0.35">
      <c r="L723"/>
      <c r="W723" s="53" t="str">
        <f>IF('Project 1'!$V723&lt;&gt;"",'Project 1'!$V723*VLOOKUP('Project 1'!$U723,#REF!,2,0),"")</f>
        <v/>
      </c>
    </row>
    <row r="724" spans="12:23" x14ac:dyDescent="0.35">
      <c r="L724"/>
      <c r="W724" s="53" t="str">
        <f>IF('Project 1'!$V724&lt;&gt;"",'Project 1'!$V724*VLOOKUP('Project 1'!$U724,#REF!,2,0),"")</f>
        <v/>
      </c>
    </row>
    <row r="725" spans="12:23" x14ac:dyDescent="0.35">
      <c r="L725"/>
      <c r="W725" s="53" t="str">
        <f>IF('Project 1'!$V725&lt;&gt;"",'Project 1'!$V725*VLOOKUP('Project 1'!$U725,#REF!,2,0),"")</f>
        <v/>
      </c>
    </row>
    <row r="726" spans="12:23" x14ac:dyDescent="0.35">
      <c r="L726"/>
      <c r="W726" s="53" t="str">
        <f>IF('Project 1'!$V726&lt;&gt;"",'Project 1'!$V726*VLOOKUP('Project 1'!$U726,#REF!,2,0),"")</f>
        <v/>
      </c>
    </row>
    <row r="727" spans="12:23" x14ac:dyDescent="0.35">
      <c r="L727"/>
      <c r="W727" s="53" t="str">
        <f>IF('Project 1'!$V727&lt;&gt;"",'Project 1'!$V727*VLOOKUP('Project 1'!$U727,#REF!,2,0),"")</f>
        <v/>
      </c>
    </row>
    <row r="728" spans="12:23" x14ac:dyDescent="0.35">
      <c r="L728"/>
      <c r="W728" s="53" t="str">
        <f>IF('Project 1'!$V728&lt;&gt;"",'Project 1'!$V728*VLOOKUP('Project 1'!$U728,#REF!,2,0),"")</f>
        <v/>
      </c>
    </row>
    <row r="729" spans="12:23" x14ac:dyDescent="0.35">
      <c r="L729"/>
      <c r="W729" s="53" t="str">
        <f>IF('Project 1'!$V729&lt;&gt;"",'Project 1'!$V729*VLOOKUP('Project 1'!$U729,#REF!,2,0),"")</f>
        <v/>
      </c>
    </row>
    <row r="730" spans="12:23" x14ac:dyDescent="0.35">
      <c r="L730"/>
      <c r="W730" s="53" t="str">
        <f>IF('Project 1'!$V730&lt;&gt;"",'Project 1'!$V730*VLOOKUP('Project 1'!$U730,#REF!,2,0),"")</f>
        <v/>
      </c>
    </row>
    <row r="731" spans="12:23" x14ac:dyDescent="0.35">
      <c r="L731"/>
      <c r="W731" s="53" t="str">
        <f>IF('Project 1'!$V731&lt;&gt;"",'Project 1'!$V731*VLOOKUP('Project 1'!$U731,#REF!,2,0),"")</f>
        <v/>
      </c>
    </row>
    <row r="732" spans="12:23" x14ac:dyDescent="0.35">
      <c r="L732"/>
      <c r="W732" s="53" t="str">
        <f>IF('Project 1'!$V732&lt;&gt;"",'Project 1'!$V732*VLOOKUP('Project 1'!$U732,#REF!,2,0),"")</f>
        <v/>
      </c>
    </row>
    <row r="733" spans="12:23" x14ac:dyDescent="0.35">
      <c r="L733"/>
      <c r="W733" s="53" t="str">
        <f>IF('Project 1'!$V733&lt;&gt;"",'Project 1'!$V733*VLOOKUP('Project 1'!$U733,#REF!,2,0),"")</f>
        <v/>
      </c>
    </row>
    <row r="734" spans="12:23" x14ac:dyDescent="0.35">
      <c r="L734"/>
      <c r="W734" s="53" t="str">
        <f>IF('Project 1'!$V734&lt;&gt;"",'Project 1'!$V734*VLOOKUP('Project 1'!$U734,#REF!,2,0),"")</f>
        <v/>
      </c>
    </row>
    <row r="735" spans="12:23" x14ac:dyDescent="0.35">
      <c r="L735"/>
      <c r="W735" s="53" t="str">
        <f>IF('Project 1'!$V735&lt;&gt;"",'Project 1'!$V735*VLOOKUP('Project 1'!$U735,#REF!,2,0),"")</f>
        <v/>
      </c>
    </row>
    <row r="736" spans="12:23" x14ac:dyDescent="0.35">
      <c r="L736"/>
      <c r="W736" s="53" t="str">
        <f>IF('Project 1'!$V736&lt;&gt;"",'Project 1'!$V736*VLOOKUP('Project 1'!$U736,#REF!,2,0),"")</f>
        <v/>
      </c>
    </row>
    <row r="737" spans="12:23" x14ac:dyDescent="0.35">
      <c r="L737"/>
      <c r="W737" s="53" t="str">
        <f>IF('Project 1'!$V737&lt;&gt;"",'Project 1'!$V737*VLOOKUP('Project 1'!$U737,#REF!,2,0),"")</f>
        <v/>
      </c>
    </row>
    <row r="738" spans="12:23" x14ac:dyDescent="0.35">
      <c r="L738"/>
      <c r="W738" s="53" t="str">
        <f>IF('Project 1'!$V738&lt;&gt;"",'Project 1'!$V738*VLOOKUP('Project 1'!$U738,#REF!,2,0),"")</f>
        <v/>
      </c>
    </row>
    <row r="739" spans="12:23" x14ac:dyDescent="0.35">
      <c r="L739"/>
      <c r="W739" s="53" t="str">
        <f>IF('Project 1'!$V739&lt;&gt;"",'Project 1'!$V739*VLOOKUP('Project 1'!$U739,#REF!,2,0),"")</f>
        <v/>
      </c>
    </row>
    <row r="740" spans="12:23" x14ac:dyDescent="0.35">
      <c r="L740"/>
      <c r="W740" s="53" t="str">
        <f>IF('Project 1'!$V740&lt;&gt;"",'Project 1'!$V740*VLOOKUP('Project 1'!$U740,#REF!,2,0),"")</f>
        <v/>
      </c>
    </row>
    <row r="741" spans="12:23" x14ac:dyDescent="0.35">
      <c r="L741"/>
      <c r="W741" s="53" t="str">
        <f>IF('Project 1'!$V741&lt;&gt;"",'Project 1'!$V741*VLOOKUP('Project 1'!$U741,#REF!,2,0),"")</f>
        <v/>
      </c>
    </row>
    <row r="742" spans="12:23" x14ac:dyDescent="0.35">
      <c r="L742"/>
      <c r="W742" s="53" t="str">
        <f>IF('Project 1'!$V742&lt;&gt;"",'Project 1'!$V742*VLOOKUP('Project 1'!$U742,#REF!,2,0),"")</f>
        <v/>
      </c>
    </row>
    <row r="743" spans="12:23" x14ac:dyDescent="0.35">
      <c r="L743"/>
      <c r="W743" s="53" t="str">
        <f>IF('Project 1'!$V743&lt;&gt;"",'Project 1'!$V743*VLOOKUP('Project 1'!$U743,#REF!,2,0),"")</f>
        <v/>
      </c>
    </row>
    <row r="744" spans="12:23" x14ac:dyDescent="0.35">
      <c r="L744"/>
      <c r="W744" s="53" t="str">
        <f>IF('Project 1'!$V744&lt;&gt;"",'Project 1'!$V744*VLOOKUP('Project 1'!$U744,#REF!,2,0),"")</f>
        <v/>
      </c>
    </row>
    <row r="745" spans="12:23" x14ac:dyDescent="0.35">
      <c r="L745"/>
      <c r="W745" s="53" t="str">
        <f>IF('Project 1'!$V745&lt;&gt;"",'Project 1'!$V745*VLOOKUP('Project 1'!$U745,#REF!,2,0),"")</f>
        <v/>
      </c>
    </row>
    <row r="746" spans="12:23" x14ac:dyDescent="0.35">
      <c r="L746"/>
      <c r="W746" s="53" t="str">
        <f>IF('Project 1'!$V746&lt;&gt;"",'Project 1'!$V746*VLOOKUP('Project 1'!$U746,#REF!,2,0),"")</f>
        <v/>
      </c>
    </row>
    <row r="747" spans="12:23" x14ac:dyDescent="0.35">
      <c r="L747"/>
      <c r="W747" s="53" t="str">
        <f>IF('Project 1'!$V747&lt;&gt;"",'Project 1'!$V747*VLOOKUP('Project 1'!$U747,#REF!,2,0),"")</f>
        <v/>
      </c>
    </row>
    <row r="748" spans="12:23" x14ac:dyDescent="0.35">
      <c r="L748"/>
      <c r="W748" s="53" t="str">
        <f>IF('Project 1'!$V748&lt;&gt;"",'Project 1'!$V748*VLOOKUP('Project 1'!$U748,#REF!,2,0),"")</f>
        <v/>
      </c>
    </row>
    <row r="749" spans="12:23" x14ac:dyDescent="0.35">
      <c r="L749"/>
      <c r="W749" s="53" t="str">
        <f>IF('Project 1'!$V749&lt;&gt;"",'Project 1'!$V749*VLOOKUP('Project 1'!$U749,#REF!,2,0),"")</f>
        <v/>
      </c>
    </row>
    <row r="750" spans="12:23" x14ac:dyDescent="0.35">
      <c r="L750"/>
      <c r="W750" s="53" t="str">
        <f>IF('Project 1'!$V750&lt;&gt;"",'Project 1'!$V750*VLOOKUP('Project 1'!$U750,#REF!,2,0),"")</f>
        <v/>
      </c>
    </row>
    <row r="751" spans="12:23" x14ac:dyDescent="0.35">
      <c r="L751"/>
      <c r="W751" s="53" t="str">
        <f>IF('Project 1'!$V751&lt;&gt;"",'Project 1'!$V751*VLOOKUP('Project 1'!$U751,#REF!,2,0),"")</f>
        <v/>
      </c>
    </row>
    <row r="752" spans="12:23" x14ac:dyDescent="0.35">
      <c r="L752"/>
      <c r="W752" s="53" t="str">
        <f>IF('Project 1'!$V752&lt;&gt;"",'Project 1'!$V752*VLOOKUP('Project 1'!$U752,#REF!,2,0),"")</f>
        <v/>
      </c>
    </row>
    <row r="753" spans="12:23" x14ac:dyDescent="0.35">
      <c r="L753"/>
      <c r="W753" s="53" t="str">
        <f>IF('Project 1'!$V753&lt;&gt;"",'Project 1'!$V753*VLOOKUP('Project 1'!$U753,#REF!,2,0),"")</f>
        <v/>
      </c>
    </row>
    <row r="754" spans="12:23" x14ac:dyDescent="0.35">
      <c r="L754"/>
      <c r="W754" s="53" t="str">
        <f>IF('Project 1'!$V754&lt;&gt;"",'Project 1'!$V754*VLOOKUP('Project 1'!$U754,#REF!,2,0),"")</f>
        <v/>
      </c>
    </row>
    <row r="755" spans="12:23" x14ac:dyDescent="0.35">
      <c r="L755"/>
      <c r="W755" s="53" t="str">
        <f>IF('Project 1'!$V755&lt;&gt;"",'Project 1'!$V755*VLOOKUP('Project 1'!$U755,#REF!,2,0),"")</f>
        <v/>
      </c>
    </row>
    <row r="756" spans="12:23" x14ac:dyDescent="0.35">
      <c r="L756"/>
      <c r="W756" s="53" t="str">
        <f>IF('Project 1'!$V756&lt;&gt;"",'Project 1'!$V756*VLOOKUP('Project 1'!$U756,#REF!,2,0),"")</f>
        <v/>
      </c>
    </row>
    <row r="757" spans="12:23" x14ac:dyDescent="0.35">
      <c r="L757"/>
      <c r="W757" s="53" t="str">
        <f>IF('Project 1'!$V757&lt;&gt;"",'Project 1'!$V757*VLOOKUP('Project 1'!$U757,#REF!,2,0),"")</f>
        <v/>
      </c>
    </row>
    <row r="758" spans="12:23" x14ac:dyDescent="0.35">
      <c r="L758"/>
      <c r="W758" s="53" t="str">
        <f>IF('Project 1'!$V758&lt;&gt;"",'Project 1'!$V758*VLOOKUP('Project 1'!$U758,#REF!,2,0),"")</f>
        <v/>
      </c>
    </row>
    <row r="759" spans="12:23" x14ac:dyDescent="0.35">
      <c r="L759"/>
      <c r="W759" s="53" t="str">
        <f>IF('Project 1'!$V759&lt;&gt;"",'Project 1'!$V759*VLOOKUP('Project 1'!$U759,#REF!,2,0),"")</f>
        <v/>
      </c>
    </row>
    <row r="760" spans="12:23" x14ac:dyDescent="0.35">
      <c r="L760"/>
      <c r="W760" s="53" t="str">
        <f>IF('Project 1'!$V760&lt;&gt;"",'Project 1'!$V760*VLOOKUP('Project 1'!$U760,#REF!,2,0),"")</f>
        <v/>
      </c>
    </row>
    <row r="761" spans="12:23" x14ac:dyDescent="0.35">
      <c r="L761"/>
      <c r="W761" s="53" t="str">
        <f>IF('Project 1'!$V761&lt;&gt;"",'Project 1'!$V761*VLOOKUP('Project 1'!$U761,#REF!,2,0),"")</f>
        <v/>
      </c>
    </row>
    <row r="762" spans="12:23" x14ac:dyDescent="0.35">
      <c r="L762"/>
      <c r="W762" s="53" t="str">
        <f>IF('Project 1'!$V762&lt;&gt;"",'Project 1'!$V762*VLOOKUP('Project 1'!$U762,#REF!,2,0),"")</f>
        <v/>
      </c>
    </row>
    <row r="763" spans="12:23" x14ac:dyDescent="0.35">
      <c r="L763"/>
      <c r="W763" s="53" t="str">
        <f>IF('Project 1'!$V763&lt;&gt;"",'Project 1'!$V763*VLOOKUP('Project 1'!$U763,#REF!,2,0),"")</f>
        <v/>
      </c>
    </row>
    <row r="764" spans="12:23" x14ac:dyDescent="0.35">
      <c r="L764"/>
      <c r="W764" s="53" t="str">
        <f>IF('Project 1'!$V764&lt;&gt;"",'Project 1'!$V764*VLOOKUP('Project 1'!$U764,#REF!,2,0),"")</f>
        <v/>
      </c>
    </row>
    <row r="765" spans="12:23" x14ac:dyDescent="0.35">
      <c r="L765"/>
      <c r="W765" s="53" t="str">
        <f>IF('Project 1'!$V765&lt;&gt;"",'Project 1'!$V765*VLOOKUP('Project 1'!$U765,#REF!,2,0),"")</f>
        <v/>
      </c>
    </row>
    <row r="766" spans="12:23" x14ac:dyDescent="0.35">
      <c r="L766"/>
      <c r="W766" s="53" t="str">
        <f>IF('Project 1'!$V766&lt;&gt;"",'Project 1'!$V766*VLOOKUP('Project 1'!$U766,#REF!,2,0),"")</f>
        <v/>
      </c>
    </row>
    <row r="767" spans="12:23" x14ac:dyDescent="0.35">
      <c r="L767"/>
      <c r="W767" s="53" t="str">
        <f>IF('Project 1'!$V767&lt;&gt;"",'Project 1'!$V767*VLOOKUP('Project 1'!$U767,#REF!,2,0),"")</f>
        <v/>
      </c>
    </row>
    <row r="768" spans="12:23" x14ac:dyDescent="0.35">
      <c r="L768"/>
      <c r="W768" s="53" t="str">
        <f>IF('Project 1'!$V768&lt;&gt;"",'Project 1'!$V768*VLOOKUP('Project 1'!$U768,#REF!,2,0),"")</f>
        <v/>
      </c>
    </row>
    <row r="769" spans="12:23" x14ac:dyDescent="0.35">
      <c r="L769"/>
      <c r="W769" s="53" t="str">
        <f>IF('Project 1'!$V769&lt;&gt;"",'Project 1'!$V769*VLOOKUP('Project 1'!$U769,#REF!,2,0),"")</f>
        <v/>
      </c>
    </row>
    <row r="770" spans="12:23" x14ac:dyDescent="0.35">
      <c r="L770"/>
      <c r="W770" s="53" t="str">
        <f>IF('Project 1'!$V770&lt;&gt;"",'Project 1'!$V770*VLOOKUP('Project 1'!$U770,#REF!,2,0),"")</f>
        <v/>
      </c>
    </row>
    <row r="771" spans="12:23" x14ac:dyDescent="0.35">
      <c r="L771"/>
      <c r="W771" s="53" t="str">
        <f>IF('Project 1'!$V771&lt;&gt;"",'Project 1'!$V771*VLOOKUP('Project 1'!$U771,#REF!,2,0),"")</f>
        <v/>
      </c>
    </row>
    <row r="772" spans="12:23" x14ac:dyDescent="0.35">
      <c r="L772"/>
      <c r="W772" s="53" t="str">
        <f>IF('Project 1'!$V772&lt;&gt;"",'Project 1'!$V772*VLOOKUP('Project 1'!$U772,#REF!,2,0),"")</f>
        <v/>
      </c>
    </row>
    <row r="773" spans="12:23" x14ac:dyDescent="0.35">
      <c r="L773"/>
      <c r="W773" s="53" t="str">
        <f>IF('Project 1'!$V773&lt;&gt;"",'Project 1'!$V773*VLOOKUP('Project 1'!$U773,#REF!,2,0),"")</f>
        <v/>
      </c>
    </row>
    <row r="774" spans="12:23" x14ac:dyDescent="0.35">
      <c r="L774"/>
      <c r="W774" s="53" t="str">
        <f>IF('Project 1'!$V774&lt;&gt;"",'Project 1'!$V774*VLOOKUP('Project 1'!$U774,#REF!,2,0),"")</f>
        <v/>
      </c>
    </row>
    <row r="775" spans="12:23" x14ac:dyDescent="0.35">
      <c r="L775"/>
      <c r="W775" s="53" t="str">
        <f>IF('Project 1'!$V775&lt;&gt;"",'Project 1'!$V775*VLOOKUP('Project 1'!$U775,#REF!,2,0),"")</f>
        <v/>
      </c>
    </row>
    <row r="776" spans="12:23" x14ac:dyDescent="0.35">
      <c r="L776"/>
      <c r="W776" s="53" t="str">
        <f>IF('Project 1'!$V776&lt;&gt;"",'Project 1'!$V776*VLOOKUP('Project 1'!$U776,#REF!,2,0),"")</f>
        <v/>
      </c>
    </row>
    <row r="777" spans="12:23" x14ac:dyDescent="0.35">
      <c r="L777"/>
      <c r="W777" s="53" t="str">
        <f>IF('Project 1'!$V777&lt;&gt;"",'Project 1'!$V777*VLOOKUP('Project 1'!$U777,#REF!,2,0),"")</f>
        <v/>
      </c>
    </row>
    <row r="778" spans="12:23" x14ac:dyDescent="0.35">
      <c r="L778"/>
      <c r="W778" s="53" t="str">
        <f>IF('Project 1'!$V778&lt;&gt;"",'Project 1'!$V778*VLOOKUP('Project 1'!$U778,#REF!,2,0),"")</f>
        <v/>
      </c>
    </row>
    <row r="779" spans="12:23" x14ac:dyDescent="0.35">
      <c r="L779"/>
      <c r="W779" s="53" t="str">
        <f>IF('Project 1'!$V779&lt;&gt;"",'Project 1'!$V779*VLOOKUP('Project 1'!$U779,#REF!,2,0),"")</f>
        <v/>
      </c>
    </row>
    <row r="780" spans="12:23" x14ac:dyDescent="0.35">
      <c r="L780"/>
      <c r="W780" s="53" t="str">
        <f>IF('Project 1'!$V780&lt;&gt;"",'Project 1'!$V780*VLOOKUP('Project 1'!$U780,#REF!,2,0),"")</f>
        <v/>
      </c>
    </row>
    <row r="781" spans="12:23" x14ac:dyDescent="0.35">
      <c r="L781"/>
      <c r="W781" s="53" t="str">
        <f>IF('Project 1'!$V781&lt;&gt;"",'Project 1'!$V781*VLOOKUP('Project 1'!$U781,#REF!,2,0),"")</f>
        <v/>
      </c>
    </row>
    <row r="782" spans="12:23" x14ac:dyDescent="0.35">
      <c r="L782"/>
      <c r="W782" s="53" t="str">
        <f>IF('Project 1'!$V782&lt;&gt;"",'Project 1'!$V782*VLOOKUP('Project 1'!$U782,#REF!,2,0),"")</f>
        <v/>
      </c>
    </row>
    <row r="783" spans="12:23" x14ac:dyDescent="0.35">
      <c r="L783"/>
      <c r="W783" s="53" t="str">
        <f>IF('Project 1'!$V783&lt;&gt;"",'Project 1'!$V783*VLOOKUP('Project 1'!$U783,#REF!,2,0),"")</f>
        <v/>
      </c>
    </row>
    <row r="784" spans="12:23" x14ac:dyDescent="0.35">
      <c r="L784"/>
      <c r="W784" s="53" t="str">
        <f>IF('Project 1'!$V784&lt;&gt;"",'Project 1'!$V784*VLOOKUP('Project 1'!$U784,#REF!,2,0),"")</f>
        <v/>
      </c>
    </row>
    <row r="785" spans="12:23" x14ac:dyDescent="0.35">
      <c r="L785"/>
      <c r="W785" s="53" t="str">
        <f>IF('Project 1'!$V785&lt;&gt;"",'Project 1'!$V785*VLOOKUP('Project 1'!$U785,#REF!,2,0),"")</f>
        <v/>
      </c>
    </row>
    <row r="786" spans="12:23" x14ac:dyDescent="0.35">
      <c r="L786"/>
      <c r="W786" s="53" t="str">
        <f>IF('Project 1'!$V786&lt;&gt;"",'Project 1'!$V786*VLOOKUP('Project 1'!$U786,#REF!,2,0),"")</f>
        <v/>
      </c>
    </row>
    <row r="787" spans="12:23" x14ac:dyDescent="0.35">
      <c r="L787"/>
      <c r="W787" s="53" t="str">
        <f>IF('Project 1'!$V787&lt;&gt;"",'Project 1'!$V787*VLOOKUP('Project 1'!$U787,#REF!,2,0),"")</f>
        <v/>
      </c>
    </row>
    <row r="788" spans="12:23" x14ac:dyDescent="0.35">
      <c r="L788"/>
      <c r="W788" s="53" t="str">
        <f>IF('Project 1'!$V788&lt;&gt;"",'Project 1'!$V788*VLOOKUP('Project 1'!$U788,#REF!,2,0),"")</f>
        <v/>
      </c>
    </row>
    <row r="789" spans="12:23" x14ac:dyDescent="0.35">
      <c r="L789"/>
      <c r="W789" s="53" t="str">
        <f>IF('Project 1'!$V789&lt;&gt;"",'Project 1'!$V789*VLOOKUP('Project 1'!$U789,#REF!,2,0),"")</f>
        <v/>
      </c>
    </row>
    <row r="790" spans="12:23" x14ac:dyDescent="0.35">
      <c r="L790"/>
      <c r="W790" s="53" t="str">
        <f>IF('Project 1'!$V790&lt;&gt;"",'Project 1'!$V790*VLOOKUP('Project 1'!$U790,#REF!,2,0),"")</f>
        <v/>
      </c>
    </row>
    <row r="791" spans="12:23" x14ac:dyDescent="0.35">
      <c r="L791"/>
      <c r="W791" s="53" t="str">
        <f>IF('Project 1'!$V791&lt;&gt;"",'Project 1'!$V791*VLOOKUP('Project 1'!$U791,#REF!,2,0),"")</f>
        <v/>
      </c>
    </row>
    <row r="792" spans="12:23" x14ac:dyDescent="0.35">
      <c r="L792"/>
      <c r="W792" s="53" t="str">
        <f>IF('Project 1'!$V792&lt;&gt;"",'Project 1'!$V792*VLOOKUP('Project 1'!$U792,#REF!,2,0),"")</f>
        <v/>
      </c>
    </row>
    <row r="793" spans="12:23" x14ac:dyDescent="0.35">
      <c r="L793"/>
      <c r="W793" s="53" t="str">
        <f>IF('Project 1'!$V793&lt;&gt;"",'Project 1'!$V793*VLOOKUP('Project 1'!$U793,#REF!,2,0),"")</f>
        <v/>
      </c>
    </row>
    <row r="794" spans="12:23" x14ac:dyDescent="0.35">
      <c r="L794"/>
      <c r="W794" s="53" t="str">
        <f>IF('Project 1'!$V794&lt;&gt;"",'Project 1'!$V794*VLOOKUP('Project 1'!$U794,#REF!,2,0),"")</f>
        <v/>
      </c>
    </row>
    <row r="795" spans="12:23" x14ac:dyDescent="0.35">
      <c r="L795"/>
      <c r="W795" s="53" t="str">
        <f>IF('Project 1'!$V795&lt;&gt;"",'Project 1'!$V795*VLOOKUP('Project 1'!$U795,#REF!,2,0),"")</f>
        <v/>
      </c>
    </row>
    <row r="796" spans="12:23" x14ac:dyDescent="0.35">
      <c r="L796"/>
      <c r="W796" s="53" t="str">
        <f>IF('Project 1'!$V796&lt;&gt;"",'Project 1'!$V796*VLOOKUP('Project 1'!$U796,#REF!,2,0),"")</f>
        <v/>
      </c>
    </row>
    <row r="797" spans="12:23" x14ac:dyDescent="0.35">
      <c r="L797"/>
      <c r="W797" s="53" t="str">
        <f>IF('Project 1'!$V797&lt;&gt;"",'Project 1'!$V797*VLOOKUP('Project 1'!$U797,#REF!,2,0),"")</f>
        <v/>
      </c>
    </row>
    <row r="798" spans="12:23" x14ac:dyDescent="0.35">
      <c r="L798"/>
      <c r="W798" s="53" t="str">
        <f>IF('Project 1'!$V798&lt;&gt;"",'Project 1'!$V798*VLOOKUP('Project 1'!$U798,#REF!,2,0),"")</f>
        <v/>
      </c>
    </row>
    <row r="799" spans="12:23" x14ac:dyDescent="0.35">
      <c r="L799"/>
      <c r="W799" s="53" t="str">
        <f>IF('Project 1'!$V799&lt;&gt;"",'Project 1'!$V799*VLOOKUP('Project 1'!$U799,#REF!,2,0),"")</f>
        <v/>
      </c>
    </row>
    <row r="800" spans="12:23" x14ac:dyDescent="0.35">
      <c r="L800"/>
      <c r="W800" s="53" t="str">
        <f>IF('Project 1'!$V800&lt;&gt;"",'Project 1'!$V800*VLOOKUP('Project 1'!$U800,#REF!,2,0),"")</f>
        <v/>
      </c>
    </row>
    <row r="801" spans="12:23" x14ac:dyDescent="0.35">
      <c r="L801"/>
      <c r="W801" s="53" t="str">
        <f>IF('Project 1'!$V801&lt;&gt;"",'Project 1'!$V801*VLOOKUP('Project 1'!$U801,#REF!,2,0),"")</f>
        <v/>
      </c>
    </row>
    <row r="802" spans="12:23" x14ac:dyDescent="0.35">
      <c r="L802"/>
      <c r="W802" s="53" t="str">
        <f>IF('Project 1'!$V802&lt;&gt;"",'Project 1'!$V802*VLOOKUP('Project 1'!$U802,#REF!,2,0),"")</f>
        <v/>
      </c>
    </row>
    <row r="803" spans="12:23" x14ac:dyDescent="0.35">
      <c r="L803"/>
      <c r="W803" s="53" t="str">
        <f>IF('Project 1'!$V803&lt;&gt;"",'Project 1'!$V803*VLOOKUP('Project 1'!$U803,#REF!,2,0),"")</f>
        <v/>
      </c>
    </row>
    <row r="804" spans="12:23" x14ac:dyDescent="0.35">
      <c r="L804"/>
      <c r="W804" s="53" t="str">
        <f>IF('Project 1'!$V804&lt;&gt;"",'Project 1'!$V804*VLOOKUP('Project 1'!$U804,#REF!,2,0),"")</f>
        <v/>
      </c>
    </row>
    <row r="805" spans="12:23" x14ac:dyDescent="0.35">
      <c r="L805"/>
      <c r="W805" s="53" t="str">
        <f>IF('Project 1'!$V805&lt;&gt;"",'Project 1'!$V805*VLOOKUP('Project 1'!$U805,#REF!,2,0),"")</f>
        <v/>
      </c>
    </row>
    <row r="806" spans="12:23" x14ac:dyDescent="0.35">
      <c r="L806"/>
      <c r="W806" s="53" t="str">
        <f>IF('Project 1'!$V806&lt;&gt;"",'Project 1'!$V806*VLOOKUP('Project 1'!$U806,#REF!,2,0),"")</f>
        <v/>
      </c>
    </row>
    <row r="807" spans="12:23" x14ac:dyDescent="0.35">
      <c r="L807"/>
      <c r="W807" s="53" t="str">
        <f>IF('Project 1'!$V807&lt;&gt;"",'Project 1'!$V807*VLOOKUP('Project 1'!$U807,#REF!,2,0),"")</f>
        <v/>
      </c>
    </row>
    <row r="808" spans="12:23" x14ac:dyDescent="0.35">
      <c r="L808"/>
      <c r="W808" s="53" t="str">
        <f>IF('Project 1'!$V808&lt;&gt;"",'Project 1'!$V808*VLOOKUP('Project 1'!$U808,#REF!,2,0),"")</f>
        <v/>
      </c>
    </row>
    <row r="809" spans="12:23" x14ac:dyDescent="0.35">
      <c r="L809"/>
      <c r="W809" s="53" t="str">
        <f>IF('Project 1'!$V809&lt;&gt;"",'Project 1'!$V809*VLOOKUP('Project 1'!$U809,#REF!,2,0),"")</f>
        <v/>
      </c>
    </row>
    <row r="810" spans="12:23" x14ac:dyDescent="0.35">
      <c r="L810"/>
      <c r="W810" s="53" t="str">
        <f>IF('Project 1'!$V810&lt;&gt;"",'Project 1'!$V810*VLOOKUP('Project 1'!$U810,#REF!,2,0),"")</f>
        <v/>
      </c>
    </row>
    <row r="811" spans="12:23" x14ac:dyDescent="0.35">
      <c r="L811"/>
      <c r="W811" s="53" t="str">
        <f>IF('Project 1'!$V811&lt;&gt;"",'Project 1'!$V811*VLOOKUP('Project 1'!$U811,#REF!,2,0),"")</f>
        <v/>
      </c>
    </row>
    <row r="812" spans="12:23" x14ac:dyDescent="0.35">
      <c r="L812"/>
      <c r="W812" s="53" t="str">
        <f>IF('Project 1'!$V812&lt;&gt;"",'Project 1'!$V812*VLOOKUP('Project 1'!$U812,#REF!,2,0),"")</f>
        <v/>
      </c>
    </row>
    <row r="813" spans="12:23" x14ac:dyDescent="0.35">
      <c r="L813"/>
      <c r="W813" s="53" t="str">
        <f>IF('Project 1'!$V813&lt;&gt;"",'Project 1'!$V813*VLOOKUP('Project 1'!$U813,#REF!,2,0),"")</f>
        <v/>
      </c>
    </row>
    <row r="814" spans="12:23" x14ac:dyDescent="0.35">
      <c r="L814"/>
      <c r="W814" s="53" t="str">
        <f>IF('Project 1'!$V814&lt;&gt;"",'Project 1'!$V814*VLOOKUP('Project 1'!$U814,#REF!,2,0),"")</f>
        <v/>
      </c>
    </row>
    <row r="815" spans="12:23" x14ac:dyDescent="0.35">
      <c r="L815"/>
      <c r="W815" s="53" t="str">
        <f>IF('Project 1'!$V815&lt;&gt;"",'Project 1'!$V815*VLOOKUP('Project 1'!$U815,#REF!,2,0),"")</f>
        <v/>
      </c>
    </row>
    <row r="816" spans="12:23" x14ac:dyDescent="0.35">
      <c r="L816"/>
      <c r="W816" s="53" t="str">
        <f>IF('Project 1'!$V816&lt;&gt;"",'Project 1'!$V816*VLOOKUP('Project 1'!$U816,#REF!,2,0),"")</f>
        <v/>
      </c>
    </row>
    <row r="817" spans="12:23" x14ac:dyDescent="0.35">
      <c r="L817"/>
      <c r="W817" s="53" t="str">
        <f>IF('Project 1'!$V817&lt;&gt;"",'Project 1'!$V817*VLOOKUP('Project 1'!$U817,#REF!,2,0),"")</f>
        <v/>
      </c>
    </row>
    <row r="818" spans="12:23" x14ac:dyDescent="0.35">
      <c r="L818"/>
      <c r="W818" s="53" t="str">
        <f>IF('Project 1'!$V818&lt;&gt;"",'Project 1'!$V818*VLOOKUP('Project 1'!$U818,#REF!,2,0),"")</f>
        <v/>
      </c>
    </row>
    <row r="819" spans="12:23" x14ac:dyDescent="0.35">
      <c r="L819"/>
      <c r="W819" s="53" t="str">
        <f>IF('Project 1'!$V819&lt;&gt;"",'Project 1'!$V819*VLOOKUP('Project 1'!$U819,#REF!,2,0),"")</f>
        <v/>
      </c>
    </row>
    <row r="820" spans="12:23" x14ac:dyDescent="0.35">
      <c r="L820"/>
      <c r="W820" s="53" t="str">
        <f>IF('Project 1'!$V820&lt;&gt;"",'Project 1'!$V820*VLOOKUP('Project 1'!$U820,#REF!,2,0),"")</f>
        <v/>
      </c>
    </row>
    <row r="821" spans="12:23" x14ac:dyDescent="0.35">
      <c r="L821"/>
      <c r="W821" s="53" t="str">
        <f>IF('Project 1'!$V821&lt;&gt;"",'Project 1'!$V821*VLOOKUP('Project 1'!$U821,#REF!,2,0),"")</f>
        <v/>
      </c>
    </row>
    <row r="822" spans="12:23" x14ac:dyDescent="0.35">
      <c r="L822"/>
      <c r="W822" s="53" t="str">
        <f>IF('Project 1'!$V822&lt;&gt;"",'Project 1'!$V822*VLOOKUP('Project 1'!$U822,#REF!,2,0),"")</f>
        <v/>
      </c>
    </row>
    <row r="823" spans="12:23" x14ac:dyDescent="0.35">
      <c r="L823"/>
      <c r="W823" s="53" t="str">
        <f>IF('Project 1'!$V823&lt;&gt;"",'Project 1'!$V823*VLOOKUP('Project 1'!$U823,#REF!,2,0),"")</f>
        <v/>
      </c>
    </row>
    <row r="824" spans="12:23" x14ac:dyDescent="0.35">
      <c r="L824"/>
      <c r="W824" s="53" t="str">
        <f>IF('Project 1'!$V824&lt;&gt;"",'Project 1'!$V824*VLOOKUP('Project 1'!$U824,#REF!,2,0),"")</f>
        <v/>
      </c>
    </row>
    <row r="825" spans="12:23" x14ac:dyDescent="0.35">
      <c r="L825"/>
      <c r="W825" s="53" t="str">
        <f>IF('Project 1'!$V825&lt;&gt;"",'Project 1'!$V825*VLOOKUP('Project 1'!$U825,#REF!,2,0),"")</f>
        <v/>
      </c>
    </row>
    <row r="826" spans="12:23" x14ac:dyDescent="0.35">
      <c r="L826"/>
      <c r="W826" s="53" t="str">
        <f>IF('Project 1'!$V826&lt;&gt;"",'Project 1'!$V826*VLOOKUP('Project 1'!$U826,#REF!,2,0),"")</f>
        <v/>
      </c>
    </row>
    <row r="827" spans="12:23" x14ac:dyDescent="0.35">
      <c r="L827"/>
      <c r="W827" s="53" t="str">
        <f>IF('Project 1'!$V827&lt;&gt;"",'Project 1'!$V827*VLOOKUP('Project 1'!$U827,#REF!,2,0),"")</f>
        <v/>
      </c>
    </row>
    <row r="828" spans="12:23" x14ac:dyDescent="0.35">
      <c r="L828"/>
      <c r="W828" s="53" t="str">
        <f>IF('Project 1'!$V828&lt;&gt;"",'Project 1'!$V828*VLOOKUP('Project 1'!$U828,#REF!,2,0),"")</f>
        <v/>
      </c>
    </row>
    <row r="829" spans="12:23" x14ac:dyDescent="0.35">
      <c r="L829"/>
      <c r="W829" s="53" t="str">
        <f>IF('Project 1'!$V829&lt;&gt;"",'Project 1'!$V829*VLOOKUP('Project 1'!$U829,#REF!,2,0),"")</f>
        <v/>
      </c>
    </row>
    <row r="830" spans="12:23" x14ac:dyDescent="0.35">
      <c r="L830"/>
      <c r="W830" s="53" t="str">
        <f>IF('Project 1'!$V830&lt;&gt;"",'Project 1'!$V830*VLOOKUP('Project 1'!$U830,#REF!,2,0),"")</f>
        <v/>
      </c>
    </row>
    <row r="831" spans="12:23" x14ac:dyDescent="0.35">
      <c r="L831"/>
      <c r="W831" s="53" t="str">
        <f>IF('Project 1'!$V831&lt;&gt;"",'Project 1'!$V831*VLOOKUP('Project 1'!$U831,#REF!,2,0),"")</f>
        <v/>
      </c>
    </row>
    <row r="832" spans="12:23" x14ac:dyDescent="0.35">
      <c r="L832"/>
      <c r="W832" s="53" t="str">
        <f>IF('Project 1'!$V832&lt;&gt;"",'Project 1'!$V832*VLOOKUP('Project 1'!$U832,#REF!,2,0),"")</f>
        <v/>
      </c>
    </row>
    <row r="833" spans="12:23" x14ac:dyDescent="0.35">
      <c r="L833"/>
      <c r="W833" s="53" t="str">
        <f>IF('Project 1'!$V833&lt;&gt;"",'Project 1'!$V833*VLOOKUP('Project 1'!$U833,#REF!,2,0),"")</f>
        <v/>
      </c>
    </row>
    <row r="834" spans="12:23" x14ac:dyDescent="0.35">
      <c r="L834"/>
      <c r="W834" s="53" t="str">
        <f>IF('Project 1'!$V834&lt;&gt;"",'Project 1'!$V834*VLOOKUP('Project 1'!$U834,#REF!,2,0),"")</f>
        <v/>
      </c>
    </row>
    <row r="835" spans="12:23" x14ac:dyDescent="0.35">
      <c r="L835"/>
      <c r="W835" s="53" t="str">
        <f>IF('Project 1'!$V835&lt;&gt;"",'Project 1'!$V835*VLOOKUP('Project 1'!$U835,#REF!,2,0),"")</f>
        <v/>
      </c>
    </row>
    <row r="836" spans="12:23" x14ac:dyDescent="0.35">
      <c r="L836"/>
      <c r="W836" s="53" t="str">
        <f>IF('Project 1'!$V836&lt;&gt;"",'Project 1'!$V836*VLOOKUP('Project 1'!$U836,#REF!,2,0),"")</f>
        <v/>
      </c>
    </row>
    <row r="837" spans="12:23" x14ac:dyDescent="0.35">
      <c r="L837"/>
      <c r="W837" s="53" t="str">
        <f>IF('Project 1'!$V837&lt;&gt;"",'Project 1'!$V837*VLOOKUP('Project 1'!$U837,#REF!,2,0),"")</f>
        <v/>
      </c>
    </row>
    <row r="838" spans="12:23" x14ac:dyDescent="0.35">
      <c r="L838"/>
      <c r="W838" s="53" t="str">
        <f>IF('Project 1'!$V838&lt;&gt;"",'Project 1'!$V838*VLOOKUP('Project 1'!$U838,#REF!,2,0),"")</f>
        <v/>
      </c>
    </row>
    <row r="839" spans="12:23" x14ac:dyDescent="0.35">
      <c r="L839"/>
      <c r="W839" s="53" t="str">
        <f>IF('Project 1'!$V839&lt;&gt;"",'Project 1'!$V839*VLOOKUP('Project 1'!$U839,#REF!,2,0),"")</f>
        <v/>
      </c>
    </row>
    <row r="840" spans="12:23" x14ac:dyDescent="0.35">
      <c r="L840"/>
      <c r="W840" s="53" t="str">
        <f>IF('Project 1'!$V840&lt;&gt;"",'Project 1'!$V840*VLOOKUP('Project 1'!$U840,#REF!,2,0),"")</f>
        <v/>
      </c>
    </row>
    <row r="841" spans="12:23" x14ac:dyDescent="0.35">
      <c r="L841"/>
      <c r="W841" s="53" t="str">
        <f>IF('Project 1'!$V841&lt;&gt;"",'Project 1'!$V841*VLOOKUP('Project 1'!$U841,#REF!,2,0),"")</f>
        <v/>
      </c>
    </row>
    <row r="842" spans="12:23" x14ac:dyDescent="0.35">
      <c r="L842"/>
      <c r="W842" s="53" t="str">
        <f>IF('Project 1'!$V842&lt;&gt;"",'Project 1'!$V842*VLOOKUP('Project 1'!$U842,#REF!,2,0),"")</f>
        <v/>
      </c>
    </row>
    <row r="843" spans="12:23" x14ac:dyDescent="0.35">
      <c r="L843"/>
      <c r="W843" s="53" t="str">
        <f>IF('Project 1'!$V843&lt;&gt;"",'Project 1'!$V843*VLOOKUP('Project 1'!$U843,#REF!,2,0),"")</f>
        <v/>
      </c>
    </row>
    <row r="844" spans="12:23" x14ac:dyDescent="0.35">
      <c r="L844"/>
      <c r="W844" s="53" t="str">
        <f>IF('Project 1'!$V844&lt;&gt;"",'Project 1'!$V844*VLOOKUP('Project 1'!$U844,#REF!,2,0),"")</f>
        <v/>
      </c>
    </row>
    <row r="845" spans="12:23" x14ac:dyDescent="0.35">
      <c r="L845"/>
      <c r="W845" s="53" t="str">
        <f>IF('Project 1'!$V845&lt;&gt;"",'Project 1'!$V845*VLOOKUP('Project 1'!$U845,#REF!,2,0),"")</f>
        <v/>
      </c>
    </row>
    <row r="846" spans="12:23" x14ac:dyDescent="0.35">
      <c r="L846"/>
      <c r="W846" s="53" t="str">
        <f>IF('Project 1'!$V846&lt;&gt;"",'Project 1'!$V846*VLOOKUP('Project 1'!$U846,#REF!,2,0),"")</f>
        <v/>
      </c>
    </row>
    <row r="847" spans="12:23" x14ac:dyDescent="0.35">
      <c r="L847"/>
      <c r="W847" s="53" t="str">
        <f>IF('Project 1'!$V847&lt;&gt;"",'Project 1'!$V847*VLOOKUP('Project 1'!$U847,#REF!,2,0),"")</f>
        <v/>
      </c>
    </row>
    <row r="848" spans="12:23" x14ac:dyDescent="0.35">
      <c r="L848"/>
      <c r="W848" s="53" t="str">
        <f>IF('Project 1'!$V848&lt;&gt;"",'Project 1'!$V848*VLOOKUP('Project 1'!$U848,#REF!,2,0),"")</f>
        <v/>
      </c>
    </row>
    <row r="849" spans="12:23" x14ac:dyDescent="0.35">
      <c r="L849"/>
      <c r="W849" s="53" t="str">
        <f>IF('Project 1'!$V849&lt;&gt;"",'Project 1'!$V849*VLOOKUP('Project 1'!$U849,#REF!,2,0),"")</f>
        <v/>
      </c>
    </row>
    <row r="850" spans="12:23" x14ac:dyDescent="0.35">
      <c r="L850"/>
      <c r="W850" s="53" t="str">
        <f>IF('Project 1'!$V850&lt;&gt;"",'Project 1'!$V850*VLOOKUP('Project 1'!$U850,#REF!,2,0),"")</f>
        <v/>
      </c>
    </row>
    <row r="851" spans="12:23" x14ac:dyDescent="0.35">
      <c r="L851"/>
      <c r="W851" s="53" t="str">
        <f>IF('Project 1'!$V851&lt;&gt;"",'Project 1'!$V851*VLOOKUP('Project 1'!$U851,#REF!,2,0),"")</f>
        <v/>
      </c>
    </row>
    <row r="852" spans="12:23" x14ac:dyDescent="0.35">
      <c r="L852"/>
      <c r="W852" s="53" t="str">
        <f>IF('Project 1'!$V852&lt;&gt;"",'Project 1'!$V852*VLOOKUP('Project 1'!$U852,#REF!,2,0),"")</f>
        <v/>
      </c>
    </row>
    <row r="853" spans="12:23" x14ac:dyDescent="0.35">
      <c r="L853"/>
      <c r="W853" s="53" t="str">
        <f>IF('Project 1'!$V853&lt;&gt;"",'Project 1'!$V853*VLOOKUP('Project 1'!$U853,#REF!,2,0),"")</f>
        <v/>
      </c>
    </row>
    <row r="854" spans="12:23" x14ac:dyDescent="0.35">
      <c r="L854"/>
      <c r="W854" s="53" t="str">
        <f>IF('Project 1'!$V854&lt;&gt;"",'Project 1'!$V854*VLOOKUP('Project 1'!$U854,#REF!,2,0),"")</f>
        <v/>
      </c>
    </row>
    <row r="855" spans="12:23" x14ac:dyDescent="0.35">
      <c r="L855"/>
      <c r="W855" s="53" t="str">
        <f>IF('Project 1'!$V855&lt;&gt;"",'Project 1'!$V855*VLOOKUP('Project 1'!$U855,#REF!,2,0),"")</f>
        <v/>
      </c>
    </row>
    <row r="856" spans="12:23" x14ac:dyDescent="0.35">
      <c r="L856"/>
      <c r="W856" s="53" t="str">
        <f>IF('Project 1'!$V856&lt;&gt;"",'Project 1'!$V856*VLOOKUP('Project 1'!$U856,#REF!,2,0),"")</f>
        <v/>
      </c>
    </row>
    <row r="857" spans="12:23" x14ac:dyDescent="0.35">
      <c r="L857"/>
      <c r="W857" s="53" t="str">
        <f>IF('Project 1'!$V857&lt;&gt;"",'Project 1'!$V857*VLOOKUP('Project 1'!$U857,#REF!,2,0),"")</f>
        <v/>
      </c>
    </row>
    <row r="858" spans="12:23" x14ac:dyDescent="0.35">
      <c r="L858"/>
      <c r="W858" s="53" t="str">
        <f>IF('Project 1'!$V858&lt;&gt;"",'Project 1'!$V858*VLOOKUP('Project 1'!$U858,#REF!,2,0),"")</f>
        <v/>
      </c>
    </row>
    <row r="859" spans="12:23" x14ac:dyDescent="0.35">
      <c r="L859"/>
      <c r="W859" s="53" t="str">
        <f>IF('Project 1'!$V859&lt;&gt;"",'Project 1'!$V859*VLOOKUP('Project 1'!$U859,#REF!,2,0),"")</f>
        <v/>
      </c>
    </row>
    <row r="860" spans="12:23" x14ac:dyDescent="0.35">
      <c r="L860"/>
      <c r="W860" s="53" t="str">
        <f>IF('Project 1'!$V860&lt;&gt;"",'Project 1'!$V860*VLOOKUP('Project 1'!$U860,#REF!,2,0),"")</f>
        <v/>
      </c>
    </row>
    <row r="861" spans="12:23" x14ac:dyDescent="0.35">
      <c r="L861"/>
      <c r="W861" s="53" t="str">
        <f>IF('Project 1'!$V861&lt;&gt;"",'Project 1'!$V861*VLOOKUP('Project 1'!$U861,#REF!,2,0),"")</f>
        <v/>
      </c>
    </row>
    <row r="862" spans="12:23" x14ac:dyDescent="0.35">
      <c r="L862"/>
      <c r="W862" s="53" t="str">
        <f>IF('Project 1'!$V862&lt;&gt;"",'Project 1'!$V862*VLOOKUP('Project 1'!$U862,#REF!,2,0),"")</f>
        <v/>
      </c>
    </row>
    <row r="863" spans="12:23" x14ac:dyDescent="0.35">
      <c r="L863"/>
      <c r="W863" s="53" t="str">
        <f>IF('Project 1'!$V863&lt;&gt;"",'Project 1'!$V863*VLOOKUP('Project 1'!$U863,#REF!,2,0),"")</f>
        <v/>
      </c>
    </row>
    <row r="864" spans="12:23" x14ac:dyDescent="0.35">
      <c r="L864"/>
      <c r="W864" s="53" t="str">
        <f>IF('Project 1'!$V864&lt;&gt;"",'Project 1'!$V864*VLOOKUP('Project 1'!$U864,#REF!,2,0),"")</f>
        <v/>
      </c>
    </row>
    <row r="865" spans="12:23" x14ac:dyDescent="0.35">
      <c r="L865"/>
      <c r="W865" s="53" t="str">
        <f>IF('Project 1'!$V865&lt;&gt;"",'Project 1'!$V865*VLOOKUP('Project 1'!$U865,#REF!,2,0),"")</f>
        <v/>
      </c>
    </row>
    <row r="866" spans="12:23" x14ac:dyDescent="0.35">
      <c r="L866"/>
      <c r="W866" s="53" t="str">
        <f>IF('Project 1'!$V866&lt;&gt;"",'Project 1'!$V866*VLOOKUP('Project 1'!$U866,#REF!,2,0),"")</f>
        <v/>
      </c>
    </row>
    <row r="867" spans="12:23" x14ac:dyDescent="0.35">
      <c r="L867"/>
      <c r="W867" s="53" t="str">
        <f>IF('Project 1'!$V867&lt;&gt;"",'Project 1'!$V867*VLOOKUP('Project 1'!$U867,#REF!,2,0),"")</f>
        <v/>
      </c>
    </row>
    <row r="868" spans="12:23" x14ac:dyDescent="0.35">
      <c r="L868"/>
      <c r="W868" s="53" t="str">
        <f>IF('Project 1'!$V868&lt;&gt;"",'Project 1'!$V868*VLOOKUP('Project 1'!$U868,#REF!,2,0),"")</f>
        <v/>
      </c>
    </row>
    <row r="869" spans="12:23" x14ac:dyDescent="0.35">
      <c r="L869"/>
      <c r="W869" s="53" t="str">
        <f>IF('Project 1'!$V869&lt;&gt;"",'Project 1'!$V869*VLOOKUP('Project 1'!$U869,#REF!,2,0),"")</f>
        <v/>
      </c>
    </row>
    <row r="870" spans="12:23" x14ac:dyDescent="0.35">
      <c r="L870"/>
      <c r="W870" s="53" t="str">
        <f>IF('Project 1'!$V870&lt;&gt;"",'Project 1'!$V870*VLOOKUP('Project 1'!$U870,#REF!,2,0),"")</f>
        <v/>
      </c>
    </row>
    <row r="871" spans="12:23" x14ac:dyDescent="0.35">
      <c r="L871"/>
      <c r="W871" s="53" t="str">
        <f>IF('Project 1'!$V871&lt;&gt;"",'Project 1'!$V871*VLOOKUP('Project 1'!$U871,#REF!,2,0),"")</f>
        <v/>
      </c>
    </row>
    <row r="872" spans="12:23" x14ac:dyDescent="0.35">
      <c r="L872"/>
      <c r="W872" s="53" t="str">
        <f>IF('Project 1'!$V872&lt;&gt;"",'Project 1'!$V872*VLOOKUP('Project 1'!$U872,#REF!,2,0),"")</f>
        <v/>
      </c>
    </row>
    <row r="873" spans="12:23" x14ac:dyDescent="0.35">
      <c r="L873"/>
      <c r="W873" s="53" t="str">
        <f>IF('Project 1'!$V873&lt;&gt;"",'Project 1'!$V873*VLOOKUP('Project 1'!$U873,#REF!,2,0),"")</f>
        <v/>
      </c>
    </row>
    <row r="874" spans="12:23" x14ac:dyDescent="0.35">
      <c r="L874"/>
      <c r="W874" s="53" t="str">
        <f>IF('Project 1'!$V874&lt;&gt;"",'Project 1'!$V874*VLOOKUP('Project 1'!$U874,#REF!,2,0),"")</f>
        <v/>
      </c>
    </row>
    <row r="875" spans="12:23" x14ac:dyDescent="0.35">
      <c r="L875"/>
      <c r="W875" s="53" t="str">
        <f>IF('Project 1'!$V875&lt;&gt;"",'Project 1'!$V875*VLOOKUP('Project 1'!$U875,#REF!,2,0),"")</f>
        <v/>
      </c>
    </row>
    <row r="876" spans="12:23" x14ac:dyDescent="0.35">
      <c r="L876"/>
      <c r="W876" s="53" t="str">
        <f>IF('Project 1'!$V876&lt;&gt;"",'Project 1'!$V876*VLOOKUP('Project 1'!$U876,#REF!,2,0),"")</f>
        <v/>
      </c>
    </row>
    <row r="877" spans="12:23" x14ac:dyDescent="0.35">
      <c r="L877"/>
      <c r="W877" s="53" t="str">
        <f>IF('Project 1'!$V877&lt;&gt;"",'Project 1'!$V877*VLOOKUP('Project 1'!$U877,#REF!,2,0),"")</f>
        <v/>
      </c>
    </row>
    <row r="878" spans="12:23" x14ac:dyDescent="0.35">
      <c r="L878"/>
      <c r="W878" s="53" t="str">
        <f>IF('Project 1'!$V878&lt;&gt;"",'Project 1'!$V878*VLOOKUP('Project 1'!$U878,#REF!,2,0),"")</f>
        <v/>
      </c>
    </row>
    <row r="879" spans="12:23" x14ac:dyDescent="0.35">
      <c r="L879"/>
      <c r="W879" s="53" t="str">
        <f>IF('Project 1'!$V879&lt;&gt;"",'Project 1'!$V879*VLOOKUP('Project 1'!$U879,#REF!,2,0),"")</f>
        <v/>
      </c>
    </row>
    <row r="880" spans="12:23" x14ac:dyDescent="0.35">
      <c r="L880"/>
      <c r="W880" s="53" t="str">
        <f>IF('Project 1'!$V880&lt;&gt;"",'Project 1'!$V880*VLOOKUP('Project 1'!$U880,#REF!,2,0),"")</f>
        <v/>
      </c>
    </row>
    <row r="881" spans="12:23" x14ac:dyDescent="0.35">
      <c r="L881"/>
      <c r="W881" s="53" t="str">
        <f>IF('Project 1'!$V881&lt;&gt;"",'Project 1'!$V881*VLOOKUP('Project 1'!$U881,#REF!,2,0),"")</f>
        <v/>
      </c>
    </row>
    <row r="882" spans="12:23" x14ac:dyDescent="0.35">
      <c r="L882"/>
      <c r="W882" s="53" t="str">
        <f>IF('Project 1'!$V882&lt;&gt;"",'Project 1'!$V882*VLOOKUP('Project 1'!$U882,#REF!,2,0),"")</f>
        <v/>
      </c>
    </row>
    <row r="883" spans="12:23" x14ac:dyDescent="0.35">
      <c r="L883"/>
      <c r="W883" s="53" t="str">
        <f>IF('Project 1'!$V883&lt;&gt;"",'Project 1'!$V883*VLOOKUP('Project 1'!$U883,#REF!,2,0),"")</f>
        <v/>
      </c>
    </row>
    <row r="884" spans="12:23" x14ac:dyDescent="0.35">
      <c r="L884"/>
      <c r="W884" s="53" t="str">
        <f>IF('Project 1'!$V884&lt;&gt;"",'Project 1'!$V884*VLOOKUP('Project 1'!$U884,#REF!,2,0),"")</f>
        <v/>
      </c>
    </row>
    <row r="885" spans="12:23" x14ac:dyDescent="0.35">
      <c r="L885"/>
      <c r="W885" s="53" t="str">
        <f>IF('Project 1'!$V885&lt;&gt;"",'Project 1'!$V885*VLOOKUP('Project 1'!$U885,#REF!,2,0),"")</f>
        <v/>
      </c>
    </row>
    <row r="886" spans="12:23" x14ac:dyDescent="0.35">
      <c r="L886"/>
      <c r="W886" s="53" t="str">
        <f>IF('Project 1'!$V886&lt;&gt;"",'Project 1'!$V886*VLOOKUP('Project 1'!$U886,#REF!,2,0),"")</f>
        <v/>
      </c>
    </row>
    <row r="887" spans="12:23" x14ac:dyDescent="0.35">
      <c r="L887"/>
      <c r="W887" s="53" t="str">
        <f>IF('Project 1'!$V887&lt;&gt;"",'Project 1'!$V887*VLOOKUP('Project 1'!$U887,#REF!,2,0),"")</f>
        <v/>
      </c>
    </row>
    <row r="888" spans="12:23" x14ac:dyDescent="0.35">
      <c r="L888"/>
      <c r="W888" s="53" t="str">
        <f>IF('Project 1'!$V888&lt;&gt;"",'Project 1'!$V888*VLOOKUP('Project 1'!$U888,#REF!,2,0),"")</f>
        <v/>
      </c>
    </row>
    <row r="889" spans="12:23" x14ac:dyDescent="0.35">
      <c r="L889"/>
      <c r="W889" s="53" t="str">
        <f>IF('Project 1'!$V889&lt;&gt;"",'Project 1'!$V889*VLOOKUP('Project 1'!$U889,#REF!,2,0),"")</f>
        <v/>
      </c>
    </row>
    <row r="890" spans="12:23" x14ac:dyDescent="0.35">
      <c r="L890"/>
      <c r="W890" s="53" t="str">
        <f>IF('Project 1'!$V890&lt;&gt;"",'Project 1'!$V890*VLOOKUP('Project 1'!$U890,#REF!,2,0),"")</f>
        <v/>
      </c>
    </row>
    <row r="891" spans="12:23" x14ac:dyDescent="0.35">
      <c r="L891"/>
      <c r="W891" s="53" t="str">
        <f>IF('Project 1'!$V891&lt;&gt;"",'Project 1'!$V891*VLOOKUP('Project 1'!$U891,#REF!,2,0),"")</f>
        <v/>
      </c>
    </row>
    <row r="892" spans="12:23" x14ac:dyDescent="0.35">
      <c r="L892"/>
      <c r="W892" s="53" t="str">
        <f>IF('Project 1'!$V892&lt;&gt;"",'Project 1'!$V892*VLOOKUP('Project 1'!$U892,#REF!,2,0),"")</f>
        <v/>
      </c>
    </row>
    <row r="893" spans="12:23" x14ac:dyDescent="0.35">
      <c r="L893"/>
      <c r="W893" s="53" t="str">
        <f>IF('Project 1'!$V893&lt;&gt;"",'Project 1'!$V893*VLOOKUP('Project 1'!$U893,#REF!,2,0),"")</f>
        <v/>
      </c>
    </row>
    <row r="894" spans="12:23" x14ac:dyDescent="0.35">
      <c r="L894"/>
      <c r="W894" s="53" t="str">
        <f>IF('Project 1'!$V894&lt;&gt;"",'Project 1'!$V894*VLOOKUP('Project 1'!$U894,#REF!,2,0),"")</f>
        <v/>
      </c>
    </row>
    <row r="895" spans="12:23" x14ac:dyDescent="0.35">
      <c r="L895"/>
      <c r="W895" s="53" t="str">
        <f>IF('Project 1'!$V895&lt;&gt;"",'Project 1'!$V895*VLOOKUP('Project 1'!$U895,#REF!,2,0),"")</f>
        <v/>
      </c>
    </row>
    <row r="896" spans="12:23" x14ac:dyDescent="0.35">
      <c r="L896"/>
      <c r="W896" s="53" t="str">
        <f>IF('Project 1'!$V896&lt;&gt;"",'Project 1'!$V896*VLOOKUP('Project 1'!$U896,#REF!,2,0),"")</f>
        <v/>
      </c>
    </row>
    <row r="897" spans="12:23" x14ac:dyDescent="0.35">
      <c r="L897"/>
      <c r="W897" s="53" t="str">
        <f>IF('Project 1'!$V897&lt;&gt;"",'Project 1'!$V897*VLOOKUP('Project 1'!$U897,#REF!,2,0),"")</f>
        <v/>
      </c>
    </row>
    <row r="898" spans="12:23" x14ac:dyDescent="0.35">
      <c r="L898"/>
      <c r="W898" s="53" t="str">
        <f>IF('Project 1'!$V898&lt;&gt;"",'Project 1'!$V898*VLOOKUP('Project 1'!$U898,#REF!,2,0),"")</f>
        <v/>
      </c>
    </row>
    <row r="899" spans="12:23" x14ac:dyDescent="0.35">
      <c r="L899"/>
      <c r="W899" s="53" t="str">
        <f>IF('Project 1'!$V899&lt;&gt;"",'Project 1'!$V899*VLOOKUP('Project 1'!$U899,#REF!,2,0),"")</f>
        <v/>
      </c>
    </row>
    <row r="900" spans="12:23" x14ac:dyDescent="0.35">
      <c r="L900"/>
      <c r="W900" s="53" t="str">
        <f>IF('Project 1'!$V900&lt;&gt;"",'Project 1'!$V900*VLOOKUP('Project 1'!$U900,#REF!,2,0),"")</f>
        <v/>
      </c>
    </row>
    <row r="901" spans="12:23" x14ac:dyDescent="0.35">
      <c r="L901"/>
      <c r="W901" s="53" t="str">
        <f>IF('Project 1'!$V901&lt;&gt;"",'Project 1'!$V901*VLOOKUP('Project 1'!$U901,#REF!,2,0),"")</f>
        <v/>
      </c>
    </row>
    <row r="902" spans="12:23" x14ac:dyDescent="0.35">
      <c r="L902"/>
      <c r="W902" s="53" t="str">
        <f>IF('Project 1'!$V902&lt;&gt;"",'Project 1'!$V902*VLOOKUP('Project 1'!$U902,#REF!,2,0),"")</f>
        <v/>
      </c>
    </row>
    <row r="903" spans="12:23" x14ac:dyDescent="0.35">
      <c r="L903"/>
      <c r="W903" s="53" t="str">
        <f>IF('Project 1'!$V903&lt;&gt;"",'Project 1'!$V903*VLOOKUP('Project 1'!$U903,#REF!,2,0),"")</f>
        <v/>
      </c>
    </row>
    <row r="904" spans="12:23" x14ac:dyDescent="0.35">
      <c r="L904"/>
      <c r="W904" s="53" t="str">
        <f>IF('Project 1'!$V904&lt;&gt;"",'Project 1'!$V904*VLOOKUP('Project 1'!$U904,#REF!,2,0),"")</f>
        <v/>
      </c>
    </row>
    <row r="905" spans="12:23" x14ac:dyDescent="0.35">
      <c r="L905"/>
      <c r="W905" s="53" t="str">
        <f>IF('Project 1'!$V905&lt;&gt;"",'Project 1'!$V905*VLOOKUP('Project 1'!$U905,#REF!,2,0),"")</f>
        <v/>
      </c>
    </row>
    <row r="906" spans="12:23" x14ac:dyDescent="0.35">
      <c r="L906"/>
      <c r="W906" s="53" t="str">
        <f>IF('Project 1'!$V906&lt;&gt;"",'Project 1'!$V906*VLOOKUP('Project 1'!$U906,#REF!,2,0),"")</f>
        <v/>
      </c>
    </row>
    <row r="907" spans="12:23" x14ac:dyDescent="0.35">
      <c r="L907"/>
      <c r="W907" s="53" t="str">
        <f>IF('Project 1'!$V907&lt;&gt;"",'Project 1'!$V907*VLOOKUP('Project 1'!$U907,#REF!,2,0),"")</f>
        <v/>
      </c>
    </row>
    <row r="908" spans="12:23" x14ac:dyDescent="0.35">
      <c r="L908"/>
      <c r="W908" s="53" t="str">
        <f>IF('Project 1'!$V908&lt;&gt;"",'Project 1'!$V908*VLOOKUP('Project 1'!$U908,#REF!,2,0),"")</f>
        <v/>
      </c>
    </row>
    <row r="909" spans="12:23" x14ac:dyDescent="0.35">
      <c r="L909"/>
      <c r="W909" s="53" t="str">
        <f>IF('Project 1'!$V909&lt;&gt;"",'Project 1'!$V909*VLOOKUP('Project 1'!$U909,#REF!,2,0),"")</f>
        <v/>
      </c>
    </row>
    <row r="910" spans="12:23" x14ac:dyDescent="0.35">
      <c r="L910"/>
      <c r="W910" s="53" t="str">
        <f>IF('Project 1'!$V910&lt;&gt;"",'Project 1'!$V910*VLOOKUP('Project 1'!$U910,#REF!,2,0),"")</f>
        <v/>
      </c>
    </row>
    <row r="911" spans="12:23" x14ac:dyDescent="0.35">
      <c r="L911"/>
      <c r="W911" s="53" t="str">
        <f>IF('Project 1'!$V911&lt;&gt;"",'Project 1'!$V911*VLOOKUP('Project 1'!$U911,#REF!,2,0),"")</f>
        <v/>
      </c>
    </row>
    <row r="912" spans="12:23" x14ac:dyDescent="0.35">
      <c r="L912"/>
      <c r="W912" s="53" t="str">
        <f>IF('Project 1'!$V912&lt;&gt;"",'Project 1'!$V912*VLOOKUP('Project 1'!$U912,#REF!,2,0),"")</f>
        <v/>
      </c>
    </row>
    <row r="913" spans="12:23" x14ac:dyDescent="0.35">
      <c r="L913"/>
      <c r="W913" s="53" t="str">
        <f>IF('Project 1'!$V913&lt;&gt;"",'Project 1'!$V913*VLOOKUP('Project 1'!$U913,#REF!,2,0),"")</f>
        <v/>
      </c>
    </row>
    <row r="914" spans="12:23" x14ac:dyDescent="0.35">
      <c r="L914"/>
      <c r="W914" s="53" t="str">
        <f>IF('Project 1'!$V914&lt;&gt;"",'Project 1'!$V914*VLOOKUP('Project 1'!$U914,#REF!,2,0),"")</f>
        <v/>
      </c>
    </row>
    <row r="915" spans="12:23" x14ac:dyDescent="0.35">
      <c r="L915"/>
      <c r="W915" s="53" t="str">
        <f>IF('Project 1'!$V915&lt;&gt;"",'Project 1'!$V915*VLOOKUP('Project 1'!$U915,#REF!,2,0),"")</f>
        <v/>
      </c>
    </row>
    <row r="916" spans="12:23" x14ac:dyDescent="0.35">
      <c r="L916"/>
      <c r="W916" s="53" t="str">
        <f>IF('Project 1'!$V916&lt;&gt;"",'Project 1'!$V916*VLOOKUP('Project 1'!$U916,#REF!,2,0),"")</f>
        <v/>
      </c>
    </row>
    <row r="917" spans="12:23" x14ac:dyDescent="0.35">
      <c r="L917"/>
      <c r="W917" s="53" t="str">
        <f>IF('Project 1'!$V917&lt;&gt;"",'Project 1'!$V917*VLOOKUP('Project 1'!$U917,#REF!,2,0),"")</f>
        <v/>
      </c>
    </row>
    <row r="918" spans="12:23" x14ac:dyDescent="0.35">
      <c r="L918"/>
      <c r="W918" s="53" t="str">
        <f>IF('Project 1'!$V918&lt;&gt;"",'Project 1'!$V918*VLOOKUP('Project 1'!$U918,#REF!,2,0),"")</f>
        <v/>
      </c>
    </row>
    <row r="919" spans="12:23" x14ac:dyDescent="0.35">
      <c r="L919"/>
      <c r="W919" s="53" t="str">
        <f>IF('Project 1'!$V919&lt;&gt;"",'Project 1'!$V919*VLOOKUP('Project 1'!$U919,#REF!,2,0),"")</f>
        <v/>
      </c>
    </row>
    <row r="920" spans="12:23" x14ac:dyDescent="0.35">
      <c r="L920"/>
      <c r="W920" s="53" t="str">
        <f>IF('Project 1'!$V920&lt;&gt;"",'Project 1'!$V920*VLOOKUP('Project 1'!$U920,#REF!,2,0),"")</f>
        <v/>
      </c>
    </row>
    <row r="921" spans="12:23" x14ac:dyDescent="0.35">
      <c r="L921"/>
      <c r="W921" s="53" t="str">
        <f>IF('Project 1'!$V921&lt;&gt;"",'Project 1'!$V921*VLOOKUP('Project 1'!$U921,#REF!,2,0),"")</f>
        <v/>
      </c>
    </row>
    <row r="922" spans="12:23" x14ac:dyDescent="0.35">
      <c r="L922"/>
      <c r="W922" s="53" t="str">
        <f>IF('Project 1'!$V922&lt;&gt;"",'Project 1'!$V922*VLOOKUP('Project 1'!$U922,#REF!,2,0),"")</f>
        <v/>
      </c>
    </row>
    <row r="923" spans="12:23" x14ac:dyDescent="0.35">
      <c r="L923"/>
      <c r="W923" s="53" t="str">
        <f>IF('Project 1'!$V923&lt;&gt;"",'Project 1'!$V923*VLOOKUP('Project 1'!$U923,#REF!,2,0),"")</f>
        <v/>
      </c>
    </row>
    <row r="924" spans="12:23" x14ac:dyDescent="0.35">
      <c r="L924"/>
      <c r="W924" s="53" t="str">
        <f>IF('Project 1'!$V924&lt;&gt;"",'Project 1'!$V924*VLOOKUP('Project 1'!$U924,#REF!,2,0),"")</f>
        <v/>
      </c>
    </row>
    <row r="925" spans="12:23" x14ac:dyDescent="0.35">
      <c r="L925"/>
      <c r="W925" s="53" t="str">
        <f>IF('Project 1'!$V925&lt;&gt;"",'Project 1'!$V925*VLOOKUP('Project 1'!$U925,#REF!,2,0),"")</f>
        <v/>
      </c>
    </row>
    <row r="926" spans="12:23" x14ac:dyDescent="0.35">
      <c r="L926"/>
      <c r="W926" s="53" t="str">
        <f>IF('Project 1'!$V926&lt;&gt;"",'Project 1'!$V926*VLOOKUP('Project 1'!$U926,#REF!,2,0),"")</f>
        <v/>
      </c>
    </row>
    <row r="927" spans="12:23" x14ac:dyDescent="0.35">
      <c r="L927"/>
      <c r="W927" s="53" t="str">
        <f>IF('Project 1'!$V927&lt;&gt;"",'Project 1'!$V927*VLOOKUP('Project 1'!$U927,#REF!,2,0),"")</f>
        <v/>
      </c>
    </row>
    <row r="928" spans="12:23" x14ac:dyDescent="0.35">
      <c r="L928"/>
      <c r="W928" s="53" t="str">
        <f>IF('Project 1'!$V928&lt;&gt;"",'Project 1'!$V928*VLOOKUP('Project 1'!$U928,#REF!,2,0),"")</f>
        <v/>
      </c>
    </row>
    <row r="929" spans="12:23" x14ac:dyDescent="0.35">
      <c r="L929"/>
      <c r="W929" s="53" t="str">
        <f>IF('Project 1'!$V929&lt;&gt;"",'Project 1'!$V929*VLOOKUP('Project 1'!$U929,#REF!,2,0),"")</f>
        <v/>
      </c>
    </row>
    <row r="930" spans="12:23" x14ac:dyDescent="0.35">
      <c r="L930"/>
      <c r="W930" s="53" t="str">
        <f>IF('Project 1'!$V930&lt;&gt;"",'Project 1'!$V930*VLOOKUP('Project 1'!$U930,#REF!,2,0),"")</f>
        <v/>
      </c>
    </row>
    <row r="931" spans="12:23" x14ac:dyDescent="0.35">
      <c r="L931"/>
      <c r="W931" s="53" t="str">
        <f>IF('Project 1'!$V931&lt;&gt;"",'Project 1'!$V931*VLOOKUP('Project 1'!$U931,#REF!,2,0),"")</f>
        <v/>
      </c>
    </row>
    <row r="932" spans="12:23" x14ac:dyDescent="0.35">
      <c r="L932"/>
      <c r="W932" s="53" t="str">
        <f>IF('Project 1'!$V932&lt;&gt;"",'Project 1'!$V932*VLOOKUP('Project 1'!$U932,#REF!,2,0),"")</f>
        <v/>
      </c>
    </row>
    <row r="933" spans="12:23" x14ac:dyDescent="0.35">
      <c r="L933"/>
      <c r="W933" s="53" t="str">
        <f>IF('Project 1'!$V933&lt;&gt;"",'Project 1'!$V933*VLOOKUP('Project 1'!$U933,#REF!,2,0),"")</f>
        <v/>
      </c>
    </row>
    <row r="934" spans="12:23" x14ac:dyDescent="0.35">
      <c r="L934"/>
      <c r="W934" s="53" t="str">
        <f>IF('Project 1'!$V934&lt;&gt;"",'Project 1'!$V934*VLOOKUP('Project 1'!$U934,#REF!,2,0),"")</f>
        <v/>
      </c>
    </row>
    <row r="935" spans="12:23" x14ac:dyDescent="0.35">
      <c r="L935"/>
      <c r="W935" s="53" t="str">
        <f>IF('Project 1'!$V935&lt;&gt;"",'Project 1'!$V935*VLOOKUP('Project 1'!$U935,#REF!,2,0),"")</f>
        <v/>
      </c>
    </row>
    <row r="936" spans="12:23" x14ac:dyDescent="0.35">
      <c r="L936"/>
      <c r="W936" s="53" t="str">
        <f>IF('Project 1'!$V936&lt;&gt;"",'Project 1'!$V936*VLOOKUP('Project 1'!$U936,#REF!,2,0),"")</f>
        <v/>
      </c>
    </row>
    <row r="937" spans="12:23" x14ac:dyDescent="0.35">
      <c r="L937"/>
      <c r="W937" s="53" t="str">
        <f>IF('Project 1'!$V937&lt;&gt;"",'Project 1'!$V937*VLOOKUP('Project 1'!$U937,#REF!,2,0),"")</f>
        <v/>
      </c>
    </row>
    <row r="938" spans="12:23" x14ac:dyDescent="0.35">
      <c r="L938"/>
      <c r="W938" s="53" t="str">
        <f>IF('Project 1'!$V938&lt;&gt;"",'Project 1'!$V938*VLOOKUP('Project 1'!$U938,#REF!,2,0),"")</f>
        <v/>
      </c>
    </row>
    <row r="939" spans="12:23" x14ac:dyDescent="0.35">
      <c r="L939"/>
      <c r="W939" s="53" t="str">
        <f>IF('Project 1'!$V939&lt;&gt;"",'Project 1'!$V939*VLOOKUP('Project 1'!$U939,#REF!,2,0),"")</f>
        <v/>
      </c>
    </row>
    <row r="940" spans="12:23" x14ac:dyDescent="0.35">
      <c r="L940"/>
      <c r="W940" s="53" t="str">
        <f>IF('Project 1'!$V940&lt;&gt;"",'Project 1'!$V940*VLOOKUP('Project 1'!$U940,#REF!,2,0),"")</f>
        <v/>
      </c>
    </row>
    <row r="941" spans="12:23" x14ac:dyDescent="0.35">
      <c r="L941"/>
      <c r="W941" s="53" t="str">
        <f>IF('Project 1'!$V941&lt;&gt;"",'Project 1'!$V941*VLOOKUP('Project 1'!$U941,#REF!,2,0),"")</f>
        <v/>
      </c>
    </row>
    <row r="942" spans="12:23" x14ac:dyDescent="0.35">
      <c r="L942"/>
      <c r="W942" s="53" t="str">
        <f>IF('Project 1'!$V942&lt;&gt;"",'Project 1'!$V942*VLOOKUP('Project 1'!$U942,#REF!,2,0),"")</f>
        <v/>
      </c>
    </row>
    <row r="943" spans="12:23" x14ac:dyDescent="0.35">
      <c r="L943"/>
      <c r="W943" s="53" t="str">
        <f>IF('Project 1'!$V943&lt;&gt;"",'Project 1'!$V943*VLOOKUP('Project 1'!$U943,#REF!,2,0),"")</f>
        <v/>
      </c>
    </row>
    <row r="944" spans="12:23" x14ac:dyDescent="0.35">
      <c r="L944"/>
      <c r="W944" s="53" t="str">
        <f>IF('Project 1'!$V944&lt;&gt;"",'Project 1'!$V944*VLOOKUP('Project 1'!$U944,#REF!,2,0),"")</f>
        <v/>
      </c>
    </row>
    <row r="945" spans="12:23" x14ac:dyDescent="0.35">
      <c r="L945"/>
      <c r="W945" s="53" t="str">
        <f>IF('Project 1'!$V945&lt;&gt;"",'Project 1'!$V945*VLOOKUP('Project 1'!$U945,#REF!,2,0),"")</f>
        <v/>
      </c>
    </row>
    <row r="946" spans="12:23" x14ac:dyDescent="0.35">
      <c r="L946"/>
      <c r="W946" s="53" t="str">
        <f>IF('Project 1'!$V946&lt;&gt;"",'Project 1'!$V946*VLOOKUP('Project 1'!$U946,#REF!,2,0),"")</f>
        <v/>
      </c>
    </row>
    <row r="947" spans="12:23" x14ac:dyDescent="0.35">
      <c r="L947"/>
      <c r="W947" s="53" t="str">
        <f>IF('Project 1'!$V947&lt;&gt;"",'Project 1'!$V947*VLOOKUP('Project 1'!$U947,#REF!,2,0),"")</f>
        <v/>
      </c>
    </row>
    <row r="948" spans="12:23" x14ac:dyDescent="0.35">
      <c r="L948"/>
      <c r="W948" s="53" t="str">
        <f>IF('Project 1'!$V948&lt;&gt;"",'Project 1'!$V948*VLOOKUP('Project 1'!$U948,#REF!,2,0),"")</f>
        <v/>
      </c>
    </row>
    <row r="949" spans="12:23" x14ac:dyDescent="0.35">
      <c r="L949"/>
      <c r="W949" s="53" t="str">
        <f>IF('Project 1'!$V949&lt;&gt;"",'Project 1'!$V949*VLOOKUP('Project 1'!$U949,#REF!,2,0),"")</f>
        <v/>
      </c>
    </row>
    <row r="950" spans="12:23" x14ac:dyDescent="0.35">
      <c r="L950"/>
      <c r="W950" s="53" t="str">
        <f>IF('Project 1'!$V950&lt;&gt;"",'Project 1'!$V950*VLOOKUP('Project 1'!$U950,#REF!,2,0),"")</f>
        <v/>
      </c>
    </row>
    <row r="951" spans="12:23" x14ac:dyDescent="0.35">
      <c r="L951"/>
      <c r="W951" s="53" t="str">
        <f>IF('Project 1'!$V951&lt;&gt;"",'Project 1'!$V951*VLOOKUP('Project 1'!$U951,#REF!,2,0),"")</f>
        <v/>
      </c>
    </row>
    <row r="952" spans="12:23" x14ac:dyDescent="0.35">
      <c r="L952"/>
      <c r="W952" s="53" t="str">
        <f>IF('Project 1'!$V952&lt;&gt;"",'Project 1'!$V952*VLOOKUP('Project 1'!$U952,#REF!,2,0),"")</f>
        <v/>
      </c>
    </row>
    <row r="953" spans="12:23" x14ac:dyDescent="0.35">
      <c r="L953"/>
      <c r="W953" s="53" t="str">
        <f>IF('Project 1'!$V953&lt;&gt;"",'Project 1'!$V953*VLOOKUP('Project 1'!$U953,#REF!,2,0),"")</f>
        <v/>
      </c>
    </row>
    <row r="954" spans="12:23" x14ac:dyDescent="0.35">
      <c r="L954"/>
      <c r="W954" s="53" t="str">
        <f>IF('Project 1'!$V954&lt;&gt;"",'Project 1'!$V954*VLOOKUP('Project 1'!$U954,#REF!,2,0),"")</f>
        <v/>
      </c>
    </row>
    <row r="955" spans="12:23" x14ac:dyDescent="0.35">
      <c r="L955"/>
      <c r="W955" s="53" t="str">
        <f>IF('Project 1'!$V955&lt;&gt;"",'Project 1'!$V955*VLOOKUP('Project 1'!$U955,#REF!,2,0),"")</f>
        <v/>
      </c>
    </row>
    <row r="956" spans="12:23" x14ac:dyDescent="0.35">
      <c r="L956"/>
      <c r="W956" s="53" t="str">
        <f>IF('Project 1'!$V956&lt;&gt;"",'Project 1'!$V956*VLOOKUP('Project 1'!$U956,#REF!,2,0),"")</f>
        <v/>
      </c>
    </row>
    <row r="957" spans="12:23" x14ac:dyDescent="0.35">
      <c r="L957"/>
      <c r="W957" s="53" t="str">
        <f>IF('Project 1'!$V957&lt;&gt;"",'Project 1'!$V957*VLOOKUP('Project 1'!$U957,#REF!,2,0),"")</f>
        <v/>
      </c>
    </row>
    <row r="958" spans="12:23" x14ac:dyDescent="0.35">
      <c r="L958"/>
      <c r="W958" s="53" t="str">
        <f>IF('Project 1'!$V958&lt;&gt;"",'Project 1'!$V958*VLOOKUP('Project 1'!$U958,#REF!,2,0),"")</f>
        <v/>
      </c>
    </row>
    <row r="959" spans="12:23" x14ac:dyDescent="0.35">
      <c r="L959"/>
      <c r="W959" s="53" t="str">
        <f>IF('Project 1'!$V959&lt;&gt;"",'Project 1'!$V959*VLOOKUP('Project 1'!$U959,#REF!,2,0),"")</f>
        <v/>
      </c>
    </row>
    <row r="960" spans="12:23" x14ac:dyDescent="0.35">
      <c r="L960"/>
      <c r="W960" s="53" t="str">
        <f>IF('Project 1'!$V960&lt;&gt;"",'Project 1'!$V960*VLOOKUP('Project 1'!$U960,#REF!,2,0),"")</f>
        <v/>
      </c>
    </row>
    <row r="961" spans="12:23" x14ac:dyDescent="0.35">
      <c r="L961"/>
      <c r="W961" s="53" t="str">
        <f>IF('Project 1'!$V961&lt;&gt;"",'Project 1'!$V961*VLOOKUP('Project 1'!$U961,#REF!,2,0),"")</f>
        <v/>
      </c>
    </row>
    <row r="962" spans="12:23" x14ac:dyDescent="0.35">
      <c r="L962"/>
      <c r="W962" s="53" t="str">
        <f>IF('Project 1'!$V962&lt;&gt;"",'Project 1'!$V962*VLOOKUP('Project 1'!$U962,#REF!,2,0),"")</f>
        <v/>
      </c>
    </row>
    <row r="963" spans="12:23" x14ac:dyDescent="0.35">
      <c r="L963"/>
      <c r="W963" s="53" t="str">
        <f>IF('Project 1'!$V963&lt;&gt;"",'Project 1'!$V963*VLOOKUP('Project 1'!$U963,#REF!,2,0),"")</f>
        <v/>
      </c>
    </row>
    <row r="964" spans="12:23" x14ac:dyDescent="0.35">
      <c r="L964"/>
      <c r="W964" s="53" t="str">
        <f>IF('Project 1'!$V964&lt;&gt;"",'Project 1'!$V964*VLOOKUP('Project 1'!$U964,#REF!,2,0),"")</f>
        <v/>
      </c>
    </row>
    <row r="965" spans="12:23" x14ac:dyDescent="0.35">
      <c r="L965"/>
      <c r="W965" s="53" t="str">
        <f>IF('Project 1'!$V965&lt;&gt;"",'Project 1'!$V965*VLOOKUP('Project 1'!$U965,#REF!,2,0),"")</f>
        <v/>
      </c>
    </row>
    <row r="966" spans="12:23" x14ac:dyDescent="0.35">
      <c r="L966"/>
      <c r="W966" s="53" t="str">
        <f>IF('Project 1'!$V966&lt;&gt;"",'Project 1'!$V966*VLOOKUP('Project 1'!$U966,#REF!,2,0),"")</f>
        <v/>
      </c>
    </row>
    <row r="967" spans="12:23" x14ac:dyDescent="0.35">
      <c r="L967"/>
      <c r="W967" s="53" t="str">
        <f>IF('Project 1'!$V967&lt;&gt;"",'Project 1'!$V967*VLOOKUP('Project 1'!$U967,#REF!,2,0),"")</f>
        <v/>
      </c>
    </row>
    <row r="968" spans="12:23" x14ac:dyDescent="0.35">
      <c r="L968"/>
      <c r="W968" s="53" t="str">
        <f>IF('Project 1'!$V968&lt;&gt;"",'Project 1'!$V968*VLOOKUP('Project 1'!$U968,#REF!,2,0),"")</f>
        <v/>
      </c>
    </row>
    <row r="969" spans="12:23" x14ac:dyDescent="0.35">
      <c r="L969"/>
      <c r="W969" s="53" t="str">
        <f>IF('Project 1'!$V969&lt;&gt;"",'Project 1'!$V969*VLOOKUP('Project 1'!$U969,#REF!,2,0),"")</f>
        <v/>
      </c>
    </row>
    <row r="970" spans="12:23" x14ac:dyDescent="0.35">
      <c r="L970"/>
      <c r="W970" s="53" t="str">
        <f>IF('Project 1'!$V970&lt;&gt;"",'Project 1'!$V970*VLOOKUP('Project 1'!$U970,#REF!,2,0),"")</f>
        <v/>
      </c>
    </row>
    <row r="971" spans="12:23" x14ac:dyDescent="0.35">
      <c r="L971"/>
      <c r="W971" s="53" t="str">
        <f>IF('Project 1'!$V971&lt;&gt;"",'Project 1'!$V971*VLOOKUP('Project 1'!$U971,#REF!,2,0),"")</f>
        <v/>
      </c>
    </row>
    <row r="972" spans="12:23" x14ac:dyDescent="0.35">
      <c r="L972"/>
      <c r="W972" s="53" t="str">
        <f>IF('Project 1'!$V972&lt;&gt;"",'Project 1'!$V972*VLOOKUP('Project 1'!$U972,#REF!,2,0),"")</f>
        <v/>
      </c>
    </row>
    <row r="973" spans="12:23" x14ac:dyDescent="0.35">
      <c r="L973"/>
      <c r="W973" s="53" t="str">
        <f>IF('Project 1'!$V973&lt;&gt;"",'Project 1'!$V973*VLOOKUP('Project 1'!$U973,#REF!,2,0),"")</f>
        <v/>
      </c>
    </row>
    <row r="974" spans="12:23" x14ac:dyDescent="0.35">
      <c r="L974"/>
      <c r="W974" s="53" t="str">
        <f>IF('Project 1'!$V974&lt;&gt;"",'Project 1'!$V974*VLOOKUP('Project 1'!$U974,#REF!,2,0),"")</f>
        <v/>
      </c>
    </row>
    <row r="975" spans="12:23" x14ac:dyDescent="0.35">
      <c r="L975"/>
      <c r="W975" s="53" t="str">
        <f>IF('Project 1'!$V975&lt;&gt;"",'Project 1'!$V975*VLOOKUP('Project 1'!$U975,#REF!,2,0),"")</f>
        <v/>
      </c>
    </row>
    <row r="976" spans="12:23" x14ac:dyDescent="0.35">
      <c r="L976"/>
      <c r="W976" s="53" t="str">
        <f>IF('Project 1'!$V976&lt;&gt;"",'Project 1'!$V976*VLOOKUP('Project 1'!$U976,#REF!,2,0),"")</f>
        <v/>
      </c>
    </row>
    <row r="977" spans="12:23" x14ac:dyDescent="0.35">
      <c r="L977"/>
      <c r="W977" s="53" t="str">
        <f>IF('Project 1'!$V977&lt;&gt;"",'Project 1'!$V977*VLOOKUP('Project 1'!$U977,#REF!,2,0),"")</f>
        <v/>
      </c>
    </row>
    <row r="978" spans="12:23" x14ac:dyDescent="0.35">
      <c r="L978"/>
      <c r="W978" s="53" t="str">
        <f>IF('Project 1'!$V978&lt;&gt;"",'Project 1'!$V978*VLOOKUP('Project 1'!$U978,#REF!,2,0),"")</f>
        <v/>
      </c>
    </row>
    <row r="979" spans="12:23" x14ac:dyDescent="0.35">
      <c r="L979"/>
      <c r="W979" s="53" t="str">
        <f>IF('Project 1'!$V979&lt;&gt;"",'Project 1'!$V979*VLOOKUP('Project 1'!$U979,#REF!,2,0),"")</f>
        <v/>
      </c>
    </row>
    <row r="980" spans="12:23" x14ac:dyDescent="0.35">
      <c r="L980"/>
      <c r="W980" s="53" t="str">
        <f>IF('Project 1'!$V980&lt;&gt;"",'Project 1'!$V980*VLOOKUP('Project 1'!$U980,#REF!,2,0),"")</f>
        <v/>
      </c>
    </row>
    <row r="981" spans="12:23" x14ac:dyDescent="0.35">
      <c r="L981"/>
      <c r="W981" s="53" t="str">
        <f>IF('Project 1'!$V981&lt;&gt;"",'Project 1'!$V981*VLOOKUP('Project 1'!$U981,#REF!,2,0),"")</f>
        <v/>
      </c>
    </row>
    <row r="982" spans="12:23" x14ac:dyDescent="0.35">
      <c r="L982"/>
      <c r="W982" s="53" t="str">
        <f>IF('Project 1'!$V982&lt;&gt;"",'Project 1'!$V982*VLOOKUP('Project 1'!$U982,#REF!,2,0),"")</f>
        <v/>
      </c>
    </row>
    <row r="983" spans="12:23" x14ac:dyDescent="0.35">
      <c r="L983"/>
      <c r="W983" s="53" t="str">
        <f>IF('Project 1'!$V983&lt;&gt;"",'Project 1'!$V983*VLOOKUP('Project 1'!$U983,#REF!,2,0),"")</f>
        <v/>
      </c>
    </row>
    <row r="984" spans="12:23" x14ac:dyDescent="0.35">
      <c r="L984"/>
      <c r="W984" s="53" t="str">
        <f>IF('Project 1'!$V984&lt;&gt;"",'Project 1'!$V984*VLOOKUP('Project 1'!$U984,#REF!,2,0),"")</f>
        <v/>
      </c>
    </row>
    <row r="985" spans="12:23" x14ac:dyDescent="0.35">
      <c r="L985"/>
      <c r="W985" s="53" t="str">
        <f>IF('Project 1'!$V985&lt;&gt;"",'Project 1'!$V985*VLOOKUP('Project 1'!$U985,#REF!,2,0),"")</f>
        <v/>
      </c>
    </row>
    <row r="986" spans="12:23" x14ac:dyDescent="0.35">
      <c r="L986"/>
      <c r="W986" s="53" t="str">
        <f>IF('Project 1'!$V986&lt;&gt;"",'Project 1'!$V986*VLOOKUP('Project 1'!$U986,#REF!,2,0),"")</f>
        <v/>
      </c>
    </row>
    <row r="987" spans="12:23" x14ac:dyDescent="0.35">
      <c r="L987"/>
      <c r="W987" s="53" t="str">
        <f>IF('Project 1'!$V987&lt;&gt;"",'Project 1'!$V987*VLOOKUP('Project 1'!$U987,#REF!,2,0),"")</f>
        <v/>
      </c>
    </row>
    <row r="988" spans="12:23" x14ac:dyDescent="0.35">
      <c r="L988"/>
      <c r="W988" s="53" t="str">
        <f>IF('Project 1'!$V988&lt;&gt;"",'Project 1'!$V988*VLOOKUP('Project 1'!$U988,#REF!,2,0),"")</f>
        <v/>
      </c>
    </row>
    <row r="989" spans="12:23" x14ac:dyDescent="0.35">
      <c r="L989"/>
      <c r="W989" s="53" t="str">
        <f>IF('Project 1'!$V989&lt;&gt;"",'Project 1'!$V989*VLOOKUP('Project 1'!$U989,#REF!,2,0),"")</f>
        <v/>
      </c>
    </row>
    <row r="990" spans="12:23" x14ac:dyDescent="0.35">
      <c r="L990"/>
      <c r="W990" s="53" t="str">
        <f>IF('Project 1'!$V990&lt;&gt;"",'Project 1'!$V990*VLOOKUP('Project 1'!$U990,#REF!,2,0),"")</f>
        <v/>
      </c>
    </row>
    <row r="991" spans="12:23" x14ac:dyDescent="0.35">
      <c r="L991"/>
      <c r="W991" s="53" t="str">
        <f>IF('Project 1'!$V991&lt;&gt;"",'Project 1'!$V991*VLOOKUP('Project 1'!$U991,#REF!,2,0),"")</f>
        <v/>
      </c>
    </row>
    <row r="992" spans="12:23" x14ac:dyDescent="0.35">
      <c r="L992"/>
      <c r="W992" s="53" t="str">
        <f>IF('Project 1'!$V992&lt;&gt;"",'Project 1'!$V992*VLOOKUP('Project 1'!$U992,#REF!,2,0),"")</f>
        <v/>
      </c>
    </row>
    <row r="993" spans="12:23" x14ac:dyDescent="0.35">
      <c r="L993"/>
      <c r="W993" s="53" t="str">
        <f>IF('Project 1'!$V993&lt;&gt;"",'Project 1'!$V993*VLOOKUP('Project 1'!$U993,#REF!,2,0),"")</f>
        <v/>
      </c>
    </row>
    <row r="994" spans="12:23" x14ac:dyDescent="0.35">
      <c r="L994"/>
      <c r="W994" s="53" t="str">
        <f>IF('Project 1'!$V994&lt;&gt;"",'Project 1'!$V994*VLOOKUP('Project 1'!$U994,#REF!,2,0),"")</f>
        <v/>
      </c>
    </row>
    <row r="995" spans="12:23" x14ac:dyDescent="0.35">
      <c r="L995"/>
      <c r="W995" s="53" t="str">
        <f>IF('Project 1'!$V995&lt;&gt;"",'Project 1'!$V995*VLOOKUP('Project 1'!$U995,#REF!,2,0),"")</f>
        <v/>
      </c>
    </row>
    <row r="996" spans="12:23" x14ac:dyDescent="0.35">
      <c r="L996"/>
      <c r="W996" s="53" t="str">
        <f>IF('Project 1'!$V996&lt;&gt;"",'Project 1'!$V996*VLOOKUP('Project 1'!$U996,#REF!,2,0),"")</f>
        <v/>
      </c>
    </row>
    <row r="997" spans="12:23" x14ac:dyDescent="0.35">
      <c r="L997"/>
      <c r="W997" s="53" t="str">
        <f>IF('Project 1'!$V997&lt;&gt;"",'Project 1'!$V997*VLOOKUP('Project 1'!$U997,#REF!,2,0),"")</f>
        <v/>
      </c>
    </row>
    <row r="998" spans="12:23" x14ac:dyDescent="0.35">
      <c r="L998"/>
      <c r="W998" s="53" t="str">
        <f>IF('Project 1'!$V998&lt;&gt;"",'Project 1'!$V998*VLOOKUP('Project 1'!$U998,#REF!,2,0),"")</f>
        <v/>
      </c>
    </row>
    <row r="999" spans="12:23" x14ac:dyDescent="0.35">
      <c r="L999"/>
      <c r="W999" s="53" t="str">
        <f>IF('Project 1'!$V999&lt;&gt;"",'Project 1'!$V999*VLOOKUP('Project 1'!$U999,#REF!,2,0),"")</f>
        <v/>
      </c>
    </row>
    <row r="1000" spans="12:23" x14ac:dyDescent="0.35">
      <c r="L1000"/>
      <c r="W1000" s="53" t="str">
        <f>IF('Project 1'!$V1000&lt;&gt;"",'Project 1'!$V1000*VLOOKUP('Project 1'!$U1000,#REF!,2,0),"")</f>
        <v/>
      </c>
    </row>
    <row r="1001" spans="12:23" x14ac:dyDescent="0.35">
      <c r="L1001"/>
      <c r="W1001" s="53" t="str">
        <f>IF('Project 1'!$V1001&lt;&gt;"",'Project 1'!$V1001*VLOOKUP('Project 1'!$U1001,#REF!,2,0),"")</f>
        <v/>
      </c>
    </row>
    <row r="1002" spans="12:23" x14ac:dyDescent="0.35">
      <c r="L1002"/>
      <c r="W1002" s="53" t="str">
        <f>IF('Project 1'!$V1002&lt;&gt;"",'Project 1'!$V1002*VLOOKUP('Project 1'!$U1002,#REF!,2,0),"")</f>
        <v/>
      </c>
    </row>
    <row r="1003" spans="12:23" x14ac:dyDescent="0.35">
      <c r="L1003"/>
      <c r="W1003" s="53" t="str">
        <f>IF('Project 1'!$V1003&lt;&gt;"",'Project 1'!$V1003*VLOOKUP('Project 1'!$U1003,#REF!,2,0),"")</f>
        <v/>
      </c>
    </row>
    <row r="1004" spans="12:23" x14ac:dyDescent="0.35">
      <c r="L1004"/>
      <c r="W1004" s="53" t="str">
        <f>IF('Project 1'!$V1004&lt;&gt;"",'Project 1'!$V1004*VLOOKUP('Project 1'!$U1004,#REF!,2,0),"")</f>
        <v/>
      </c>
    </row>
    <row r="1005" spans="12:23" x14ac:dyDescent="0.35">
      <c r="L1005"/>
      <c r="W1005" s="53" t="str">
        <f>IF('Project 1'!$V1005&lt;&gt;"",'Project 1'!$V1005*VLOOKUP('Project 1'!$U1005,#REF!,2,0),"")</f>
        <v/>
      </c>
    </row>
    <row r="1006" spans="12:23" x14ac:dyDescent="0.35">
      <c r="L1006"/>
      <c r="W1006" s="53" t="str">
        <f>IF('Project 1'!$V1006&lt;&gt;"",'Project 1'!$V1006*VLOOKUP('Project 1'!$U1006,#REF!,2,0),"")</f>
        <v/>
      </c>
    </row>
    <row r="1007" spans="12:23" x14ac:dyDescent="0.35">
      <c r="L1007"/>
      <c r="W1007" s="53" t="str">
        <f>IF('Project 1'!$V1007&lt;&gt;"",'Project 1'!$V1007*VLOOKUP('Project 1'!$U1007,#REF!,2,0),"")</f>
        <v/>
      </c>
    </row>
    <row r="1008" spans="12:23" x14ac:dyDescent="0.35">
      <c r="L1008"/>
      <c r="W1008" s="53" t="str">
        <f>IF('Project 1'!$V1008&lt;&gt;"",'Project 1'!$V1008*VLOOKUP('Project 1'!$U1008,#REF!,2,0),"")</f>
        <v/>
      </c>
    </row>
    <row r="1009" spans="12:23" x14ac:dyDescent="0.35">
      <c r="L1009"/>
      <c r="W1009" s="53" t="str">
        <f>IF('Project 1'!$V1009&lt;&gt;"",'Project 1'!$V1009*VLOOKUP('Project 1'!$U1009,#REF!,2,0),"")</f>
        <v/>
      </c>
    </row>
    <row r="1010" spans="12:23" x14ac:dyDescent="0.35">
      <c r="L1010"/>
      <c r="W1010" s="53" t="str">
        <f>IF('Project 1'!$V1010&lt;&gt;"",'Project 1'!$V1010*VLOOKUP('Project 1'!$U1010,#REF!,2,0),"")</f>
        <v/>
      </c>
    </row>
    <row r="1011" spans="12:23" x14ac:dyDescent="0.35">
      <c r="L1011"/>
      <c r="W1011" s="53" t="str">
        <f>IF('Project 1'!$V1011&lt;&gt;"",'Project 1'!$V1011*VLOOKUP('Project 1'!$U1011,#REF!,2,0),"")</f>
        <v/>
      </c>
    </row>
    <row r="1012" spans="12:23" x14ac:dyDescent="0.35">
      <c r="L1012"/>
      <c r="W1012" s="53" t="str">
        <f>IF('Project 1'!$V1012&lt;&gt;"",'Project 1'!$V1012*VLOOKUP('Project 1'!$U1012,#REF!,2,0),"")</f>
        <v/>
      </c>
    </row>
    <row r="1013" spans="12:23" x14ac:dyDescent="0.35">
      <c r="L1013"/>
      <c r="W1013" s="53" t="str">
        <f>IF('Project 1'!$V1013&lt;&gt;"",'Project 1'!$V1013*VLOOKUP('Project 1'!$U1013,#REF!,2,0),"")</f>
        <v/>
      </c>
    </row>
    <row r="1014" spans="12:23" x14ac:dyDescent="0.35">
      <c r="L1014"/>
      <c r="W1014" s="53" t="str">
        <f>IF('Project 1'!$V1014&lt;&gt;"",'Project 1'!$V1014*VLOOKUP('Project 1'!$U1014,#REF!,2,0),"")</f>
        <v/>
      </c>
    </row>
    <row r="1015" spans="12:23" x14ac:dyDescent="0.35">
      <c r="L1015"/>
      <c r="W1015" s="53" t="str">
        <f>IF('Project 1'!$V1015&lt;&gt;"",'Project 1'!$V1015*VLOOKUP('Project 1'!$U1015,#REF!,2,0),"")</f>
        <v/>
      </c>
    </row>
    <row r="1016" spans="12:23" x14ac:dyDescent="0.35">
      <c r="L1016"/>
      <c r="W1016" s="53" t="str">
        <f>IF('Project 1'!$V1016&lt;&gt;"",'Project 1'!$V1016*VLOOKUP('Project 1'!$U1016,#REF!,2,0),"")</f>
        <v/>
      </c>
    </row>
    <row r="1017" spans="12:23" x14ac:dyDescent="0.35">
      <c r="L1017"/>
      <c r="W1017" s="53" t="str">
        <f>IF('Project 1'!$V1017&lt;&gt;"",'Project 1'!$V1017*VLOOKUP('Project 1'!$U1017,#REF!,2,0),"")</f>
        <v/>
      </c>
    </row>
    <row r="1018" spans="12:23" x14ac:dyDescent="0.35">
      <c r="L1018"/>
      <c r="W1018" s="53" t="str">
        <f>IF('Project 1'!$V1018&lt;&gt;"",'Project 1'!$V1018*VLOOKUP('Project 1'!$U1018,#REF!,2,0),"")</f>
        <v/>
      </c>
    </row>
    <row r="1019" spans="12:23" x14ac:dyDescent="0.35">
      <c r="L1019"/>
      <c r="W1019" s="53" t="str">
        <f>IF('Project 1'!$V1019&lt;&gt;"",'Project 1'!$V1019*VLOOKUP('Project 1'!$U1019,#REF!,2,0),"")</f>
        <v/>
      </c>
    </row>
    <row r="1020" spans="12:23" x14ac:dyDescent="0.35">
      <c r="L1020"/>
      <c r="W1020" s="53" t="str">
        <f>IF('Project 1'!$V1020&lt;&gt;"",'Project 1'!$V1020*VLOOKUP('Project 1'!$U1020,#REF!,2,0),"")</f>
        <v/>
      </c>
    </row>
    <row r="1021" spans="12:23" x14ac:dyDescent="0.35">
      <c r="L1021"/>
      <c r="W1021" s="53" t="str">
        <f>IF('Project 1'!$V1021&lt;&gt;"",'Project 1'!$V1021*VLOOKUP('Project 1'!$U1021,#REF!,2,0),"")</f>
        <v/>
      </c>
    </row>
    <row r="1022" spans="12:23" x14ac:dyDescent="0.35">
      <c r="L1022"/>
      <c r="W1022" s="53" t="str">
        <f>IF('Project 1'!$V1022&lt;&gt;"",'Project 1'!$V1022*VLOOKUP('Project 1'!$U1022,#REF!,2,0),"")</f>
        <v/>
      </c>
    </row>
    <row r="1023" spans="12:23" x14ac:dyDescent="0.35">
      <c r="L1023"/>
      <c r="W1023" s="53" t="str">
        <f>IF('Project 1'!$V1023&lt;&gt;"",'Project 1'!$V1023*VLOOKUP('Project 1'!$U1023,#REF!,2,0),"")</f>
        <v/>
      </c>
    </row>
    <row r="1024" spans="12:23" x14ac:dyDescent="0.35">
      <c r="L1024"/>
      <c r="W1024" s="53" t="str">
        <f>IF('Project 1'!$V1024&lt;&gt;"",'Project 1'!$V1024*VLOOKUP('Project 1'!$U1024,#REF!,2,0),"")</f>
        <v/>
      </c>
    </row>
    <row r="1025" spans="12:23" x14ac:dyDescent="0.35">
      <c r="L1025"/>
      <c r="W1025" s="53" t="str">
        <f>IF('Project 1'!$V1025&lt;&gt;"",'Project 1'!$V1025*VLOOKUP('Project 1'!$U1025,#REF!,2,0),"")</f>
        <v/>
      </c>
    </row>
    <row r="1026" spans="12:23" x14ac:dyDescent="0.35">
      <c r="L1026"/>
      <c r="W1026" s="53" t="str">
        <f>IF('Project 1'!$V1026&lt;&gt;"",'Project 1'!$V1026*VLOOKUP('Project 1'!$U1026,#REF!,2,0),"")</f>
        <v/>
      </c>
    </row>
    <row r="1027" spans="12:23" x14ac:dyDescent="0.35">
      <c r="L1027"/>
      <c r="W1027" s="53" t="str">
        <f>IF('Project 1'!$V1027&lt;&gt;"",'Project 1'!$V1027*VLOOKUP('Project 1'!$U1027,#REF!,2,0),"")</f>
        <v/>
      </c>
    </row>
    <row r="1028" spans="12:23" x14ac:dyDescent="0.35">
      <c r="L1028"/>
      <c r="W1028" s="53" t="str">
        <f>IF('Project 1'!$V1028&lt;&gt;"",'Project 1'!$V1028*VLOOKUP('Project 1'!$U1028,#REF!,2,0),"")</f>
        <v/>
      </c>
    </row>
    <row r="1029" spans="12:23" x14ac:dyDescent="0.35">
      <c r="L1029"/>
      <c r="W1029" s="53" t="str">
        <f>IF('Project 1'!$V1029&lt;&gt;"",'Project 1'!$V1029*VLOOKUP('Project 1'!$U1029,#REF!,2,0),"")</f>
        <v/>
      </c>
    </row>
    <row r="1030" spans="12:23" x14ac:dyDescent="0.35">
      <c r="L1030"/>
      <c r="W1030" s="53" t="str">
        <f>IF('Project 1'!$V1030&lt;&gt;"",'Project 1'!$V1030*VLOOKUP('Project 1'!$U1030,#REF!,2,0),"")</f>
        <v/>
      </c>
    </row>
    <row r="1031" spans="12:23" x14ac:dyDescent="0.35">
      <c r="L1031"/>
      <c r="W1031" s="53" t="str">
        <f>IF('Project 1'!$V1031&lt;&gt;"",'Project 1'!$V1031*VLOOKUP('Project 1'!$U1031,#REF!,2,0),"")</f>
        <v/>
      </c>
    </row>
    <row r="1032" spans="12:23" x14ac:dyDescent="0.35">
      <c r="L1032"/>
      <c r="W1032" s="53" t="str">
        <f>IF('Project 1'!$V1032&lt;&gt;"",'Project 1'!$V1032*VLOOKUP('Project 1'!$U1032,#REF!,2,0),"")</f>
        <v/>
      </c>
    </row>
    <row r="1033" spans="12:23" x14ac:dyDescent="0.35">
      <c r="L1033"/>
      <c r="W1033" s="53" t="str">
        <f>IF('Project 1'!$V1033&lt;&gt;"",'Project 1'!$V1033*VLOOKUP('Project 1'!$U1033,#REF!,2,0),"")</f>
        <v/>
      </c>
    </row>
    <row r="1034" spans="12:23" x14ac:dyDescent="0.35">
      <c r="L1034"/>
      <c r="W1034" s="53" t="str">
        <f>IF('Project 1'!$V1034&lt;&gt;"",'Project 1'!$V1034*VLOOKUP('Project 1'!$U1034,#REF!,2,0),"")</f>
        <v/>
      </c>
    </row>
    <row r="1035" spans="12:23" x14ac:dyDescent="0.35">
      <c r="L1035"/>
      <c r="W1035" s="53" t="str">
        <f>IF('Project 1'!$V1035&lt;&gt;"",'Project 1'!$V1035*VLOOKUP('Project 1'!$U1035,#REF!,2,0),"")</f>
        <v/>
      </c>
    </row>
    <row r="1036" spans="12:23" x14ac:dyDescent="0.35">
      <c r="L1036"/>
      <c r="W1036" s="53" t="str">
        <f>IF('Project 1'!$V1036&lt;&gt;"",'Project 1'!$V1036*VLOOKUP('Project 1'!$U1036,#REF!,2,0),"")</f>
        <v/>
      </c>
    </row>
    <row r="1037" spans="12:23" x14ac:dyDescent="0.35">
      <c r="L1037"/>
      <c r="W1037" s="53" t="str">
        <f>IF('Project 1'!$V1037&lt;&gt;"",'Project 1'!$V1037*VLOOKUP('Project 1'!$U1037,#REF!,2,0),"")</f>
        <v/>
      </c>
    </row>
    <row r="1038" spans="12:23" x14ac:dyDescent="0.35">
      <c r="L1038"/>
      <c r="W1038" s="53" t="str">
        <f>IF('Project 1'!$V1038&lt;&gt;"",'Project 1'!$V1038*VLOOKUP('Project 1'!$U1038,#REF!,2,0),"")</f>
        <v/>
      </c>
    </row>
    <row r="1039" spans="12:23" x14ac:dyDescent="0.35">
      <c r="L1039"/>
      <c r="W1039" s="53" t="str">
        <f>IF('Project 1'!$V1039&lt;&gt;"",'Project 1'!$V1039*VLOOKUP('Project 1'!$U1039,#REF!,2,0),"")</f>
        <v/>
      </c>
    </row>
    <row r="1040" spans="12:23" x14ac:dyDescent="0.35">
      <c r="L1040"/>
      <c r="W1040" s="53" t="str">
        <f>IF('Project 1'!$V1040&lt;&gt;"",'Project 1'!$V1040*VLOOKUP('Project 1'!$U1040,#REF!,2,0),"")</f>
        <v/>
      </c>
    </row>
    <row r="1041" spans="12:23" x14ac:dyDescent="0.35">
      <c r="L1041"/>
      <c r="W1041" s="53" t="str">
        <f>IF('Project 1'!$V1041&lt;&gt;"",'Project 1'!$V1041*VLOOKUP('Project 1'!$U1041,#REF!,2,0),"")</f>
        <v/>
      </c>
    </row>
    <row r="1042" spans="12:23" x14ac:dyDescent="0.35">
      <c r="L1042"/>
      <c r="W1042" s="20"/>
    </row>
    <row r="1043" spans="12:23" x14ac:dyDescent="0.35">
      <c r="L1043"/>
    </row>
    <row r="1044" spans="12:23" x14ac:dyDescent="0.35">
      <c r="L1044"/>
    </row>
    <row r="1045" spans="12:23" x14ac:dyDescent="0.35">
      <c r="L1045"/>
    </row>
    <row r="1046" spans="12:23" x14ac:dyDescent="0.35">
      <c r="L1046"/>
    </row>
    <row r="1047" spans="12:23" x14ac:dyDescent="0.35">
      <c r="L1047"/>
    </row>
    <row r="1048" spans="12:23" x14ac:dyDescent="0.35">
      <c r="L1048"/>
    </row>
    <row r="1049" spans="12:23" x14ac:dyDescent="0.35">
      <c r="L1049"/>
    </row>
    <row r="1050" spans="12:23" x14ac:dyDescent="0.35">
      <c r="L1050"/>
    </row>
    <row r="1051" spans="12:23" x14ac:dyDescent="0.35">
      <c r="L1051"/>
    </row>
    <row r="1052" spans="12:23" x14ac:dyDescent="0.35">
      <c r="L1052"/>
    </row>
    <row r="1053" spans="12:23" x14ac:dyDescent="0.35">
      <c r="L1053"/>
    </row>
    <row r="1054" spans="12:23" x14ac:dyDescent="0.35">
      <c r="L1054"/>
    </row>
    <row r="1055" spans="12:23" x14ac:dyDescent="0.35">
      <c r="L1055"/>
    </row>
    <row r="1056" spans="12:23" x14ac:dyDescent="0.35">
      <c r="L1056"/>
    </row>
    <row r="1057" spans="12:12" x14ac:dyDescent="0.35">
      <c r="L1057"/>
    </row>
    <row r="1058" spans="12:12" x14ac:dyDescent="0.35">
      <c r="L1058"/>
    </row>
    <row r="1059" spans="12:12" x14ac:dyDescent="0.35">
      <c r="L1059"/>
    </row>
    <row r="1060" spans="12:12" x14ac:dyDescent="0.35">
      <c r="L1060"/>
    </row>
    <row r="1061" spans="12:12" x14ac:dyDescent="0.35">
      <c r="L1061"/>
    </row>
    <row r="1062" spans="12:12" x14ac:dyDescent="0.35">
      <c r="L1062"/>
    </row>
    <row r="1063" spans="12:12" x14ac:dyDescent="0.35">
      <c r="L1063"/>
    </row>
    <row r="1064" spans="12:12" x14ac:dyDescent="0.35">
      <c r="L1064"/>
    </row>
    <row r="1065" spans="12:12" x14ac:dyDescent="0.35">
      <c r="L1065"/>
    </row>
    <row r="1066" spans="12:12" x14ac:dyDescent="0.35">
      <c r="L1066"/>
    </row>
    <row r="1067" spans="12:12" x14ac:dyDescent="0.35">
      <c r="L1067"/>
    </row>
    <row r="1068" spans="12:12" x14ac:dyDescent="0.35">
      <c r="L1068"/>
    </row>
    <row r="1069" spans="12:12" x14ac:dyDescent="0.35">
      <c r="L1069"/>
    </row>
    <row r="1070" spans="12:12" x14ac:dyDescent="0.35">
      <c r="L1070"/>
    </row>
    <row r="1071" spans="12:12" x14ac:dyDescent="0.35">
      <c r="L1071"/>
    </row>
    <row r="1072" spans="12:12" x14ac:dyDescent="0.35">
      <c r="L1072"/>
    </row>
    <row r="1073" spans="12:12" x14ac:dyDescent="0.35">
      <c r="L1073"/>
    </row>
    <row r="1074" spans="12:12" x14ac:dyDescent="0.35">
      <c r="L1074"/>
    </row>
    <row r="1075" spans="12:12" x14ac:dyDescent="0.35">
      <c r="L1075"/>
    </row>
    <row r="1076" spans="12:12" x14ac:dyDescent="0.35">
      <c r="L1076"/>
    </row>
    <row r="1077" spans="12:12" x14ac:dyDescent="0.35">
      <c r="L1077"/>
    </row>
    <row r="1078" spans="12:12" x14ac:dyDescent="0.35">
      <c r="L1078"/>
    </row>
    <row r="1079" spans="12:12" x14ac:dyDescent="0.35">
      <c r="L1079"/>
    </row>
    <row r="1080" spans="12:12" x14ac:dyDescent="0.35">
      <c r="L1080"/>
    </row>
    <row r="1081" spans="12:12" x14ac:dyDescent="0.35">
      <c r="L1081"/>
    </row>
    <row r="1082" spans="12:12" x14ac:dyDescent="0.35">
      <c r="L1082"/>
    </row>
    <row r="1083" spans="12:12" x14ac:dyDescent="0.35">
      <c r="L1083"/>
    </row>
    <row r="1084" spans="12:12" x14ac:dyDescent="0.35">
      <c r="L1084"/>
    </row>
    <row r="1085" spans="12:12" x14ac:dyDescent="0.35">
      <c r="L1085"/>
    </row>
    <row r="1086" spans="12:12" x14ac:dyDescent="0.35">
      <c r="L1086"/>
    </row>
    <row r="1087" spans="12:12" x14ac:dyDescent="0.35">
      <c r="L1087"/>
    </row>
    <row r="1088" spans="12:12" x14ac:dyDescent="0.35">
      <c r="L1088"/>
    </row>
    <row r="1089" spans="12:12" x14ac:dyDescent="0.35">
      <c r="L1089"/>
    </row>
    <row r="1090" spans="12:12" x14ac:dyDescent="0.35">
      <c r="L1090"/>
    </row>
    <row r="1091" spans="12:12" x14ac:dyDescent="0.35">
      <c r="L1091"/>
    </row>
    <row r="1092" spans="12:12" x14ac:dyDescent="0.35">
      <c r="L1092"/>
    </row>
    <row r="1093" spans="12:12" x14ac:dyDescent="0.35">
      <c r="L1093"/>
    </row>
    <row r="1094" spans="12:12" x14ac:dyDescent="0.35">
      <c r="L1094"/>
    </row>
    <row r="1095" spans="12:12" x14ac:dyDescent="0.35">
      <c r="L1095"/>
    </row>
    <row r="1096" spans="12:12" x14ac:dyDescent="0.35">
      <c r="L1096"/>
    </row>
    <row r="1097" spans="12:12" x14ac:dyDescent="0.35">
      <c r="L1097"/>
    </row>
    <row r="1098" spans="12:12" x14ac:dyDescent="0.35">
      <c r="L1098"/>
    </row>
    <row r="1099" spans="12:12" x14ac:dyDescent="0.35">
      <c r="L1099"/>
    </row>
    <row r="1100" spans="12:12" x14ac:dyDescent="0.35">
      <c r="L1100"/>
    </row>
    <row r="1101" spans="12:12" x14ac:dyDescent="0.35">
      <c r="L1101"/>
    </row>
    <row r="1102" spans="12:12" x14ac:dyDescent="0.35">
      <c r="L1102"/>
    </row>
    <row r="1103" spans="12:12" x14ac:dyDescent="0.35">
      <c r="L1103"/>
    </row>
    <row r="1104" spans="12:12" x14ac:dyDescent="0.35">
      <c r="L1104"/>
    </row>
    <row r="1105" spans="12:12" x14ac:dyDescent="0.35">
      <c r="L1105"/>
    </row>
    <row r="1106" spans="12:12" x14ac:dyDescent="0.35">
      <c r="L1106"/>
    </row>
    <row r="1107" spans="12:12" x14ac:dyDescent="0.35">
      <c r="L1107"/>
    </row>
    <row r="1108" spans="12:12" x14ac:dyDescent="0.35">
      <c r="L1108"/>
    </row>
    <row r="1109" spans="12:12" x14ac:dyDescent="0.35">
      <c r="L1109"/>
    </row>
    <row r="1110" spans="12:12" x14ac:dyDescent="0.35">
      <c r="L1110"/>
    </row>
    <row r="1111" spans="12:12" x14ac:dyDescent="0.35">
      <c r="L1111"/>
    </row>
    <row r="1112" spans="12:12" x14ac:dyDescent="0.35">
      <c r="L1112"/>
    </row>
    <row r="1113" spans="12:12" x14ac:dyDescent="0.35">
      <c r="L1113"/>
    </row>
    <row r="1114" spans="12:12" x14ac:dyDescent="0.35">
      <c r="L1114"/>
    </row>
    <row r="1115" spans="12:12" x14ac:dyDescent="0.35">
      <c r="L1115"/>
    </row>
    <row r="1116" spans="12:12" x14ac:dyDescent="0.35">
      <c r="L1116"/>
    </row>
    <row r="1117" spans="12:12" x14ac:dyDescent="0.35">
      <c r="L1117"/>
    </row>
    <row r="1118" spans="12:12" x14ac:dyDescent="0.35">
      <c r="L1118"/>
    </row>
    <row r="1119" spans="12:12" x14ac:dyDescent="0.35">
      <c r="L1119"/>
    </row>
    <row r="1120" spans="12:12" x14ac:dyDescent="0.35">
      <c r="L1120"/>
    </row>
    <row r="1121" spans="12:12" x14ac:dyDescent="0.35">
      <c r="L1121"/>
    </row>
    <row r="1122" spans="12:12" x14ac:dyDescent="0.35">
      <c r="L1122"/>
    </row>
    <row r="1123" spans="12:12" x14ac:dyDescent="0.35">
      <c r="L1123"/>
    </row>
    <row r="1124" spans="12:12" x14ac:dyDescent="0.35">
      <c r="L1124"/>
    </row>
    <row r="1125" spans="12:12" x14ac:dyDescent="0.35">
      <c r="L1125"/>
    </row>
    <row r="1126" spans="12:12" x14ac:dyDescent="0.35">
      <c r="L1126"/>
    </row>
    <row r="1127" spans="12:12" x14ac:dyDescent="0.35">
      <c r="L1127"/>
    </row>
    <row r="1128" spans="12:12" x14ac:dyDescent="0.35">
      <c r="L1128"/>
    </row>
    <row r="1129" spans="12:12" x14ac:dyDescent="0.35">
      <c r="L1129"/>
    </row>
    <row r="1130" spans="12:12" x14ac:dyDescent="0.35">
      <c r="L1130"/>
    </row>
    <row r="1131" spans="12:12" x14ac:dyDescent="0.35">
      <c r="L1131"/>
    </row>
    <row r="1132" spans="12:12" x14ac:dyDescent="0.35">
      <c r="L1132"/>
    </row>
    <row r="1133" spans="12:12" x14ac:dyDescent="0.35">
      <c r="L1133"/>
    </row>
    <row r="1134" spans="12:12" x14ac:dyDescent="0.35">
      <c r="L1134"/>
    </row>
    <row r="1135" spans="12:12" x14ac:dyDescent="0.35">
      <c r="L1135"/>
    </row>
    <row r="1136" spans="12:12" x14ac:dyDescent="0.35">
      <c r="L1136"/>
    </row>
    <row r="1137" spans="12:12" x14ac:dyDescent="0.35">
      <c r="L1137"/>
    </row>
    <row r="1138" spans="12:12" x14ac:dyDescent="0.35">
      <c r="L1138"/>
    </row>
    <row r="1139" spans="12:12" x14ac:dyDescent="0.35">
      <c r="L1139"/>
    </row>
    <row r="1140" spans="12:12" x14ac:dyDescent="0.35">
      <c r="L1140"/>
    </row>
    <row r="1141" spans="12:12" x14ac:dyDescent="0.35">
      <c r="L1141"/>
    </row>
    <row r="1142" spans="12:12" x14ac:dyDescent="0.35">
      <c r="L1142"/>
    </row>
    <row r="1143" spans="12:12" x14ac:dyDescent="0.35">
      <c r="L1143"/>
    </row>
    <row r="1144" spans="12:12" x14ac:dyDescent="0.35">
      <c r="L1144"/>
    </row>
    <row r="1145" spans="12:12" x14ac:dyDescent="0.35">
      <c r="L1145"/>
    </row>
    <row r="1146" spans="12:12" x14ac:dyDescent="0.35">
      <c r="L1146"/>
    </row>
    <row r="1147" spans="12:12" x14ac:dyDescent="0.35">
      <c r="L1147"/>
    </row>
    <row r="1148" spans="12:12" x14ac:dyDescent="0.35">
      <c r="L1148"/>
    </row>
    <row r="1149" spans="12:12" x14ac:dyDescent="0.35">
      <c r="L1149"/>
    </row>
    <row r="1150" spans="12:12" x14ac:dyDescent="0.35">
      <c r="L1150"/>
    </row>
    <row r="1151" spans="12:12" x14ac:dyDescent="0.35">
      <c r="L1151"/>
    </row>
    <row r="1152" spans="12:12" x14ac:dyDescent="0.35">
      <c r="L1152"/>
    </row>
    <row r="1153" spans="12:12" x14ac:dyDescent="0.35">
      <c r="L1153"/>
    </row>
    <row r="1154" spans="12:12" x14ac:dyDescent="0.35">
      <c r="L1154"/>
    </row>
    <row r="1155" spans="12:12" x14ac:dyDescent="0.35">
      <c r="L1155"/>
    </row>
    <row r="1156" spans="12:12" x14ac:dyDescent="0.35">
      <c r="L1156"/>
    </row>
    <row r="1157" spans="12:12" x14ac:dyDescent="0.35">
      <c r="L1157"/>
    </row>
    <row r="1158" spans="12:12" x14ac:dyDescent="0.35">
      <c r="L1158"/>
    </row>
    <row r="1159" spans="12:12" x14ac:dyDescent="0.35">
      <c r="L1159"/>
    </row>
    <row r="1160" spans="12:12" x14ac:dyDescent="0.35">
      <c r="L1160"/>
    </row>
    <row r="1161" spans="12:12" x14ac:dyDescent="0.35">
      <c r="L1161"/>
    </row>
    <row r="1162" spans="12:12" x14ac:dyDescent="0.35">
      <c r="L1162"/>
    </row>
    <row r="1163" spans="12:12" x14ac:dyDescent="0.35">
      <c r="L1163"/>
    </row>
    <row r="1164" spans="12:12" x14ac:dyDescent="0.35">
      <c r="L1164"/>
    </row>
    <row r="1165" spans="12:12" x14ac:dyDescent="0.35">
      <c r="L1165"/>
    </row>
    <row r="1166" spans="12:12" x14ac:dyDescent="0.35">
      <c r="L1166"/>
    </row>
    <row r="1167" spans="12:12" x14ac:dyDescent="0.35">
      <c r="L1167"/>
    </row>
    <row r="1168" spans="12:12" x14ac:dyDescent="0.35">
      <c r="L1168"/>
    </row>
    <row r="1169" spans="12:12" x14ac:dyDescent="0.35">
      <c r="L1169"/>
    </row>
    <row r="1170" spans="12:12" x14ac:dyDescent="0.35">
      <c r="L1170"/>
    </row>
    <row r="1171" spans="12:12" x14ac:dyDescent="0.35">
      <c r="L1171"/>
    </row>
    <row r="1172" spans="12:12" x14ac:dyDescent="0.35">
      <c r="L1172"/>
    </row>
    <row r="1173" spans="12:12" x14ac:dyDescent="0.35">
      <c r="L1173"/>
    </row>
    <row r="1174" spans="12:12" x14ac:dyDescent="0.35">
      <c r="L1174"/>
    </row>
    <row r="1175" spans="12:12" x14ac:dyDescent="0.35">
      <c r="L1175"/>
    </row>
    <row r="1176" spans="12:12" x14ac:dyDescent="0.35">
      <c r="L1176"/>
    </row>
    <row r="1177" spans="12:12" x14ac:dyDescent="0.35">
      <c r="L1177"/>
    </row>
    <row r="1178" spans="12:12" x14ac:dyDescent="0.35">
      <c r="L1178"/>
    </row>
    <row r="1179" spans="12:12" x14ac:dyDescent="0.35">
      <c r="L1179"/>
    </row>
    <row r="1180" spans="12:12" x14ac:dyDescent="0.35">
      <c r="L1180"/>
    </row>
    <row r="1181" spans="12:12" x14ac:dyDescent="0.35">
      <c r="L1181"/>
    </row>
    <row r="1182" spans="12:12" x14ac:dyDescent="0.35">
      <c r="L1182"/>
    </row>
    <row r="1183" spans="12:12" x14ac:dyDescent="0.35">
      <c r="L1183"/>
    </row>
    <row r="1184" spans="12:12" x14ac:dyDescent="0.35">
      <c r="L1184"/>
    </row>
    <row r="1185" spans="12:12" x14ac:dyDescent="0.35">
      <c r="L1185"/>
    </row>
    <row r="1186" spans="12:12" x14ac:dyDescent="0.35">
      <c r="L1186"/>
    </row>
    <row r="1187" spans="12:12" x14ac:dyDescent="0.35">
      <c r="L1187"/>
    </row>
    <row r="1188" spans="12:12" x14ac:dyDescent="0.35">
      <c r="L1188"/>
    </row>
    <row r="1189" spans="12:12" x14ac:dyDescent="0.35">
      <c r="L1189"/>
    </row>
    <row r="1190" spans="12:12" x14ac:dyDescent="0.35">
      <c r="L1190"/>
    </row>
    <row r="1191" spans="12:12" x14ac:dyDescent="0.35">
      <c r="L1191"/>
    </row>
    <row r="1192" spans="12:12" x14ac:dyDescent="0.35">
      <c r="L1192"/>
    </row>
    <row r="1193" spans="12:12" x14ac:dyDescent="0.35">
      <c r="L1193"/>
    </row>
    <row r="1194" spans="12:12" x14ac:dyDescent="0.35">
      <c r="L1194"/>
    </row>
    <row r="1195" spans="12:12" x14ac:dyDescent="0.35">
      <c r="L1195"/>
    </row>
    <row r="1196" spans="12:12" x14ac:dyDescent="0.35">
      <c r="L1196"/>
    </row>
    <row r="1197" spans="12:12" x14ac:dyDescent="0.35">
      <c r="L1197"/>
    </row>
    <row r="1198" spans="12:12" x14ac:dyDescent="0.35">
      <c r="L1198"/>
    </row>
    <row r="1199" spans="12:12" x14ac:dyDescent="0.35">
      <c r="L1199"/>
    </row>
    <row r="1200" spans="12:12" x14ac:dyDescent="0.35">
      <c r="L1200"/>
    </row>
    <row r="1201" spans="12:12" x14ac:dyDescent="0.35">
      <c r="L1201"/>
    </row>
    <row r="1202" spans="12:12" x14ac:dyDescent="0.35">
      <c r="L1202"/>
    </row>
    <row r="1203" spans="12:12" x14ac:dyDescent="0.35">
      <c r="L1203"/>
    </row>
    <row r="1204" spans="12:12" x14ac:dyDescent="0.35">
      <c r="L1204"/>
    </row>
    <row r="1205" spans="12:12" x14ac:dyDescent="0.35">
      <c r="L1205"/>
    </row>
    <row r="1206" spans="12:12" x14ac:dyDescent="0.35">
      <c r="L1206"/>
    </row>
    <row r="1207" spans="12:12" x14ac:dyDescent="0.35">
      <c r="L1207"/>
    </row>
    <row r="1208" spans="12:12" x14ac:dyDescent="0.35">
      <c r="L1208"/>
    </row>
    <row r="1209" spans="12:12" x14ac:dyDescent="0.35">
      <c r="L1209"/>
    </row>
    <row r="1210" spans="12:12" x14ac:dyDescent="0.35">
      <c r="L1210"/>
    </row>
    <row r="1211" spans="12:12" x14ac:dyDescent="0.35">
      <c r="L1211"/>
    </row>
    <row r="1212" spans="12:12" x14ac:dyDescent="0.35">
      <c r="L1212"/>
    </row>
    <row r="1213" spans="12:12" x14ac:dyDescent="0.35">
      <c r="L1213"/>
    </row>
    <row r="1214" spans="12:12" x14ac:dyDescent="0.35">
      <c r="L1214"/>
    </row>
    <row r="1215" spans="12:12" x14ac:dyDescent="0.35">
      <c r="L1215"/>
    </row>
    <row r="1216" spans="12:12" x14ac:dyDescent="0.35">
      <c r="L1216"/>
    </row>
    <row r="1217" spans="12:12" x14ac:dyDescent="0.35">
      <c r="L1217"/>
    </row>
    <row r="1218" spans="12:12" x14ac:dyDescent="0.35">
      <c r="L1218"/>
    </row>
    <row r="1219" spans="12:12" x14ac:dyDescent="0.35">
      <c r="L1219"/>
    </row>
    <row r="1220" spans="12:12" x14ac:dyDescent="0.35">
      <c r="L1220"/>
    </row>
    <row r="1221" spans="12:12" x14ac:dyDescent="0.35">
      <c r="L1221"/>
    </row>
    <row r="1222" spans="12:12" x14ac:dyDescent="0.35">
      <c r="L1222"/>
    </row>
    <row r="1223" spans="12:12" x14ac:dyDescent="0.35">
      <c r="L1223"/>
    </row>
    <row r="1224" spans="12:12" x14ac:dyDescent="0.35">
      <c r="L1224"/>
    </row>
    <row r="1225" spans="12:12" x14ac:dyDescent="0.35">
      <c r="L1225"/>
    </row>
    <row r="1226" spans="12:12" x14ac:dyDescent="0.35">
      <c r="L1226"/>
    </row>
    <row r="1227" spans="12:12" x14ac:dyDescent="0.35">
      <c r="L1227"/>
    </row>
    <row r="1228" spans="12:12" x14ac:dyDescent="0.35">
      <c r="L1228"/>
    </row>
    <row r="1229" spans="12:12" x14ac:dyDescent="0.35">
      <c r="L1229"/>
    </row>
    <row r="1230" spans="12:12" x14ac:dyDescent="0.35">
      <c r="L1230"/>
    </row>
    <row r="1231" spans="12:12" x14ac:dyDescent="0.35">
      <c r="L1231"/>
    </row>
    <row r="1232" spans="12:12" x14ac:dyDescent="0.35">
      <c r="L1232"/>
    </row>
    <row r="1233" spans="12:12" x14ac:dyDescent="0.35">
      <c r="L1233"/>
    </row>
    <row r="1234" spans="12:12" x14ac:dyDescent="0.35">
      <c r="L1234"/>
    </row>
    <row r="1235" spans="12:12" x14ac:dyDescent="0.35">
      <c r="L1235"/>
    </row>
    <row r="1236" spans="12:12" x14ac:dyDescent="0.35">
      <c r="L1236"/>
    </row>
    <row r="1237" spans="12:12" x14ac:dyDescent="0.35">
      <c r="L1237"/>
    </row>
    <row r="1238" spans="12:12" x14ac:dyDescent="0.35">
      <c r="L1238"/>
    </row>
    <row r="1239" spans="12:12" x14ac:dyDescent="0.35">
      <c r="L1239"/>
    </row>
    <row r="1240" spans="12:12" x14ac:dyDescent="0.35">
      <c r="L1240"/>
    </row>
    <row r="1241" spans="12:12" x14ac:dyDescent="0.35">
      <c r="L1241"/>
    </row>
    <row r="1242" spans="12:12" x14ac:dyDescent="0.35">
      <c r="L1242"/>
    </row>
    <row r="1243" spans="12:12" x14ac:dyDescent="0.35">
      <c r="L1243"/>
    </row>
    <row r="1244" spans="12:12" x14ac:dyDescent="0.35">
      <c r="L1244"/>
    </row>
    <row r="1245" spans="12:12" x14ac:dyDescent="0.35">
      <c r="L1245"/>
    </row>
    <row r="1246" spans="12:12" x14ac:dyDescent="0.35">
      <c r="L1246"/>
    </row>
    <row r="1247" spans="12:12" x14ac:dyDescent="0.35">
      <c r="L1247"/>
    </row>
    <row r="1248" spans="12:12" x14ac:dyDescent="0.35">
      <c r="L1248"/>
    </row>
    <row r="1249" spans="12:12" x14ac:dyDescent="0.35">
      <c r="L1249"/>
    </row>
    <row r="1250" spans="12:12" x14ac:dyDescent="0.35">
      <c r="L1250"/>
    </row>
    <row r="1251" spans="12:12" x14ac:dyDescent="0.35">
      <c r="L1251"/>
    </row>
    <row r="1252" spans="12:12" x14ac:dyDescent="0.35">
      <c r="L1252"/>
    </row>
    <row r="1253" spans="12:12" x14ac:dyDescent="0.35">
      <c r="L1253"/>
    </row>
    <row r="1254" spans="12:12" x14ac:dyDescent="0.35">
      <c r="L1254"/>
    </row>
    <row r="1255" spans="12:12" x14ac:dyDescent="0.35">
      <c r="L1255"/>
    </row>
    <row r="1256" spans="12:12" x14ac:dyDescent="0.35">
      <c r="L1256"/>
    </row>
    <row r="1257" spans="12:12" x14ac:dyDescent="0.35">
      <c r="L1257"/>
    </row>
    <row r="1258" spans="12:12" x14ac:dyDescent="0.35">
      <c r="L1258"/>
    </row>
    <row r="1259" spans="12:12" x14ac:dyDescent="0.35">
      <c r="L1259"/>
    </row>
    <row r="1260" spans="12:12" x14ac:dyDescent="0.35">
      <c r="L1260"/>
    </row>
    <row r="1261" spans="12:12" x14ac:dyDescent="0.35">
      <c r="L1261"/>
    </row>
    <row r="1262" spans="12:12" x14ac:dyDescent="0.35">
      <c r="L1262"/>
    </row>
    <row r="1263" spans="12:12" x14ac:dyDescent="0.35">
      <c r="L1263"/>
    </row>
    <row r="1264" spans="12:12" x14ac:dyDescent="0.35">
      <c r="L1264"/>
    </row>
    <row r="1265" spans="12:12" x14ac:dyDescent="0.35">
      <c r="L1265"/>
    </row>
    <row r="1266" spans="12:12" x14ac:dyDescent="0.35">
      <c r="L1266"/>
    </row>
    <row r="1267" spans="12:12" x14ac:dyDescent="0.35">
      <c r="L1267"/>
    </row>
    <row r="1268" spans="12:12" x14ac:dyDescent="0.35">
      <c r="L1268"/>
    </row>
    <row r="1269" spans="12:12" x14ac:dyDescent="0.35">
      <c r="L1269"/>
    </row>
    <row r="1270" spans="12:12" x14ac:dyDescent="0.35">
      <c r="L1270"/>
    </row>
    <row r="1271" spans="12:12" x14ac:dyDescent="0.35">
      <c r="L1271"/>
    </row>
    <row r="1272" spans="12:12" x14ac:dyDescent="0.35">
      <c r="L1272"/>
    </row>
    <row r="1273" spans="12:12" x14ac:dyDescent="0.35">
      <c r="L1273"/>
    </row>
    <row r="1274" spans="12:12" x14ac:dyDescent="0.35">
      <c r="L1274"/>
    </row>
    <row r="1275" spans="12:12" x14ac:dyDescent="0.35">
      <c r="L1275"/>
    </row>
    <row r="1276" spans="12:12" x14ac:dyDescent="0.35">
      <c r="L1276"/>
    </row>
    <row r="1277" spans="12:12" x14ac:dyDescent="0.35">
      <c r="L1277"/>
    </row>
    <row r="1278" spans="12:12" x14ac:dyDescent="0.35">
      <c r="L1278"/>
    </row>
    <row r="1279" spans="12:12" x14ac:dyDescent="0.35">
      <c r="L1279"/>
    </row>
    <row r="1280" spans="12:12" x14ac:dyDescent="0.35">
      <c r="L1280"/>
    </row>
    <row r="1281" spans="12:12" x14ac:dyDescent="0.35">
      <c r="L1281"/>
    </row>
    <row r="1282" spans="12:12" x14ac:dyDescent="0.35">
      <c r="L1282"/>
    </row>
    <row r="1283" spans="12:12" x14ac:dyDescent="0.35">
      <c r="L1283"/>
    </row>
    <row r="1284" spans="12:12" x14ac:dyDescent="0.35">
      <c r="L1284"/>
    </row>
    <row r="1285" spans="12:12" x14ac:dyDescent="0.35">
      <c r="L1285"/>
    </row>
    <row r="1286" spans="12:12" x14ac:dyDescent="0.35">
      <c r="L1286"/>
    </row>
    <row r="1287" spans="12:12" x14ac:dyDescent="0.35">
      <c r="L1287"/>
    </row>
    <row r="1288" spans="12:12" x14ac:dyDescent="0.35">
      <c r="L1288"/>
    </row>
    <row r="1289" spans="12:12" x14ac:dyDescent="0.35">
      <c r="L1289"/>
    </row>
    <row r="1290" spans="12:12" x14ac:dyDescent="0.35">
      <c r="L1290"/>
    </row>
    <row r="1291" spans="12:12" x14ac:dyDescent="0.35">
      <c r="L1291"/>
    </row>
    <row r="1292" spans="12:12" x14ac:dyDescent="0.35">
      <c r="L1292"/>
    </row>
    <row r="1293" spans="12:12" x14ac:dyDescent="0.35">
      <c r="L1293"/>
    </row>
    <row r="1294" spans="12:12" x14ac:dyDescent="0.35">
      <c r="L1294"/>
    </row>
    <row r="1295" spans="12:12" x14ac:dyDescent="0.35">
      <c r="L1295"/>
    </row>
    <row r="1296" spans="12:12" x14ac:dyDescent="0.35">
      <c r="L1296"/>
    </row>
    <row r="1297" spans="12:12" x14ac:dyDescent="0.35">
      <c r="L1297"/>
    </row>
    <row r="1298" spans="12:12" x14ac:dyDescent="0.35">
      <c r="L1298"/>
    </row>
    <row r="1299" spans="12:12" x14ac:dyDescent="0.35">
      <c r="L1299"/>
    </row>
    <row r="1300" spans="12:12" x14ac:dyDescent="0.35">
      <c r="L1300"/>
    </row>
    <row r="1301" spans="12:12" x14ac:dyDescent="0.35">
      <c r="L1301"/>
    </row>
    <row r="1302" spans="12:12" x14ac:dyDescent="0.35">
      <c r="L1302"/>
    </row>
    <row r="1303" spans="12:12" x14ac:dyDescent="0.35">
      <c r="L1303"/>
    </row>
    <row r="1304" spans="12:12" x14ac:dyDescent="0.35">
      <c r="L1304"/>
    </row>
    <row r="1305" spans="12:12" x14ac:dyDescent="0.35">
      <c r="L1305"/>
    </row>
    <row r="1306" spans="12:12" x14ac:dyDescent="0.35">
      <c r="L1306"/>
    </row>
    <row r="1307" spans="12:12" x14ac:dyDescent="0.35">
      <c r="L1307"/>
    </row>
    <row r="1308" spans="12:12" x14ac:dyDescent="0.35">
      <c r="L1308"/>
    </row>
    <row r="1309" spans="12:12" x14ac:dyDescent="0.35">
      <c r="L1309"/>
    </row>
    <row r="1310" spans="12:12" x14ac:dyDescent="0.35">
      <c r="L1310"/>
    </row>
  </sheetData>
  <mergeCells count="57">
    <mergeCell ref="A1:C1"/>
    <mergeCell ref="A2:C3"/>
    <mergeCell ref="J34:J58"/>
    <mergeCell ref="G35:G46"/>
    <mergeCell ref="G47:G58"/>
    <mergeCell ref="H47:H50"/>
    <mergeCell ref="H51:H54"/>
    <mergeCell ref="H55:H58"/>
    <mergeCell ref="A27:A31"/>
    <mergeCell ref="B27:B31"/>
    <mergeCell ref="E40:E45"/>
    <mergeCell ref="A53:A58"/>
    <mergeCell ref="B53:B58"/>
    <mergeCell ref="C53:C58"/>
    <mergeCell ref="D53:D58"/>
    <mergeCell ref="E53:E58"/>
    <mergeCell ref="A109:B109"/>
    <mergeCell ref="A126:D126"/>
    <mergeCell ref="A34:A39"/>
    <mergeCell ref="B34:B39"/>
    <mergeCell ref="C34:C39"/>
    <mergeCell ref="D34:D39"/>
    <mergeCell ref="A46:A52"/>
    <mergeCell ref="B46:B52"/>
    <mergeCell ref="C46:C52"/>
    <mergeCell ref="D46:D52"/>
    <mergeCell ref="A40:A45"/>
    <mergeCell ref="B40:B45"/>
    <mergeCell ref="C40:C45"/>
    <mergeCell ref="D40:D45"/>
    <mergeCell ref="A59:A64"/>
    <mergeCell ref="B59:B64"/>
    <mergeCell ref="A67:A73"/>
    <mergeCell ref="B67:B73"/>
    <mergeCell ref="C67:C73"/>
    <mergeCell ref="D67:D73"/>
    <mergeCell ref="E67:E73"/>
    <mergeCell ref="A74:A80"/>
    <mergeCell ref="B74:B80"/>
    <mergeCell ref="C74:C80"/>
    <mergeCell ref="D74:D80"/>
    <mergeCell ref="E74:E80"/>
    <mergeCell ref="A81:A87"/>
    <mergeCell ref="B81:B87"/>
    <mergeCell ref="C81:C87"/>
    <mergeCell ref="D81:D87"/>
    <mergeCell ref="E81:E87"/>
    <mergeCell ref="K29:K33"/>
    <mergeCell ref="H59:I60"/>
    <mergeCell ref="C27:C31"/>
    <mergeCell ref="I29:J33"/>
    <mergeCell ref="H29:H33"/>
    <mergeCell ref="E59:E64"/>
    <mergeCell ref="E34:E39"/>
    <mergeCell ref="C59:C64"/>
    <mergeCell ref="D59:D64"/>
    <mergeCell ref="E46:E52"/>
  </mergeCells>
  <conditionalFormatting sqref="B113">
    <cfRule type="cellIs" dxfId="540" priority="79" operator="greaterThan">
      <formula>0</formula>
    </cfRule>
  </conditionalFormatting>
  <conditionalFormatting sqref="B113">
    <cfRule type="cellIs" dxfId="539" priority="80" operator="lessThan">
      <formula>0</formula>
    </cfRule>
  </conditionalFormatting>
  <conditionalFormatting sqref="A143:C146 A155:C1048576 A140:B140 A1:A2 C101 A102:C107 A96:C100 J34 A46:C46 C40 A32:B33 A28:A31 H34:I46 H29:I29 A7:B27 C4:C27">
    <cfRule type="beginsWith" dxfId="538" priority="77" operator="beginsWith" text="COMPLETE">
      <formula>LEFT(A1,LEN("COMPLETE"))="COMPLETE"</formula>
    </cfRule>
    <cfRule type="containsText" dxfId="537" priority="78" operator="containsText" text="INCOMPLETE">
      <formula>NOT(ISERROR(SEARCH("INCOMPLETE",A1)))</formula>
    </cfRule>
  </conditionalFormatting>
  <conditionalFormatting sqref="C107">
    <cfRule type="expression" dxfId="536" priority="76">
      <formula>$C$107&gt;$C$104</formula>
    </cfRule>
  </conditionalFormatting>
  <conditionalFormatting sqref="B107">
    <cfRule type="expression" dxfId="535" priority="75">
      <formula>$B$107&gt;$B$104</formula>
    </cfRule>
  </conditionalFormatting>
  <conditionalFormatting sqref="A107:B107">
    <cfRule type="expression" dxfId="534" priority="74">
      <formula>$A$107&gt;$A$104</formula>
    </cfRule>
  </conditionalFormatting>
  <conditionalFormatting sqref="B101">
    <cfRule type="beginsWith" dxfId="533" priority="72" operator="beginsWith" text="COMPLETE">
      <formula>LEFT(B101,LEN("COMPLETE"))="COMPLETE"</formula>
    </cfRule>
    <cfRule type="containsText" dxfId="532" priority="73" operator="containsText" text="INCOMPLETE">
      <formula>NOT(ISERROR(SEARCH("INCOMPLETE",B101)))</formula>
    </cfRule>
  </conditionalFormatting>
  <conditionalFormatting sqref="A126:D126">
    <cfRule type="containsText" dxfId="531" priority="70" operator="containsText" text="FALSE">
      <formula>NOT(ISERROR(SEARCH("FALSE",A126)))</formula>
    </cfRule>
    <cfRule type="containsText" dxfId="530" priority="71" operator="containsText" text="TRUE">
      <formula>NOT(ISERROR(SEARCH("TRUE",A126)))</formula>
    </cfRule>
  </conditionalFormatting>
  <conditionalFormatting sqref="C32:C33">
    <cfRule type="beginsWith" dxfId="529" priority="68" operator="beginsWith" text="COMPLETE">
      <formula>LEFT(C32,LEN("COMPLETE"))="COMPLETE"</formula>
    </cfRule>
    <cfRule type="containsText" dxfId="528" priority="69" operator="containsText" text="INCOMPLETE">
      <formula>NOT(ISERROR(SEARCH("INCOMPLETE",C32)))</formula>
    </cfRule>
  </conditionalFormatting>
  <conditionalFormatting sqref="C4">
    <cfRule type="containsText" dxfId="527" priority="67" operator="containsText" text="SHEET COMPLETE">
      <formula>NOT(ISERROR(SEARCH("SHEET COMPLETE",C4)))</formula>
    </cfRule>
  </conditionalFormatting>
  <conditionalFormatting sqref="J34">
    <cfRule type="beginsWith" dxfId="526" priority="65" operator="beginsWith" text="COMPLETE">
      <formula>LEFT(J34,LEN("COMPLETE"))="COMPLETE"</formula>
    </cfRule>
    <cfRule type="containsText" dxfId="525" priority="66" operator="containsText" text="INCOMPLETE">
      <formula>NOT(ISERROR(SEARCH("INCOMPLETE",J34)))</formula>
    </cfRule>
  </conditionalFormatting>
  <conditionalFormatting sqref="I47:I58">
    <cfRule type="beginsWith" dxfId="524" priority="63" operator="beginsWith" text="COMPLETE">
      <formula>LEFT(I47,LEN("COMPLETE"))="COMPLETE"</formula>
    </cfRule>
    <cfRule type="containsText" dxfId="523" priority="64" operator="containsText" text="INCOMPLETE">
      <formula>NOT(ISERROR(SEARCH("INCOMPLETE",I47)))</formula>
    </cfRule>
  </conditionalFormatting>
  <conditionalFormatting sqref="A34:B34 B40">
    <cfRule type="beginsWith" dxfId="522" priority="61" operator="beginsWith" text="COMPLETE">
      <formula>LEFT(A34,LEN("COMPLETE"))="COMPLETE"</formula>
    </cfRule>
    <cfRule type="containsText" dxfId="521" priority="62" operator="containsText" text="INCOMPLETE">
      <formula>NOT(ISERROR(SEARCH("INCOMPLETE",A34)))</formula>
    </cfRule>
  </conditionalFormatting>
  <conditionalFormatting sqref="C34">
    <cfRule type="beginsWith" dxfId="520" priority="59" operator="beginsWith" text="COMPLETE">
      <formula>LEFT(C34,LEN("COMPLETE"))="COMPLETE"</formula>
    </cfRule>
    <cfRule type="containsText" dxfId="519" priority="60" operator="containsText" text="INCOMPLETE">
      <formula>NOT(ISERROR(SEARCH("INCOMPLETE",C34)))</formula>
    </cfRule>
  </conditionalFormatting>
  <conditionalFormatting sqref="A67">
    <cfRule type="beginsWith" dxfId="518" priority="51" operator="beginsWith" text="COMPLETE">
      <formula>LEFT(A67,LEN("COMPLETE"))="COMPLETE"</formula>
    </cfRule>
    <cfRule type="containsText" dxfId="517" priority="52" operator="containsText" text="INCOMPLETE">
      <formula>NOT(ISERROR(SEARCH("INCOMPLETE",A67)))</formula>
    </cfRule>
  </conditionalFormatting>
  <conditionalFormatting sqref="B67">
    <cfRule type="beginsWith" dxfId="516" priority="49" operator="beginsWith" text="COMPLETE">
      <formula>LEFT(B67,LEN("COMPLETE"))="COMPLETE"</formula>
    </cfRule>
    <cfRule type="containsText" dxfId="515" priority="50" operator="containsText" text="INCOMPLETE">
      <formula>NOT(ISERROR(SEARCH("INCOMPLETE",B67)))</formula>
    </cfRule>
  </conditionalFormatting>
  <conditionalFormatting sqref="C67">
    <cfRule type="beginsWith" dxfId="514" priority="47" operator="beginsWith" text="COMPLETE">
      <formula>LEFT(C67,LEN("COMPLETE"))="COMPLETE"</formula>
    </cfRule>
    <cfRule type="containsText" dxfId="513" priority="48" operator="containsText" text="INCOMPLETE">
      <formula>NOT(ISERROR(SEARCH("INCOMPLETE",C67)))</formula>
    </cfRule>
  </conditionalFormatting>
  <conditionalFormatting sqref="A66:B66">
    <cfRule type="beginsWith" dxfId="512" priority="31" operator="beginsWith" text="COMPLETE">
      <formula>LEFT(A66,LEN("COMPLETE"))="COMPLETE"</formula>
    </cfRule>
    <cfRule type="containsText" dxfId="511" priority="32" operator="containsText" text="INCOMPLETE">
      <formula>NOT(ISERROR(SEARCH("INCOMPLETE",A66)))</formula>
    </cfRule>
  </conditionalFormatting>
  <conditionalFormatting sqref="C66">
    <cfRule type="beginsWith" dxfId="510" priority="29" operator="beginsWith" text="COMPLETE">
      <formula>LEFT(C66,LEN("COMPLETE"))="COMPLETE"</formula>
    </cfRule>
    <cfRule type="containsText" dxfId="509" priority="30" operator="containsText" text="INCOMPLETE">
      <formula>NOT(ISERROR(SEARCH("INCOMPLETE",C66)))</formula>
    </cfRule>
  </conditionalFormatting>
  <conditionalFormatting sqref="A59">
    <cfRule type="beginsWith" dxfId="508" priority="21" operator="beginsWith" text="COMPLETE">
      <formula>LEFT(A59,LEN("COMPLETE"))="COMPLETE"</formula>
    </cfRule>
    <cfRule type="containsText" dxfId="507" priority="22" operator="containsText" text="INCOMPLETE">
      <formula>NOT(ISERROR(SEARCH("INCOMPLETE",A59)))</formula>
    </cfRule>
  </conditionalFormatting>
  <conditionalFormatting sqref="A40">
    <cfRule type="beginsWith" dxfId="506" priority="25" operator="beginsWith" text="COMPLETE">
      <formula>LEFT(A40,LEN("COMPLETE"))="COMPLETE"</formula>
    </cfRule>
    <cfRule type="containsText" dxfId="505" priority="26" operator="containsText" text="INCOMPLETE">
      <formula>NOT(ISERROR(SEARCH("INCOMPLETE",A40)))</formula>
    </cfRule>
  </conditionalFormatting>
  <conditionalFormatting sqref="C53 C59">
    <cfRule type="beginsWith" dxfId="504" priority="15" operator="beginsWith" text="COMPLETE">
      <formula>LEFT(C53,LEN("COMPLETE"))="COMPLETE"</formula>
    </cfRule>
    <cfRule type="containsText" dxfId="503" priority="16" operator="containsText" text="INCOMPLETE">
      <formula>NOT(ISERROR(SEARCH("INCOMPLETE",C53)))</formula>
    </cfRule>
  </conditionalFormatting>
  <conditionalFormatting sqref="A53">
    <cfRule type="beginsWith" dxfId="502" priority="23" operator="beginsWith" text="COMPLETE">
      <formula>LEFT(A53,LEN("COMPLETE"))="COMPLETE"</formula>
    </cfRule>
    <cfRule type="containsText" dxfId="501" priority="24" operator="containsText" text="INCOMPLETE">
      <formula>NOT(ISERROR(SEARCH("INCOMPLETE",A53)))</formula>
    </cfRule>
  </conditionalFormatting>
  <conditionalFormatting sqref="B53">
    <cfRule type="beginsWith" dxfId="500" priority="19" operator="beginsWith" text="COMPLETE">
      <formula>LEFT(B53,LEN("COMPLETE"))="COMPLETE"</formula>
    </cfRule>
    <cfRule type="containsText" dxfId="499" priority="20" operator="containsText" text="INCOMPLETE">
      <formula>NOT(ISERROR(SEARCH("INCOMPLETE",B53)))</formula>
    </cfRule>
  </conditionalFormatting>
  <conditionalFormatting sqref="B59">
    <cfRule type="beginsWith" dxfId="498" priority="17" operator="beginsWith" text="COMPLETE">
      <formula>LEFT(B59,LEN("COMPLETE"))="COMPLETE"</formula>
    </cfRule>
    <cfRule type="containsText" dxfId="497" priority="18" operator="containsText" text="INCOMPLETE">
      <formula>NOT(ISERROR(SEARCH("INCOMPLETE",B59)))</formula>
    </cfRule>
  </conditionalFormatting>
  <conditionalFormatting sqref="A74 A81">
    <cfRule type="beginsWith" dxfId="496" priority="13" operator="beginsWith" text="COMPLETE">
      <formula>LEFT(A74,LEN("COMPLETE"))="COMPLETE"</formula>
    </cfRule>
    <cfRule type="containsText" dxfId="495" priority="14" operator="containsText" text="INCOMPLETE">
      <formula>NOT(ISERROR(SEARCH("INCOMPLETE",A74)))</formula>
    </cfRule>
  </conditionalFormatting>
  <conditionalFormatting sqref="B74 B81">
    <cfRule type="beginsWith" dxfId="494" priority="11" operator="beginsWith" text="COMPLETE">
      <formula>LEFT(B74,LEN("COMPLETE"))="COMPLETE"</formula>
    </cfRule>
    <cfRule type="containsText" dxfId="493" priority="12" operator="containsText" text="INCOMPLETE">
      <formula>NOT(ISERROR(SEARCH("INCOMPLETE",B74)))</formula>
    </cfRule>
  </conditionalFormatting>
  <conditionalFormatting sqref="C74 C81">
    <cfRule type="beginsWith" dxfId="492" priority="9" operator="beginsWith" text="COMPLETE">
      <formula>LEFT(C74,LEN("COMPLETE"))="COMPLETE"</formula>
    </cfRule>
    <cfRule type="containsText" dxfId="491" priority="10" operator="containsText" text="INCOMPLETE">
      <formula>NOT(ISERROR(SEARCH("INCOMPLETE",C74)))</formula>
    </cfRule>
  </conditionalFormatting>
  <conditionalFormatting sqref="K29">
    <cfRule type="beginsWith" dxfId="490" priority="7" operator="beginsWith" text="COMPLETE">
      <formula>LEFT(K29,LEN("COMPLETE"))="COMPLETE"</formula>
    </cfRule>
    <cfRule type="containsText" dxfId="489" priority="8" operator="containsText" text="INCOMPLETE">
      <formula>NOT(ISERROR(SEARCH("INCOMPLETE",K29)))</formula>
    </cfRule>
  </conditionalFormatting>
  <conditionalFormatting sqref="H47 H51 H55">
    <cfRule type="beginsWith" dxfId="488" priority="5" operator="beginsWith" text="COMPLETE">
      <formula>LEFT(H47,LEN("COMPLETE"))="COMPLETE"</formula>
    </cfRule>
    <cfRule type="containsText" dxfId="487" priority="6" operator="containsText" text="INCOMPLETE">
      <formula>NOT(ISERROR(SEARCH("INCOMPLETE",H47)))</formula>
    </cfRule>
  </conditionalFormatting>
  <conditionalFormatting sqref="A101">
    <cfRule type="beginsWith" dxfId="486" priority="1" operator="beginsWith" text="COMPLETE">
      <formula>LEFT(A101,LEN("COMPLETE"))="COMPLETE"</formula>
    </cfRule>
    <cfRule type="containsText" dxfId="485" priority="2" operator="containsText" text="INCOMPLETE">
      <formula>NOT(ISERROR(SEARCH("INCOMPLETE",A101)))</formula>
    </cfRule>
  </conditionalFormatting>
  <dataValidations count="11">
    <dataValidation type="list" allowBlank="1" showInputMessage="1" showErrorMessage="1" sqref="F146:F303" xr:uid="{72C6B9D0-4B49-49E1-99E9-1F2AA5ABFA85}">
      <formula1>"Administrative, Project, Competition, Food, Venue, Gifts"</formula1>
    </dataValidation>
    <dataValidation type="list" allowBlank="1" showErrorMessage="1" sqref="C129:C132" xr:uid="{A088FBD1-B2EE-42F7-8CAD-B1D9ECB8F44E}">
      <formula1>#REF!</formula1>
    </dataValidation>
    <dataValidation type="list" allowBlank="1" showInputMessage="1" showErrorMessage="1" sqref="L126" xr:uid="{CDDD3B56-8D4B-4CD2-AE36-B11545D8BBCC}">
      <formula1>$A$10:$A$11</formula1>
    </dataValidation>
    <dataValidation type="list" allowBlank="1" showInputMessage="1" showErrorMessage="1" sqref="O146:O303" xr:uid="{B6C59C2C-7A8E-4D68-B3D8-95DB97DBDD0A}">
      <formula1>"Purchased, Not Purchased"</formula1>
    </dataValidation>
    <dataValidation type="list" allowBlank="1" showInputMessage="1" showErrorMessage="1" sqref="L146:L303" xr:uid="{7A2278B2-D4E0-4E2F-800B-E9FC655A51FA}">
      <formula1>"CAD, USD, EUR, GBP, AUD, HKD, CNY"</formula1>
    </dataValidation>
    <dataValidation type="list" allowBlank="1" showErrorMessage="1" sqref="O100:O101" xr:uid="{E8A06965-0133-4EA5-B36B-82EC787C1D5D}">
      <formula1>$A$13:$A$15</formula1>
    </dataValidation>
    <dataValidation type="list" allowBlank="1" showInputMessage="1" showErrorMessage="1" sqref="B18 B21" xr:uid="{76BF3A76-5CE0-46E4-8E7D-1D69EA60F55C}">
      <formula1>"Select choice here, SBME, CHBE, CIVL, CPEN, ELEC, ENVE, ENPH, GEOE, IGEN, MECH, MINE, MTRL, MANU, OTHER"</formula1>
    </dataValidation>
    <dataValidation type="list" allowBlank="1" showInputMessage="1" showErrorMessage="1" sqref="B4" xr:uid="{155D04A0-2341-4AF0-AE81-3B01036ECD7F}">
      <formula1>"Select choice here, Yes"</formula1>
    </dataValidation>
    <dataValidation type="list" allowBlank="1" showInputMessage="1" showErrorMessage="1" sqref="L100:L101" xr:uid="{F04BE89C-1E34-431F-8278-8AED25DF80B5}">
      <formula1>$A$11:$A$17</formula1>
    </dataValidation>
    <dataValidation type="list" allowBlank="1" showInputMessage="1" showErrorMessage="1" sqref="B5:B6" xr:uid="{95EDBF52-5DE6-4748-9C37-7D96E9220796}">
      <formula1>"Yes,No"</formula1>
    </dataValidation>
    <dataValidation type="list" allowBlank="1" showInputMessage="1" showErrorMessage="1" sqref="U102:U1041" xr:uid="{772CAA9D-B784-4C2C-971D-DDEEDFDFA67C}">
      <formula1>#REF!</formula1>
    </dataValidation>
  </dataValidations>
  <pageMargins left="0.7" right="0.7" top="0.75" bottom="0.75" header="0.3" footer="0.3"/>
  <pageSetup orientation="portrait" horizontalDpi="300" verticalDpi="300" r:id="rId2"/>
  <legacyDrawing r:id="rId3"/>
  <tableParts count="2">
    <tablePart r:id="rId4"/>
    <tablePart r:id="rId5"/>
  </tableParts>
  <extLst>
    <ext xmlns:x14="http://schemas.microsoft.com/office/spreadsheetml/2009/9/main" uri="{CCE6A557-97BC-4b89-ADB6-D9C93CAAB3DF}">
      <x14:dataValidations xmlns:xm="http://schemas.microsoft.com/office/excel/2006/main" count="7">
        <x14:dataValidation type="list" allowBlank="1" showErrorMessage="1" xr:uid="{35D8D63B-06AE-49AF-92E2-2EF8E50F2D74}">
          <x14:formula1>
            <xm:f>dataval!$A$13:$A$15</xm:f>
          </x14:formula1>
          <xm:sqref>X102:X1041</xm:sqref>
        </x14:dataValidation>
        <x14:dataValidation type="list" allowBlank="1" showInputMessage="1" showErrorMessage="1" xr:uid="{AD23F6DA-CC6D-477D-8109-FB757B12C839}">
          <x14:formula1>
            <xm:f>dataval!$A$21:$A$23</xm:f>
          </x14:formula1>
          <xm:sqref>B24:B26</xm:sqref>
        </x14:dataValidation>
        <x14:dataValidation type="list" allowBlank="1" showErrorMessage="1" xr:uid="{612F639B-0F8A-42CC-9646-E89CE640B142}">
          <x14:formula1>
            <xm:f>dataval!$A$8:$A$10</xm:f>
          </x14:formula1>
          <xm:sqref>C133:C142 C128</xm:sqref>
        </x14:dataValidation>
        <x14:dataValidation type="list" allowBlank="1" showInputMessage="1" showErrorMessage="1" xr:uid="{EB4EEEEA-BE4A-491D-8063-7046DFA353B5}">
          <x14:formula1>
            <xm:f>dataval!$C$2:$C$17</xm:f>
          </x14:formula1>
          <xm:sqref>B10</xm:sqref>
        </x14:dataValidation>
        <x14:dataValidation type="list" allowBlank="1" showInputMessage="1" showErrorMessage="1" xr:uid="{28CF2D14-767E-45A9-B4C1-880DFCA330DB}">
          <x14:formula1>
            <xm:f>dataval!$A$2:$A$4</xm:f>
          </x14:formula1>
          <xm:sqref>B8</xm:sqref>
        </x14:dataValidation>
        <x14:dataValidation type="list" allowBlank="1" showInputMessage="1" showErrorMessage="1" xr:uid="{9802DBF9-2671-4380-913A-1CE010E73374}">
          <x14:formula1>
            <xm:f>dataval!$A$27:$A$33</xm:f>
          </x14:formula1>
          <xm:sqref>O304:O1143 O102:O125</xm:sqref>
        </x14:dataValidation>
        <x14:dataValidation type="list" allowBlank="1" showInputMessage="1" showErrorMessage="1" xr:uid="{F87C017C-9C57-4477-8EA8-0421DDCA3110}">
          <x14:formula1>
            <xm:f>dataval!$E$2:$E$36</xm:f>
          </x14:formula1>
          <xm:sqref>B13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AE7C3-AE1E-4CDC-B7EB-F06D217A8B42}">
  <sheetPr>
    <tabColor theme="8"/>
  </sheetPr>
  <dimension ref="A1:AA1312"/>
  <sheetViews>
    <sheetView zoomScale="80" zoomScaleNormal="80" workbookViewId="0">
      <selection sqref="A1:C1"/>
    </sheetView>
  </sheetViews>
  <sheetFormatPr defaultColWidth="10.69140625" defaultRowHeight="15.5" x14ac:dyDescent="0.35"/>
  <cols>
    <col min="1" max="1" width="40.53515625" style="17" customWidth="1"/>
    <col min="2" max="2" width="39.3046875" style="14" customWidth="1"/>
    <col min="3" max="3" width="24.69140625" style="14" bestFit="1" customWidth="1"/>
    <col min="4" max="4" width="5.53515625" style="14" bestFit="1" customWidth="1"/>
    <col min="5" max="5" width="31.4609375" style="14" bestFit="1" customWidth="1"/>
    <col min="6" max="6" width="23.69140625" style="14" customWidth="1"/>
    <col min="7" max="7" width="14.23046875" style="14" bestFit="1" customWidth="1"/>
    <col min="8" max="8" width="39.765625" style="14" customWidth="1"/>
    <col min="9" max="9" width="14.84375" style="14" customWidth="1"/>
    <col min="10" max="10" width="20.3046875" style="14" customWidth="1"/>
    <col min="11" max="11" width="21" style="14" customWidth="1"/>
    <col min="12" max="12" width="14.84375" style="14" customWidth="1"/>
    <col min="13" max="13" width="13.765625" bestFit="1" customWidth="1"/>
    <col min="14" max="14" width="17.765625" style="14" customWidth="1"/>
    <col min="15" max="15" width="16.84375" style="14" customWidth="1"/>
    <col min="16" max="16" width="60.69140625" style="14" customWidth="1"/>
    <col min="17" max="17" width="34.765625" style="14" customWidth="1"/>
    <col min="18" max="18" width="12" style="14" bestFit="1" customWidth="1"/>
    <col min="19" max="19" width="15.69140625" style="28" customWidth="1"/>
    <col min="20" max="20" width="19.4609375" style="14" bestFit="1" customWidth="1"/>
    <col min="21" max="21" width="13.69140625" style="14" bestFit="1" customWidth="1"/>
    <col min="22" max="22" width="15.69140625" customWidth="1"/>
    <col min="23" max="23" width="15.69140625" style="16" customWidth="1"/>
    <col min="24" max="24" width="11.3046875" style="14" bestFit="1" customWidth="1"/>
    <col min="25" max="25" width="25.84375" style="14" customWidth="1"/>
    <col min="26" max="26" width="27" style="14" customWidth="1"/>
    <col min="27" max="16384" width="10.69140625" style="14"/>
  </cols>
  <sheetData>
    <row r="1" spans="1:26" ht="26.25" customHeight="1" x14ac:dyDescent="0.35">
      <c r="A1" s="396" t="s">
        <v>253</v>
      </c>
      <c r="B1" s="397"/>
      <c r="C1" s="398"/>
      <c r="E1" s="322" t="str">
        <f>LEFT(A1, 9)</f>
        <v>Project 2</v>
      </c>
    </row>
    <row r="2" spans="1:26" ht="26.25" customHeight="1" x14ac:dyDescent="0.35">
      <c r="A2" s="399" t="s">
        <v>271</v>
      </c>
      <c r="B2" s="400"/>
      <c r="C2" s="401"/>
    </row>
    <row r="3" spans="1:26" ht="116.25" customHeight="1" x14ac:dyDescent="0.35">
      <c r="A3" s="402"/>
      <c r="B3" s="403"/>
      <c r="C3" s="404"/>
    </row>
    <row r="4" spans="1:26" ht="36" customHeight="1" x14ac:dyDescent="0.35">
      <c r="A4" s="173" t="str">
        <f>"I confirm the current sheet "&amp;CHAR(34)&amp;A1&amp;CHAR(34)&amp;" is correctly completed"</f>
        <v>I confirm the current sheet "Project 2 Application" is correctly completed</v>
      </c>
      <c r="B4" s="172" t="s">
        <v>258</v>
      </c>
      <c r="C4" s="112" t="str">
        <f>IF(B4&lt;&gt;"Select choice here","COMPLETE","INCOMPLETE")</f>
        <v>INCOMPLETE</v>
      </c>
      <c r="D4" s="34"/>
      <c r="E4" s="273" t="str">
        <f>IFERROR(HYPERLINK("#'"&amp;E1&amp;"'!"&amp;T("C"&amp;(6+MATCH("INCOMPLETE", C7:C93, 0))), "Incomplete cells: "&amp;COUNTIF(C4:C93, "=INCOMPLETE")+COUNTIF(J36, "=INCOMPLETE")), "ERROR")</f>
        <v>Incomplete cells: 29</v>
      </c>
      <c r="L4" s="34"/>
      <c r="N4" s="34"/>
      <c r="T4" s="34"/>
      <c r="U4" s="34"/>
      <c r="W4" s="45"/>
      <c r="X4" s="34"/>
      <c r="Y4" s="34"/>
      <c r="Z4" s="34"/>
    </row>
    <row r="5" spans="1:26" ht="14.25" customHeight="1" x14ac:dyDescent="0.35">
      <c r="A5" s="169"/>
      <c r="B5" s="170"/>
      <c r="C5" s="171"/>
      <c r="D5" s="34"/>
      <c r="E5" s="34"/>
      <c r="F5" s="34"/>
      <c r="L5" s="34"/>
      <c r="N5" s="34"/>
      <c r="T5" s="34"/>
      <c r="U5" s="34"/>
      <c r="W5" s="45"/>
      <c r="X5" s="34"/>
      <c r="Y5" s="34"/>
      <c r="Z5" s="34"/>
    </row>
    <row r="6" spans="1:26" ht="14.25" customHeight="1" x14ac:dyDescent="0.35">
      <c r="A6" s="181" t="s">
        <v>248</v>
      </c>
      <c r="B6" s="182"/>
      <c r="C6" s="183"/>
      <c r="D6" s="34"/>
      <c r="E6" s="34"/>
      <c r="F6" s="34"/>
      <c r="L6" s="34"/>
      <c r="N6" s="34"/>
      <c r="T6" s="34"/>
      <c r="U6" s="34"/>
      <c r="W6" s="45"/>
      <c r="X6" s="34"/>
      <c r="Y6" s="34"/>
      <c r="Z6" s="34"/>
    </row>
    <row r="7" spans="1:26" x14ac:dyDescent="0.35">
      <c r="A7" s="175" t="s">
        <v>113</v>
      </c>
      <c r="B7" s="136"/>
      <c r="C7" s="271" t="str">
        <f>IF(B7&lt;&gt;"","COMPLETE","INCOMPLETE")</f>
        <v>INCOMPLETE</v>
      </c>
      <c r="D7" s="34"/>
      <c r="E7" s="34"/>
      <c r="F7" s="34"/>
      <c r="L7" s="34"/>
      <c r="N7" s="34"/>
      <c r="T7" s="34"/>
      <c r="U7" s="34"/>
      <c r="W7" s="45"/>
      <c r="X7" s="34"/>
      <c r="Y7" s="34"/>
      <c r="Z7" s="34"/>
    </row>
    <row r="8" spans="1:26" ht="15" customHeight="1" x14ac:dyDescent="0.35">
      <c r="A8" s="198" t="s">
        <v>135</v>
      </c>
      <c r="B8" s="131" t="s">
        <v>258</v>
      </c>
      <c r="C8" s="112" t="str">
        <f>IF(B8&lt;&gt;"Select choice here","COMPLETE","INCOMPLETE")</f>
        <v>INCOMPLETE</v>
      </c>
      <c r="D8" s="34"/>
      <c r="E8" s="34"/>
      <c r="F8" s="34"/>
      <c r="L8" s="34"/>
      <c r="N8" s="34"/>
      <c r="T8" s="34"/>
      <c r="U8" s="34"/>
      <c r="W8" s="45"/>
      <c r="X8" s="34"/>
      <c r="Y8" s="34"/>
      <c r="Z8" s="34"/>
    </row>
    <row r="9" spans="1:26" ht="31.5" customHeight="1" x14ac:dyDescent="0.35">
      <c r="A9" s="270" t="s">
        <v>232</v>
      </c>
      <c r="B9" s="131"/>
      <c r="C9" s="112" t="str">
        <f>IF(B9&lt;&gt;"","COMPLETE","INCOMPLETE")</f>
        <v>INCOMPLETE</v>
      </c>
      <c r="D9" s="34"/>
      <c r="E9" s="49"/>
      <c r="L9" s="34"/>
      <c r="N9" s="34"/>
      <c r="T9" s="34"/>
      <c r="U9" s="34"/>
      <c r="W9" s="45"/>
      <c r="X9" s="34"/>
      <c r="Y9" s="34"/>
      <c r="Z9" s="34"/>
    </row>
    <row r="10" spans="1:26" x14ac:dyDescent="0.35">
      <c r="A10" s="130" t="s">
        <v>233</v>
      </c>
      <c r="B10" s="131"/>
      <c r="C10" s="112" t="str">
        <f>IF(B10&lt;&gt;"","COMPLETE","INCOMPLETE")</f>
        <v>INCOMPLETE</v>
      </c>
      <c r="D10" s="34"/>
      <c r="E10" s="49"/>
      <c r="L10" s="34"/>
      <c r="N10" s="34"/>
      <c r="T10" s="34"/>
      <c r="U10" s="34"/>
      <c r="W10" s="45"/>
      <c r="X10" s="34"/>
      <c r="Y10" s="34"/>
      <c r="Z10" s="34"/>
    </row>
    <row r="11" spans="1:26" ht="15" customHeight="1" x14ac:dyDescent="0.35">
      <c r="A11" s="130" t="s">
        <v>136</v>
      </c>
      <c r="B11" s="131" t="s">
        <v>258</v>
      </c>
      <c r="C11" s="112" t="str">
        <f>IF(B11&lt;&gt;"Select choice here","COMPLETE","INCOMPLETE")</f>
        <v>INCOMPLETE</v>
      </c>
      <c r="D11" s="34"/>
      <c r="E11" s="49"/>
      <c r="L11" s="34"/>
      <c r="N11" s="34"/>
      <c r="T11" s="34"/>
      <c r="U11" s="34"/>
      <c r="W11" s="45"/>
      <c r="X11" s="34"/>
      <c r="Y11" s="34"/>
      <c r="Z11" s="34"/>
    </row>
    <row r="12" spans="1:26" x14ac:dyDescent="0.35">
      <c r="A12" s="130" t="s">
        <v>234</v>
      </c>
      <c r="B12" s="131"/>
      <c r="C12" s="112" t="str">
        <f>IF(B12&lt;&gt;"","COMPLETE","INCOMPLETE")</f>
        <v>INCOMPLETE</v>
      </c>
      <c r="D12" s="34"/>
      <c r="E12" s="49"/>
      <c r="L12" s="34"/>
      <c r="N12" s="34"/>
      <c r="T12" s="34"/>
      <c r="U12" s="34"/>
      <c r="W12" s="45"/>
      <c r="X12" s="34"/>
      <c r="Y12" s="34"/>
      <c r="Z12" s="34"/>
    </row>
    <row r="13" spans="1:26" x14ac:dyDescent="0.35">
      <c r="A13" s="130" t="s">
        <v>235</v>
      </c>
      <c r="B13" s="131"/>
      <c r="C13" s="112" t="str">
        <f>IF(B13&lt;&gt;"","COMPLETE","INCOMPLETE")</f>
        <v>INCOMPLETE</v>
      </c>
      <c r="D13" s="34"/>
      <c r="E13" s="49"/>
      <c r="L13" s="34"/>
      <c r="N13" s="34"/>
      <c r="T13" s="34"/>
      <c r="U13" s="34"/>
      <c r="W13" s="45"/>
      <c r="X13" s="34"/>
      <c r="Y13" s="34"/>
      <c r="Z13" s="34"/>
    </row>
    <row r="14" spans="1:26" x14ac:dyDescent="0.35">
      <c r="A14" s="130" t="s">
        <v>236</v>
      </c>
      <c r="B14" s="131"/>
      <c r="C14" s="112" t="str">
        <f>IF(B14&lt;&gt;"","COMPLETE","INCOMPLETE")</f>
        <v>INCOMPLETE</v>
      </c>
      <c r="D14" s="34"/>
      <c r="E14" s="49"/>
      <c r="L14" s="34"/>
      <c r="N14" s="34"/>
      <c r="T14" s="34"/>
      <c r="U14" s="34"/>
      <c r="W14" s="45"/>
      <c r="X14" s="34"/>
      <c r="Y14" s="34"/>
      <c r="Z14" s="34"/>
    </row>
    <row r="15" spans="1:26" ht="42" x14ac:dyDescent="0.35">
      <c r="A15" s="130" t="s">
        <v>239</v>
      </c>
      <c r="B15" s="131" t="s">
        <v>258</v>
      </c>
      <c r="C15" s="112" t="str">
        <f>IF(B15&lt;&gt;"Select choice here","COMPLETE","INCOMPLETE")</f>
        <v>INCOMPLETE</v>
      </c>
      <c r="D15" s="34"/>
      <c r="E15" s="49"/>
      <c r="L15" s="34"/>
      <c r="N15" s="34"/>
      <c r="T15" s="34"/>
      <c r="U15" s="34"/>
      <c r="W15" s="45"/>
      <c r="X15" s="34"/>
      <c r="Y15" s="34"/>
      <c r="Z15" s="34"/>
    </row>
    <row r="16" spans="1:26" x14ac:dyDescent="0.35">
      <c r="A16" s="32"/>
      <c r="B16" s="51"/>
      <c r="C16" s="31"/>
      <c r="D16" s="34"/>
      <c r="E16" s="49"/>
      <c r="L16" s="34"/>
      <c r="N16" s="34"/>
      <c r="T16" s="34"/>
      <c r="U16" s="34"/>
      <c r="W16" s="45"/>
      <c r="X16" s="34"/>
      <c r="Y16" s="34"/>
      <c r="Z16" s="34"/>
    </row>
    <row r="17" spans="1:26" x14ac:dyDescent="0.35">
      <c r="A17" s="184" t="s">
        <v>249</v>
      </c>
      <c r="B17" s="176"/>
      <c r="C17" s="177"/>
      <c r="D17" s="34"/>
      <c r="E17" s="49"/>
      <c r="L17" s="34"/>
      <c r="N17" s="34"/>
      <c r="T17" s="34"/>
      <c r="U17" s="34"/>
      <c r="W17" s="45"/>
      <c r="X17" s="34"/>
      <c r="Y17" s="34"/>
      <c r="Z17" s="34"/>
    </row>
    <row r="18" spans="1:26" ht="28" x14ac:dyDescent="0.35">
      <c r="A18" s="270" t="s">
        <v>238</v>
      </c>
      <c r="B18" s="122"/>
      <c r="C18" s="112" t="str">
        <f>IF(B18&lt;&gt;"","COMPLETE","INCOMPLETE")</f>
        <v>INCOMPLETE</v>
      </c>
      <c r="D18" s="34"/>
      <c r="E18" s="49"/>
      <c r="L18" s="34"/>
      <c r="N18" s="34"/>
      <c r="T18" s="34"/>
      <c r="U18" s="34"/>
      <c r="W18" s="45"/>
      <c r="X18" s="34"/>
      <c r="Y18" s="34"/>
      <c r="Z18" s="34"/>
    </row>
    <row r="19" spans="1:26" x14ac:dyDescent="0.35">
      <c r="A19" s="270" t="s">
        <v>234</v>
      </c>
      <c r="B19" s="123"/>
      <c r="C19" s="52" t="str">
        <f>IF(B19&lt;&gt;"","COMPLETE","INCOMPLETE")</f>
        <v>INCOMPLETE</v>
      </c>
      <c r="D19" s="34"/>
      <c r="E19" s="49"/>
      <c r="L19" s="34"/>
      <c r="N19" s="34"/>
      <c r="T19" s="34"/>
      <c r="U19" s="34"/>
      <c r="W19" s="45"/>
      <c r="X19" s="34"/>
      <c r="Y19" s="34"/>
      <c r="Z19" s="34"/>
    </row>
    <row r="20" spans="1:26" x14ac:dyDescent="0.35">
      <c r="A20" s="270" t="s">
        <v>138</v>
      </c>
      <c r="B20" s="123" t="s">
        <v>258</v>
      </c>
      <c r="C20" s="52" t="str">
        <f>IF(B20&lt;&gt;"Select choice here","COMPLETE","INCOMPLETE")</f>
        <v>INCOMPLETE</v>
      </c>
      <c r="D20" s="34"/>
      <c r="E20" s="49"/>
      <c r="L20" s="34"/>
      <c r="N20" s="34"/>
      <c r="T20" s="34"/>
      <c r="U20" s="34"/>
      <c r="W20" s="45"/>
      <c r="X20" s="34"/>
      <c r="Y20" s="34"/>
      <c r="Z20" s="34"/>
    </row>
    <row r="21" spans="1:26" ht="28" x14ac:dyDescent="0.35">
      <c r="A21" s="270" t="s">
        <v>240</v>
      </c>
      <c r="B21" s="123"/>
      <c r="C21" s="52" t="str">
        <f>IF(B21&lt;&gt;"","COMPLETE","INCOMPLETE")</f>
        <v>INCOMPLETE</v>
      </c>
      <c r="D21" s="34"/>
      <c r="E21" s="49"/>
      <c r="L21" s="34"/>
      <c r="N21" s="34"/>
      <c r="T21" s="34"/>
      <c r="U21" s="34"/>
      <c r="W21" s="45"/>
      <c r="X21" s="34"/>
      <c r="Y21" s="34"/>
      <c r="Z21" s="34"/>
    </row>
    <row r="22" spans="1:26" x14ac:dyDescent="0.35">
      <c r="A22" s="270" t="s">
        <v>234</v>
      </c>
      <c r="B22" s="125"/>
      <c r="C22" s="52" t="str">
        <f>IF(B22&lt;&gt;"","COMPLETE","INCOMPLETE")</f>
        <v>INCOMPLETE</v>
      </c>
      <c r="D22" s="34"/>
      <c r="E22" s="49"/>
      <c r="L22" s="34"/>
      <c r="N22" s="34"/>
      <c r="T22" s="34"/>
      <c r="U22" s="34"/>
      <c r="W22" s="45"/>
      <c r="X22" s="34"/>
      <c r="Y22" s="34"/>
      <c r="Z22" s="34"/>
    </row>
    <row r="23" spans="1:26" x14ac:dyDescent="0.35">
      <c r="A23" s="270" t="s">
        <v>138</v>
      </c>
      <c r="B23" s="123" t="s">
        <v>258</v>
      </c>
      <c r="C23" s="112" t="str">
        <f>IF(B23&lt;&gt;"Select choice here","COMPLETE","INCOMPLETE")</f>
        <v>INCOMPLETE</v>
      </c>
      <c r="D23" s="34"/>
      <c r="E23" s="49"/>
      <c r="L23" s="34"/>
      <c r="N23" s="34"/>
      <c r="T23" s="34"/>
      <c r="U23" s="34"/>
      <c r="W23" s="45"/>
      <c r="X23" s="34"/>
      <c r="Y23" s="34"/>
      <c r="Z23" s="34"/>
    </row>
    <row r="24" spans="1:26" ht="15" customHeight="1" x14ac:dyDescent="0.35">
      <c r="A24" s="33"/>
      <c r="B24" s="51"/>
      <c r="C24" s="31"/>
      <c r="D24" s="34"/>
      <c r="E24" s="49"/>
      <c r="L24" s="34"/>
      <c r="N24" s="34"/>
      <c r="T24" s="34"/>
      <c r="U24" s="34"/>
      <c r="W24" s="45"/>
      <c r="X24" s="34"/>
      <c r="Y24" s="34"/>
      <c r="Z24" s="34"/>
    </row>
    <row r="25" spans="1:26" ht="15.75" customHeight="1" x14ac:dyDescent="0.35">
      <c r="A25" s="180" t="s">
        <v>250</v>
      </c>
      <c r="B25" s="178"/>
      <c r="C25" s="179"/>
      <c r="D25" s="34"/>
      <c r="E25" s="49"/>
      <c r="T25" s="34"/>
      <c r="U25" s="34"/>
      <c r="W25" s="45"/>
      <c r="X25" s="34"/>
      <c r="Y25" s="34"/>
      <c r="Z25" s="34"/>
    </row>
    <row r="26" spans="1:26" ht="15" customHeight="1" x14ac:dyDescent="0.35">
      <c r="A26" s="270" t="s">
        <v>114</v>
      </c>
      <c r="B26" s="303" t="s">
        <v>258</v>
      </c>
      <c r="C26" s="112" t="str">
        <f>IF(B26&lt;&gt;"Select choice here","COMPLETE","INCOMPLETE")</f>
        <v>INCOMPLETE</v>
      </c>
      <c r="D26" s="34"/>
      <c r="E26" s="49"/>
      <c r="T26" s="34"/>
      <c r="U26" s="34"/>
      <c r="W26" s="45"/>
      <c r="X26" s="34"/>
      <c r="Y26" s="34"/>
      <c r="Z26" s="34"/>
    </row>
    <row r="27" spans="1:26" ht="28" x14ac:dyDescent="0.35">
      <c r="A27" s="270" t="s">
        <v>115</v>
      </c>
      <c r="B27" s="303" t="s">
        <v>258</v>
      </c>
      <c r="C27" s="112" t="str">
        <f>IF(B27&lt;&gt;"Select choice here","COMPLETE","INCOMPLETE")</f>
        <v>INCOMPLETE</v>
      </c>
      <c r="D27" s="34"/>
      <c r="E27" s="49"/>
      <c r="T27" s="34"/>
      <c r="U27" s="34"/>
      <c r="W27" s="45"/>
      <c r="X27" s="34"/>
      <c r="Y27" s="34"/>
      <c r="Z27" s="34"/>
    </row>
    <row r="28" spans="1:26" ht="28" x14ac:dyDescent="0.35">
      <c r="A28" s="270" t="s">
        <v>320</v>
      </c>
      <c r="B28" s="303" t="s">
        <v>258</v>
      </c>
      <c r="C28" s="112" t="str">
        <f>IF(B28&lt;&gt;"Select choice here","COMPLETE","INCOMPLETE")</f>
        <v>INCOMPLETE</v>
      </c>
      <c r="D28" s="34"/>
      <c r="E28" s="49"/>
      <c r="T28" s="34"/>
      <c r="U28" s="34"/>
      <c r="W28" s="45"/>
      <c r="X28" s="34"/>
      <c r="Y28" s="34"/>
      <c r="Z28" s="34"/>
    </row>
    <row r="29" spans="1:26" ht="15" customHeight="1" x14ac:dyDescent="0.35">
      <c r="A29" s="412" t="s">
        <v>137</v>
      </c>
      <c r="B29" s="413"/>
      <c r="C29" s="368" t="str">
        <f>IF(B29&lt;&gt;"","COMPLETE","INCOMPLETE")</f>
        <v>INCOMPLETE</v>
      </c>
      <c r="D29" s="34"/>
      <c r="E29" s="49"/>
      <c r="T29" s="34"/>
      <c r="U29" s="34"/>
      <c r="W29" s="45"/>
      <c r="X29" s="34"/>
      <c r="Y29" s="34"/>
      <c r="Z29" s="34"/>
    </row>
    <row r="30" spans="1:26" ht="15" customHeight="1" x14ac:dyDescent="0.35">
      <c r="A30" s="412"/>
      <c r="B30" s="414"/>
      <c r="C30" s="369"/>
      <c r="D30" s="34"/>
      <c r="E30" s="49"/>
      <c r="P30" s="34"/>
      <c r="Q30" s="34"/>
      <c r="R30" s="34"/>
      <c r="S30" s="44"/>
      <c r="T30" s="34"/>
      <c r="U30" s="34"/>
      <c r="W30" s="45"/>
      <c r="X30" s="34"/>
      <c r="Y30" s="34"/>
      <c r="Z30" s="34"/>
    </row>
    <row r="31" spans="1:26" ht="15" customHeight="1" x14ac:dyDescent="0.35">
      <c r="A31" s="412"/>
      <c r="B31" s="414"/>
      <c r="C31" s="369"/>
      <c r="D31" s="34"/>
      <c r="E31" s="49"/>
      <c r="H31" s="372" t="s">
        <v>117</v>
      </c>
      <c r="I31" s="371" t="s">
        <v>118</v>
      </c>
      <c r="J31" s="371"/>
      <c r="K31" s="365" t="s">
        <v>296</v>
      </c>
      <c r="P31" s="34"/>
      <c r="Q31" s="34"/>
      <c r="R31" s="34"/>
      <c r="S31" s="44"/>
      <c r="T31" s="34"/>
      <c r="U31" s="34"/>
      <c r="W31" s="45"/>
      <c r="X31" s="34"/>
      <c r="Y31" s="34"/>
      <c r="Z31" s="34"/>
    </row>
    <row r="32" spans="1:26" ht="15" customHeight="1" x14ac:dyDescent="0.35">
      <c r="A32" s="412"/>
      <c r="B32" s="414"/>
      <c r="C32" s="369"/>
      <c r="D32" s="34"/>
      <c r="E32" s="49"/>
      <c r="H32" s="372"/>
      <c r="I32" s="371"/>
      <c r="J32" s="371"/>
      <c r="K32" s="365"/>
      <c r="P32" s="34"/>
      <c r="Q32" s="34"/>
      <c r="R32" s="34"/>
      <c r="S32" s="44"/>
      <c r="T32" s="34"/>
      <c r="U32" s="34"/>
      <c r="W32" s="45"/>
      <c r="X32" s="34"/>
      <c r="Y32" s="34"/>
      <c r="Z32" s="34"/>
    </row>
    <row r="33" spans="1:26" ht="15" customHeight="1" x14ac:dyDescent="0.35">
      <c r="A33" s="412"/>
      <c r="B33" s="415"/>
      <c r="C33" s="370"/>
      <c r="D33" s="34"/>
      <c r="E33" s="49"/>
      <c r="H33" s="372"/>
      <c r="I33" s="371"/>
      <c r="J33" s="371"/>
      <c r="K33" s="365"/>
      <c r="P33" s="34"/>
      <c r="Q33" s="34"/>
      <c r="R33" s="34"/>
      <c r="S33" s="44"/>
      <c r="T33" s="34"/>
      <c r="U33" s="34"/>
      <c r="W33" s="45"/>
      <c r="X33" s="34"/>
      <c r="Y33" s="34"/>
      <c r="Z33" s="34"/>
    </row>
    <row r="34" spans="1:26" ht="15" customHeight="1" x14ac:dyDescent="0.35">
      <c r="A34" s="33"/>
      <c r="B34" s="34"/>
      <c r="C34" s="34"/>
      <c r="D34" s="34"/>
      <c r="E34" s="49"/>
      <c r="H34" s="372"/>
      <c r="I34" s="371"/>
      <c r="J34" s="371"/>
      <c r="K34" s="365"/>
      <c r="P34" s="34"/>
      <c r="Q34" s="34"/>
      <c r="R34" s="34"/>
      <c r="S34" s="44"/>
      <c r="T34" s="34"/>
      <c r="U34" s="34"/>
      <c r="W34" s="45"/>
      <c r="X34" s="34"/>
      <c r="Y34" s="34"/>
      <c r="Z34" s="34"/>
    </row>
    <row r="35" spans="1:26" ht="15.75" customHeight="1" x14ac:dyDescent="0.35">
      <c r="A35" s="126" t="s">
        <v>214</v>
      </c>
      <c r="B35" s="80"/>
      <c r="C35" s="111"/>
      <c r="D35" s="274" t="s">
        <v>242</v>
      </c>
      <c r="E35" s="109" t="s">
        <v>116</v>
      </c>
      <c r="G35" s="49"/>
      <c r="H35" s="373"/>
      <c r="I35" s="371"/>
      <c r="J35" s="371"/>
      <c r="K35" s="366"/>
      <c r="M35" s="14"/>
      <c r="P35" s="34"/>
      <c r="Q35" s="34"/>
      <c r="R35" s="34"/>
      <c r="S35" s="44"/>
      <c r="T35" s="34"/>
      <c r="U35" s="34"/>
      <c r="W35" s="45"/>
      <c r="X35" s="34"/>
      <c r="Y35" s="34"/>
      <c r="Z35" s="34"/>
    </row>
    <row r="36" spans="1:26" ht="15" customHeight="1" x14ac:dyDescent="0.35">
      <c r="A36" s="380" t="s">
        <v>328</v>
      </c>
      <c r="B36" s="390"/>
      <c r="C36" s="386" t="str">
        <f>IF(B36&lt;&gt;"","COMPLETE","INCOMPLETE")</f>
        <v>INCOMPLETE</v>
      </c>
      <c r="D36" s="374">
        <f>IF(LEN(TRIM(B36))=0,0,LEN(TRIM(B36))-LEN(SUBSTITUTE(B36," ",""))+1)</f>
        <v>0</v>
      </c>
      <c r="E36" s="374">
        <v>300</v>
      </c>
      <c r="G36" s="49"/>
      <c r="H36" s="124" t="s">
        <v>119</v>
      </c>
      <c r="I36" s="339"/>
      <c r="J36" s="405" t="str">
        <f>IF(COUNTIF(I36:I60, "&lt;&gt;") &lt; 3, "INCOMPLETE", "COMPLETE")</f>
        <v>INCOMPLETE</v>
      </c>
      <c r="K36" s="279"/>
      <c r="M36" s="14"/>
      <c r="P36" s="34"/>
      <c r="Q36" s="34"/>
      <c r="R36" s="34"/>
      <c r="S36" s="44"/>
      <c r="T36" s="34"/>
      <c r="U36" s="34"/>
      <c r="W36" s="45"/>
      <c r="X36" s="34"/>
      <c r="Y36" s="34"/>
      <c r="Z36" s="34"/>
    </row>
    <row r="37" spans="1:26" ht="15" customHeight="1" x14ac:dyDescent="0.35">
      <c r="A37" s="381"/>
      <c r="B37" s="391"/>
      <c r="C37" s="378"/>
      <c r="D37" s="375"/>
      <c r="E37" s="375"/>
      <c r="G37" s="408" t="s">
        <v>280</v>
      </c>
      <c r="H37" s="124" t="s">
        <v>120</v>
      </c>
      <c r="I37" s="303"/>
      <c r="J37" s="406"/>
      <c r="K37" s="279"/>
      <c r="M37" s="14"/>
      <c r="P37" s="34"/>
      <c r="Q37" s="34"/>
      <c r="R37" s="34"/>
      <c r="S37" s="44"/>
      <c r="T37" s="34"/>
      <c r="U37" s="34"/>
      <c r="W37" s="45"/>
      <c r="X37" s="34"/>
      <c r="Y37" s="34"/>
      <c r="Z37" s="34"/>
    </row>
    <row r="38" spans="1:26" ht="15" customHeight="1" x14ac:dyDescent="0.35">
      <c r="A38" s="381"/>
      <c r="B38" s="391"/>
      <c r="C38" s="378"/>
      <c r="D38" s="375"/>
      <c r="E38" s="375"/>
      <c r="G38" s="408"/>
      <c r="H38" s="124" t="s">
        <v>121</v>
      </c>
      <c r="I38" s="303"/>
      <c r="J38" s="406"/>
      <c r="K38" s="279"/>
      <c r="M38" s="14"/>
      <c r="P38" s="34"/>
      <c r="Q38" s="34"/>
      <c r="R38" s="34"/>
      <c r="S38" s="44"/>
      <c r="T38" s="34"/>
      <c r="U38" s="34"/>
      <c r="W38" s="45"/>
      <c r="X38" s="34"/>
      <c r="Y38" s="34"/>
      <c r="Z38" s="34"/>
    </row>
    <row r="39" spans="1:26" ht="15" customHeight="1" x14ac:dyDescent="0.35">
      <c r="A39" s="381"/>
      <c r="B39" s="391"/>
      <c r="C39" s="378"/>
      <c r="D39" s="375"/>
      <c r="E39" s="375"/>
      <c r="G39" s="408"/>
      <c r="H39" s="124" t="s">
        <v>122</v>
      </c>
      <c r="I39" s="303"/>
      <c r="J39" s="406"/>
      <c r="K39" s="279"/>
      <c r="M39" s="14"/>
      <c r="P39" s="34"/>
      <c r="Q39" s="34"/>
      <c r="R39" s="34"/>
      <c r="S39" s="44"/>
      <c r="T39" s="34"/>
      <c r="U39" s="34"/>
      <c r="W39" s="45"/>
      <c r="X39" s="34"/>
      <c r="Y39" s="34"/>
      <c r="Z39" s="34"/>
    </row>
    <row r="40" spans="1:26" ht="15" customHeight="1" x14ac:dyDescent="0.35">
      <c r="A40" s="381"/>
      <c r="B40" s="391"/>
      <c r="C40" s="378"/>
      <c r="D40" s="375"/>
      <c r="E40" s="375"/>
      <c r="G40" s="408"/>
      <c r="H40" s="124" t="s">
        <v>123</v>
      </c>
      <c r="I40" s="303"/>
      <c r="J40" s="406"/>
      <c r="K40" s="279"/>
      <c r="M40" s="14"/>
      <c r="P40" s="34"/>
      <c r="Q40" s="34"/>
      <c r="R40" s="34"/>
      <c r="S40" s="44"/>
      <c r="T40" s="34"/>
      <c r="U40" s="34"/>
      <c r="W40" s="45"/>
      <c r="X40" s="34"/>
      <c r="Y40" s="34"/>
      <c r="Z40" s="34"/>
    </row>
    <row r="41" spans="1:26" ht="15" customHeight="1" x14ac:dyDescent="0.35">
      <c r="A41" s="382"/>
      <c r="B41" s="392"/>
      <c r="C41" s="379"/>
      <c r="D41" s="376"/>
      <c r="E41" s="376"/>
      <c r="G41" s="408"/>
      <c r="H41" s="124" t="s">
        <v>124</v>
      </c>
      <c r="I41" s="303"/>
      <c r="J41" s="406"/>
      <c r="K41" s="279"/>
      <c r="M41" s="14"/>
      <c r="P41" s="34"/>
      <c r="Q41" s="34"/>
      <c r="R41" s="34"/>
      <c r="S41" s="44"/>
      <c r="T41" s="34"/>
      <c r="U41" s="34"/>
      <c r="W41" s="45"/>
      <c r="X41" s="34"/>
      <c r="Y41" s="34"/>
      <c r="Z41" s="34"/>
    </row>
    <row r="42" spans="1:26" ht="15" customHeight="1" x14ac:dyDescent="0.35">
      <c r="A42" s="380" t="s">
        <v>327</v>
      </c>
      <c r="B42" s="393"/>
      <c r="C42" s="377" t="str">
        <f>IF(B47&lt;&gt;"","COMPLETE","INCOMPLETE")</f>
        <v>INCOMPLETE</v>
      </c>
      <c r="D42" s="374">
        <f>IF(LEN(TRIM(B47))=0,0,LEN(TRIM(B47))-LEN(SUBSTITUTE(B47," ",""))+1)</f>
        <v>0</v>
      </c>
      <c r="E42" s="374">
        <v>300</v>
      </c>
      <c r="G42" s="408"/>
      <c r="H42" s="124" t="s">
        <v>125</v>
      </c>
      <c r="I42" s="303"/>
      <c r="J42" s="406"/>
      <c r="K42" s="279"/>
      <c r="M42" s="14"/>
      <c r="P42" s="34"/>
      <c r="Q42" s="34"/>
      <c r="R42" s="34"/>
      <c r="S42" s="44"/>
      <c r="T42" s="34"/>
      <c r="U42" s="34"/>
      <c r="W42" s="45"/>
      <c r="X42" s="34"/>
      <c r="Y42" s="34"/>
      <c r="Z42" s="34"/>
    </row>
    <row r="43" spans="1:26" ht="15" customHeight="1" x14ac:dyDescent="0.35">
      <c r="A43" s="381"/>
      <c r="B43" s="394"/>
      <c r="C43" s="378"/>
      <c r="D43" s="375"/>
      <c r="E43" s="375"/>
      <c r="G43" s="408"/>
      <c r="H43" s="124" t="s">
        <v>126</v>
      </c>
      <c r="I43" s="303"/>
      <c r="J43" s="406"/>
      <c r="K43" s="279"/>
      <c r="M43" s="14"/>
      <c r="P43" s="34"/>
      <c r="Q43" s="34"/>
      <c r="R43" s="34"/>
      <c r="S43" s="44"/>
      <c r="T43" s="34"/>
      <c r="U43" s="34"/>
      <c r="W43" s="45"/>
      <c r="X43" s="34"/>
      <c r="Y43" s="34"/>
      <c r="Z43" s="34"/>
    </row>
    <row r="44" spans="1:26" ht="15" customHeight="1" x14ac:dyDescent="0.35">
      <c r="A44" s="381"/>
      <c r="B44" s="394"/>
      <c r="C44" s="378"/>
      <c r="D44" s="375"/>
      <c r="E44" s="375"/>
      <c r="G44" s="408"/>
      <c r="H44" s="124" t="s">
        <v>127</v>
      </c>
      <c r="I44" s="303"/>
      <c r="J44" s="406"/>
      <c r="K44" s="279"/>
      <c r="M44" s="14"/>
      <c r="P44" s="34"/>
      <c r="Q44" s="34"/>
      <c r="R44" s="34"/>
      <c r="S44" s="44"/>
      <c r="T44" s="34"/>
      <c r="U44" s="34"/>
      <c r="W44" s="45"/>
      <c r="X44" s="34"/>
      <c r="Y44" s="34"/>
      <c r="Z44" s="34"/>
    </row>
    <row r="45" spans="1:26" ht="15" customHeight="1" x14ac:dyDescent="0.35">
      <c r="A45" s="381"/>
      <c r="B45" s="394"/>
      <c r="C45" s="378"/>
      <c r="D45" s="375"/>
      <c r="E45" s="375"/>
      <c r="G45" s="408"/>
      <c r="H45" s="124" t="s">
        <v>128</v>
      </c>
      <c r="I45" s="303"/>
      <c r="J45" s="406"/>
      <c r="K45" s="279"/>
      <c r="M45" s="14"/>
      <c r="P45" s="34"/>
      <c r="Q45" s="34"/>
      <c r="R45" s="34"/>
      <c r="S45" s="44"/>
      <c r="T45" s="34"/>
      <c r="U45" s="34"/>
      <c r="W45" s="45"/>
      <c r="X45" s="34"/>
      <c r="Y45" s="34"/>
      <c r="Z45" s="34"/>
    </row>
    <row r="46" spans="1:26" ht="15" customHeight="1" x14ac:dyDescent="0.35">
      <c r="A46" s="381"/>
      <c r="B46" s="394"/>
      <c r="C46" s="378"/>
      <c r="D46" s="375"/>
      <c r="E46" s="375"/>
      <c r="G46" s="408"/>
      <c r="H46" s="124" t="s">
        <v>129</v>
      </c>
      <c r="I46" s="303"/>
      <c r="J46" s="406"/>
      <c r="K46" s="279"/>
      <c r="M46" s="14"/>
      <c r="P46" s="34"/>
      <c r="Q46" s="34"/>
      <c r="R46" s="34"/>
      <c r="S46" s="44"/>
      <c r="T46" s="34"/>
      <c r="U46" s="34"/>
      <c r="W46" s="45"/>
      <c r="X46" s="34"/>
      <c r="Y46" s="34"/>
      <c r="Z46" s="34"/>
    </row>
    <row r="47" spans="1:26" ht="15" customHeight="1" x14ac:dyDescent="0.35">
      <c r="A47" s="382"/>
      <c r="B47" s="395"/>
      <c r="C47" s="379"/>
      <c r="D47" s="376"/>
      <c r="E47" s="376"/>
      <c r="G47" s="408"/>
      <c r="H47" s="124" t="s">
        <v>130</v>
      </c>
      <c r="I47" s="303"/>
      <c r="J47" s="406"/>
      <c r="K47" s="279"/>
      <c r="M47" s="14"/>
      <c r="P47" s="34"/>
      <c r="Q47" s="34"/>
      <c r="R47" s="34"/>
      <c r="S47" s="44"/>
      <c r="T47" s="34"/>
      <c r="U47" s="34"/>
      <c r="W47" s="45"/>
      <c r="X47" s="34"/>
      <c r="Y47" s="34"/>
      <c r="Z47" s="34"/>
    </row>
    <row r="48" spans="1:26" ht="15" customHeight="1" x14ac:dyDescent="0.35">
      <c r="A48" s="380" t="s">
        <v>329</v>
      </c>
      <c r="B48" s="390"/>
      <c r="C48" s="377" t="str">
        <f>IF(B48&lt;&gt;"","COMPLETE","INCOMPLETE")</f>
        <v>INCOMPLETE</v>
      </c>
      <c r="D48" s="374">
        <f>IF(LEN(TRIM(B48))=0,0,LEN(TRIM(B48))-LEN(SUBSTITUTE(B48," ",""))+1)</f>
        <v>0</v>
      </c>
      <c r="E48" s="374">
        <v>300</v>
      </c>
      <c r="F48" s="49"/>
      <c r="G48" s="408"/>
      <c r="H48" s="124" t="s">
        <v>131</v>
      </c>
      <c r="I48" s="303"/>
      <c r="J48" s="406"/>
      <c r="K48" s="279"/>
      <c r="M48" s="14"/>
      <c r="P48" s="34"/>
      <c r="Q48" s="34"/>
      <c r="R48" s="34"/>
      <c r="S48" s="44"/>
      <c r="T48" s="34"/>
      <c r="U48" s="34"/>
      <c r="W48" s="45"/>
      <c r="X48" s="34"/>
      <c r="Y48" s="34"/>
      <c r="Z48" s="34"/>
    </row>
    <row r="49" spans="1:26" ht="15" customHeight="1" x14ac:dyDescent="0.35">
      <c r="A49" s="381"/>
      <c r="B49" s="391"/>
      <c r="C49" s="378"/>
      <c r="D49" s="375"/>
      <c r="E49" s="375"/>
      <c r="F49" s="49"/>
      <c r="G49" s="408" t="s">
        <v>281</v>
      </c>
      <c r="H49" s="409" t="s">
        <v>324</v>
      </c>
      <c r="I49" s="303"/>
      <c r="J49" s="406"/>
      <c r="K49" s="279"/>
      <c r="M49" s="14"/>
      <c r="P49" s="34"/>
      <c r="Q49" s="34"/>
      <c r="R49" s="34"/>
      <c r="S49" s="44"/>
      <c r="T49" s="34"/>
      <c r="U49" s="34"/>
      <c r="W49" s="45"/>
      <c r="X49" s="34"/>
      <c r="Y49" s="34"/>
      <c r="Z49" s="34"/>
    </row>
    <row r="50" spans="1:26" ht="15" customHeight="1" x14ac:dyDescent="0.35">
      <c r="A50" s="381"/>
      <c r="B50" s="391"/>
      <c r="C50" s="378"/>
      <c r="D50" s="375"/>
      <c r="E50" s="375"/>
      <c r="F50" s="49"/>
      <c r="G50" s="408"/>
      <c r="H50" s="410"/>
      <c r="I50" s="303"/>
      <c r="J50" s="406"/>
      <c r="K50" s="279"/>
      <c r="M50" s="14"/>
      <c r="P50" s="34"/>
      <c r="Q50" s="34"/>
      <c r="R50" s="34"/>
      <c r="S50" s="44"/>
      <c r="T50" s="34"/>
      <c r="U50" s="34"/>
      <c r="W50" s="45"/>
      <c r="X50" s="34"/>
      <c r="Y50" s="34"/>
      <c r="Z50" s="34"/>
    </row>
    <row r="51" spans="1:26" ht="15" customHeight="1" x14ac:dyDescent="0.35">
      <c r="A51" s="381"/>
      <c r="B51" s="391"/>
      <c r="C51" s="378"/>
      <c r="D51" s="375"/>
      <c r="E51" s="375"/>
      <c r="F51" s="49"/>
      <c r="G51" s="408"/>
      <c r="H51" s="410"/>
      <c r="I51" s="303"/>
      <c r="J51" s="406"/>
      <c r="K51" s="279"/>
      <c r="M51" s="14"/>
      <c r="P51" s="34"/>
      <c r="Q51" s="34"/>
      <c r="R51" s="34"/>
      <c r="S51" s="44"/>
      <c r="T51" s="34"/>
      <c r="U51" s="34"/>
      <c r="W51" s="45"/>
      <c r="X51" s="34"/>
      <c r="Y51" s="34"/>
      <c r="Z51" s="34"/>
    </row>
    <row r="52" spans="1:26" ht="15" customHeight="1" x14ac:dyDescent="0.35">
      <c r="A52" s="381"/>
      <c r="B52" s="391"/>
      <c r="C52" s="378"/>
      <c r="D52" s="375"/>
      <c r="E52" s="375"/>
      <c r="F52" s="49"/>
      <c r="G52" s="408"/>
      <c r="H52" s="411"/>
      <c r="I52" s="303"/>
      <c r="J52" s="406"/>
      <c r="K52" s="279"/>
      <c r="M52" s="14"/>
      <c r="P52" s="34"/>
      <c r="Q52" s="34"/>
      <c r="R52" s="34"/>
      <c r="S52" s="44"/>
      <c r="T52" s="34"/>
      <c r="U52" s="34"/>
      <c r="W52" s="45"/>
      <c r="X52" s="34"/>
      <c r="Y52" s="34"/>
      <c r="Z52" s="34"/>
    </row>
    <row r="53" spans="1:26" ht="15" customHeight="1" x14ac:dyDescent="0.35">
      <c r="A53" s="381"/>
      <c r="B53" s="391"/>
      <c r="C53" s="378"/>
      <c r="D53" s="375"/>
      <c r="E53" s="375"/>
      <c r="F53" s="49"/>
      <c r="G53" s="408"/>
      <c r="H53" s="409" t="s">
        <v>323</v>
      </c>
      <c r="I53" s="303"/>
      <c r="J53" s="406"/>
      <c r="K53" s="279"/>
      <c r="M53" s="14"/>
      <c r="P53" s="34"/>
      <c r="Q53" s="34"/>
      <c r="R53" s="34"/>
      <c r="S53" s="44"/>
      <c r="T53" s="34"/>
      <c r="U53" s="34"/>
      <c r="W53" s="45"/>
      <c r="X53" s="34"/>
      <c r="Y53" s="34"/>
      <c r="Z53" s="34"/>
    </row>
    <row r="54" spans="1:26" ht="15" customHeight="1" x14ac:dyDescent="0.35">
      <c r="A54" s="382"/>
      <c r="B54" s="392"/>
      <c r="C54" s="379"/>
      <c r="D54" s="376"/>
      <c r="E54" s="376"/>
      <c r="F54" s="49"/>
      <c r="G54" s="408"/>
      <c r="H54" s="410"/>
      <c r="I54" s="303"/>
      <c r="J54" s="406"/>
      <c r="K54" s="279"/>
      <c r="M54" s="14"/>
      <c r="P54" s="34"/>
      <c r="Q54" s="34"/>
      <c r="R54" s="34"/>
      <c r="S54" s="44"/>
      <c r="T54" s="34"/>
      <c r="U54" s="34"/>
      <c r="W54" s="45"/>
      <c r="X54" s="34"/>
      <c r="Y54" s="34"/>
      <c r="Z54" s="34"/>
    </row>
    <row r="55" spans="1:26" ht="15" customHeight="1" x14ac:dyDescent="0.35">
      <c r="A55" s="380" t="s">
        <v>326</v>
      </c>
      <c r="B55" s="393"/>
      <c r="C55" s="377" t="str">
        <f>IF(B55&lt;&gt;"","COMPLETE","INCOMPLETE")</f>
        <v>INCOMPLETE</v>
      </c>
      <c r="D55" s="374">
        <f>IF(LEN(TRIM(B55))=0,0,LEN(TRIM(B55))-LEN(SUBSTITUTE(B55," ",""))+1)</f>
        <v>0</v>
      </c>
      <c r="E55" s="374">
        <v>300</v>
      </c>
      <c r="F55" s="49"/>
      <c r="G55" s="408"/>
      <c r="H55" s="410"/>
      <c r="I55" s="303"/>
      <c r="J55" s="406"/>
      <c r="K55" s="279"/>
      <c r="M55" s="14"/>
      <c r="P55" s="34"/>
      <c r="Q55" s="34"/>
      <c r="R55" s="34"/>
      <c r="S55" s="44"/>
      <c r="T55" s="34"/>
      <c r="U55" s="34"/>
      <c r="W55" s="45"/>
      <c r="X55" s="34"/>
      <c r="Y55" s="34"/>
      <c r="Z55" s="34"/>
    </row>
    <row r="56" spans="1:26" ht="15" customHeight="1" x14ac:dyDescent="0.35">
      <c r="A56" s="381"/>
      <c r="B56" s="394"/>
      <c r="C56" s="378"/>
      <c r="D56" s="375"/>
      <c r="E56" s="375"/>
      <c r="F56" s="49"/>
      <c r="G56" s="408"/>
      <c r="H56" s="411"/>
      <c r="I56" s="303"/>
      <c r="J56" s="406"/>
      <c r="K56" s="279"/>
      <c r="M56" s="14"/>
      <c r="P56" s="34"/>
      <c r="Q56" s="34"/>
      <c r="R56" s="34"/>
      <c r="S56" s="44"/>
      <c r="T56" s="34"/>
      <c r="U56" s="34"/>
      <c r="W56" s="45"/>
      <c r="X56" s="34"/>
      <c r="Y56" s="34"/>
      <c r="Z56" s="34"/>
    </row>
    <row r="57" spans="1:26" ht="15" customHeight="1" x14ac:dyDescent="0.35">
      <c r="A57" s="381"/>
      <c r="B57" s="394"/>
      <c r="C57" s="378"/>
      <c r="D57" s="375"/>
      <c r="E57" s="375"/>
      <c r="F57" s="49"/>
      <c r="G57" s="408"/>
      <c r="H57" s="409" t="s">
        <v>325</v>
      </c>
      <c r="I57" s="303"/>
      <c r="J57" s="406"/>
      <c r="K57" s="279"/>
      <c r="M57" s="14"/>
      <c r="P57" s="34"/>
      <c r="Q57" s="34"/>
      <c r="R57" s="34"/>
      <c r="S57" s="44"/>
      <c r="T57" s="34"/>
      <c r="U57" s="34"/>
      <c r="W57" s="45"/>
      <c r="X57" s="34"/>
      <c r="Y57" s="34"/>
      <c r="Z57" s="34"/>
    </row>
    <row r="58" spans="1:26" ht="15" customHeight="1" x14ac:dyDescent="0.35">
      <c r="A58" s="381"/>
      <c r="B58" s="394"/>
      <c r="C58" s="378"/>
      <c r="D58" s="375"/>
      <c r="E58" s="375"/>
      <c r="F58" s="49"/>
      <c r="G58" s="408"/>
      <c r="H58" s="410"/>
      <c r="I58" s="303"/>
      <c r="J58" s="406"/>
      <c r="K58" s="279"/>
      <c r="M58" s="14"/>
      <c r="P58" s="34"/>
      <c r="Q58" s="34"/>
      <c r="R58" s="34"/>
      <c r="S58" s="44"/>
      <c r="T58" s="34"/>
      <c r="U58" s="34"/>
      <c r="W58" s="45"/>
      <c r="X58" s="34"/>
      <c r="Y58" s="34"/>
      <c r="Z58" s="34"/>
    </row>
    <row r="59" spans="1:26" ht="15" customHeight="1" x14ac:dyDescent="0.35">
      <c r="A59" s="381"/>
      <c r="B59" s="394"/>
      <c r="C59" s="378"/>
      <c r="D59" s="375"/>
      <c r="E59" s="375"/>
      <c r="F59" s="49"/>
      <c r="G59" s="408"/>
      <c r="H59" s="410"/>
      <c r="I59" s="303"/>
      <c r="J59" s="406"/>
      <c r="K59" s="279"/>
      <c r="M59" s="14"/>
      <c r="P59" s="34"/>
      <c r="Q59" s="34"/>
      <c r="R59" s="34"/>
      <c r="S59" s="44"/>
      <c r="T59" s="34"/>
      <c r="U59" s="34"/>
      <c r="W59" s="45"/>
      <c r="X59" s="34"/>
      <c r="Y59" s="34"/>
      <c r="Z59" s="34"/>
    </row>
    <row r="60" spans="1:26" ht="15" customHeight="1" x14ac:dyDescent="0.35">
      <c r="A60" s="382"/>
      <c r="B60" s="395"/>
      <c r="C60" s="379"/>
      <c r="D60" s="376"/>
      <c r="E60" s="376"/>
      <c r="F60" s="49"/>
      <c r="G60" s="408"/>
      <c r="H60" s="411"/>
      <c r="I60" s="303"/>
      <c r="J60" s="407"/>
      <c r="K60" s="279"/>
      <c r="M60" s="14"/>
      <c r="P60" s="34"/>
      <c r="Q60" s="34"/>
      <c r="R60" s="34"/>
      <c r="S60" s="44"/>
      <c r="T60" s="34"/>
      <c r="U60" s="34"/>
      <c r="W60" s="45"/>
      <c r="X60" s="34"/>
      <c r="Y60" s="34"/>
      <c r="Z60" s="34"/>
    </row>
    <row r="61" spans="1:26" ht="15" customHeight="1" x14ac:dyDescent="0.35">
      <c r="A61" s="380" t="s">
        <v>330</v>
      </c>
      <c r="B61" s="393"/>
      <c r="C61" s="377" t="str">
        <f>IF(B62&lt;&gt;"","COMPLETE","INCOMPLETE")</f>
        <v>INCOMPLETE</v>
      </c>
      <c r="D61" s="374">
        <f>IF(LEN(TRIM(B62))=0,0,LEN(TRIM(B62))-LEN(SUBSTITUTE(B62," ",""))+1)</f>
        <v>0</v>
      </c>
      <c r="E61" s="374">
        <v>500</v>
      </c>
      <c r="F61" s="49"/>
      <c r="H61" s="367" t="s">
        <v>337</v>
      </c>
      <c r="I61" s="367"/>
      <c r="J61" s="260" t="s">
        <v>297</v>
      </c>
      <c r="K61" s="47">
        <f>SUM(K36:K60)</f>
        <v>0</v>
      </c>
      <c r="M61" s="14"/>
      <c r="P61" s="34"/>
      <c r="Q61" s="34"/>
      <c r="R61" s="34"/>
      <c r="S61" s="44"/>
      <c r="T61" s="34"/>
      <c r="U61" s="34"/>
      <c r="W61" s="45"/>
      <c r="X61" s="34"/>
      <c r="Y61" s="34"/>
      <c r="Z61" s="34"/>
    </row>
    <row r="62" spans="1:26" ht="15" customHeight="1" x14ac:dyDescent="0.35">
      <c r="A62" s="381"/>
      <c r="B62" s="394"/>
      <c r="C62" s="378"/>
      <c r="D62" s="375"/>
      <c r="E62" s="375"/>
      <c r="F62" s="49"/>
      <c r="G62" s="49"/>
      <c r="H62" s="367"/>
      <c r="I62" s="367"/>
      <c r="J62" s="34"/>
      <c r="M62" s="14"/>
      <c r="P62" s="34"/>
      <c r="Q62" s="34"/>
      <c r="R62" s="34"/>
      <c r="S62" s="44"/>
      <c r="T62" s="34"/>
      <c r="U62" s="34"/>
      <c r="W62" s="45"/>
      <c r="X62" s="34"/>
      <c r="Y62" s="34"/>
      <c r="Z62" s="34"/>
    </row>
    <row r="63" spans="1:26" ht="15" customHeight="1" x14ac:dyDescent="0.35">
      <c r="A63" s="381"/>
      <c r="B63" s="394"/>
      <c r="C63" s="378"/>
      <c r="D63" s="375"/>
      <c r="E63" s="375"/>
      <c r="F63" s="49"/>
      <c r="G63" s="49"/>
      <c r="H63" s="49"/>
      <c r="I63" s="49"/>
      <c r="J63" s="34"/>
      <c r="M63" s="14"/>
      <c r="P63" s="34"/>
      <c r="Q63" s="34"/>
      <c r="R63" s="34"/>
      <c r="S63" s="44"/>
      <c r="T63" s="34"/>
      <c r="U63" s="34"/>
      <c r="W63" s="45"/>
      <c r="X63" s="34"/>
      <c r="Y63" s="34"/>
      <c r="Z63" s="34"/>
    </row>
    <row r="64" spans="1:26" ht="15" customHeight="1" x14ac:dyDescent="0.35">
      <c r="A64" s="381"/>
      <c r="B64" s="394"/>
      <c r="C64" s="378"/>
      <c r="D64" s="375"/>
      <c r="E64" s="375"/>
      <c r="F64" s="49"/>
      <c r="G64" s="49"/>
      <c r="H64" s="49"/>
      <c r="I64" s="49"/>
      <c r="J64" s="34"/>
      <c r="M64" s="14"/>
      <c r="P64" s="34"/>
      <c r="Q64" s="34"/>
      <c r="R64" s="34"/>
      <c r="S64" s="44"/>
      <c r="T64" s="34"/>
      <c r="U64" s="34"/>
      <c r="W64" s="45"/>
      <c r="X64" s="34"/>
      <c r="Y64" s="34"/>
      <c r="Z64" s="34"/>
    </row>
    <row r="65" spans="1:26" ht="15" customHeight="1" x14ac:dyDescent="0.35">
      <c r="A65" s="381"/>
      <c r="B65" s="394"/>
      <c r="C65" s="378"/>
      <c r="D65" s="375"/>
      <c r="E65" s="375"/>
      <c r="F65" s="49"/>
      <c r="G65" s="49"/>
      <c r="H65" s="49"/>
      <c r="I65" s="49"/>
      <c r="J65" s="34"/>
      <c r="M65" s="14"/>
      <c r="P65" s="34"/>
      <c r="Q65" s="34"/>
      <c r="R65" s="34"/>
      <c r="S65" s="44"/>
      <c r="T65" s="34"/>
      <c r="U65" s="34"/>
      <c r="W65" s="45"/>
      <c r="X65" s="34"/>
      <c r="Y65" s="34"/>
      <c r="Z65" s="34"/>
    </row>
    <row r="66" spans="1:26" ht="15" customHeight="1" x14ac:dyDescent="0.35">
      <c r="A66" s="382"/>
      <c r="B66" s="395"/>
      <c r="C66" s="379"/>
      <c r="D66" s="376"/>
      <c r="E66" s="376"/>
      <c r="F66" s="49"/>
      <c r="G66" s="49"/>
      <c r="H66" s="49"/>
      <c r="I66" s="49"/>
      <c r="J66" s="34"/>
      <c r="M66" s="14"/>
      <c r="P66" s="34"/>
      <c r="Q66" s="34"/>
      <c r="R66" s="34"/>
      <c r="S66" s="44"/>
      <c r="T66" s="34"/>
      <c r="U66" s="34"/>
      <c r="W66" s="45"/>
      <c r="X66" s="34"/>
      <c r="Y66" s="34"/>
      <c r="Z66" s="34"/>
    </row>
    <row r="67" spans="1:26" ht="15.75" customHeight="1" x14ac:dyDescent="0.35">
      <c r="A67"/>
      <c r="B67"/>
      <c r="C67"/>
      <c r="D67"/>
      <c r="E67"/>
      <c r="F67" s="50"/>
      <c r="G67" s="50"/>
      <c r="H67" s="50"/>
      <c r="I67" s="50"/>
      <c r="J67" s="34"/>
      <c r="M67" s="14"/>
      <c r="P67" s="34"/>
      <c r="Q67" s="34"/>
      <c r="R67" s="34"/>
      <c r="S67" s="44"/>
      <c r="T67" s="34"/>
      <c r="U67" s="34"/>
      <c r="W67" s="45"/>
      <c r="X67" s="34"/>
      <c r="Y67" s="34"/>
      <c r="Z67" s="34"/>
    </row>
    <row r="68" spans="1:26" ht="15.75" customHeight="1" x14ac:dyDescent="0.35">
      <c r="A68" s="126" t="s">
        <v>331</v>
      </c>
      <c r="B68" s="80"/>
      <c r="C68" s="111"/>
      <c r="D68" s="274" t="s">
        <v>242</v>
      </c>
      <c r="E68" s="109" t="s">
        <v>116</v>
      </c>
      <c r="F68" s="49"/>
      <c r="G68" s="49"/>
      <c r="H68" s="49"/>
      <c r="I68" s="49"/>
      <c r="J68" s="34"/>
      <c r="M68" s="14"/>
      <c r="P68" s="34"/>
      <c r="Q68" s="34"/>
      <c r="R68" s="34"/>
      <c r="S68" s="44"/>
      <c r="T68" s="34"/>
      <c r="U68" s="34"/>
      <c r="W68" s="45"/>
      <c r="X68" s="34"/>
      <c r="Y68" s="34"/>
      <c r="Z68" s="34"/>
    </row>
    <row r="69" spans="1:26" ht="15" customHeight="1" x14ac:dyDescent="0.35">
      <c r="A69" s="380" t="s">
        <v>332</v>
      </c>
      <c r="B69" s="383"/>
      <c r="C69" s="386" t="str">
        <f>IF(B69&lt;&gt;"","COMPLETE","INCOMPLETE")</f>
        <v>INCOMPLETE</v>
      </c>
      <c r="D69" s="374">
        <f>IF(LEN(TRIM(B69))=0,0,LEN(TRIM(B69))-LEN(SUBSTITUTE(B69," ",""))+1)</f>
        <v>0</v>
      </c>
      <c r="E69" s="374">
        <v>500</v>
      </c>
      <c r="F69" s="49"/>
      <c r="G69" s="49"/>
      <c r="H69" s="49"/>
      <c r="I69" s="49"/>
      <c r="J69" s="34"/>
      <c r="M69" s="14"/>
      <c r="P69" s="34"/>
      <c r="Q69" s="34"/>
      <c r="R69" s="34"/>
      <c r="S69" s="44"/>
      <c r="T69" s="34"/>
      <c r="U69" s="34"/>
      <c r="W69" s="45"/>
      <c r="X69" s="34"/>
      <c r="Y69" s="34"/>
      <c r="Z69" s="34"/>
    </row>
    <row r="70" spans="1:26" x14ac:dyDescent="0.35">
      <c r="A70" s="381"/>
      <c r="B70" s="384"/>
      <c r="C70" s="378"/>
      <c r="D70" s="375"/>
      <c r="E70" s="375"/>
      <c r="F70" s="49"/>
      <c r="G70" s="49"/>
      <c r="H70" s="49"/>
      <c r="I70" s="49"/>
      <c r="J70" s="34"/>
      <c r="M70" s="14"/>
      <c r="P70" s="34"/>
      <c r="Q70" s="34"/>
      <c r="R70" s="34"/>
      <c r="S70" s="44"/>
      <c r="T70" s="34"/>
      <c r="U70" s="34"/>
      <c r="W70" s="45"/>
      <c r="X70" s="34"/>
      <c r="Y70" s="34"/>
      <c r="Z70" s="34"/>
    </row>
    <row r="71" spans="1:26" x14ac:dyDescent="0.35">
      <c r="A71" s="381"/>
      <c r="B71" s="384"/>
      <c r="C71" s="378"/>
      <c r="D71" s="375"/>
      <c r="E71" s="375"/>
      <c r="F71" s="49"/>
      <c r="G71" s="49"/>
      <c r="H71" s="49"/>
      <c r="I71" s="49"/>
      <c r="J71" s="34"/>
      <c r="M71" s="14"/>
      <c r="P71" s="34"/>
      <c r="Q71" s="34"/>
      <c r="R71" s="34"/>
      <c r="S71" s="44"/>
      <c r="T71" s="34"/>
      <c r="U71" s="34"/>
      <c r="W71" s="45"/>
      <c r="X71" s="34"/>
      <c r="Y71" s="34"/>
      <c r="Z71" s="34"/>
    </row>
    <row r="72" spans="1:26" x14ac:dyDescent="0.35">
      <c r="A72" s="381"/>
      <c r="B72" s="384"/>
      <c r="C72" s="378"/>
      <c r="D72" s="375"/>
      <c r="E72" s="375"/>
      <c r="F72" s="49"/>
      <c r="G72" s="49"/>
      <c r="H72" s="49"/>
      <c r="I72" s="49"/>
      <c r="J72" s="34"/>
      <c r="M72" s="14"/>
      <c r="P72" s="34"/>
      <c r="Q72" s="34"/>
      <c r="R72" s="34"/>
      <c r="S72" s="44"/>
      <c r="T72" s="34"/>
      <c r="U72" s="34"/>
      <c r="W72" s="45"/>
      <c r="X72" s="34"/>
      <c r="Y72" s="34"/>
      <c r="Z72" s="34"/>
    </row>
    <row r="73" spans="1:26" x14ac:dyDescent="0.35">
      <c r="A73" s="381"/>
      <c r="B73" s="384"/>
      <c r="C73" s="378"/>
      <c r="D73" s="375"/>
      <c r="E73" s="375"/>
      <c r="F73" s="49"/>
      <c r="G73" s="49"/>
      <c r="H73" s="49"/>
      <c r="I73" s="49"/>
      <c r="J73" s="34"/>
      <c r="M73" s="14"/>
      <c r="P73" s="34"/>
      <c r="Q73" s="34"/>
      <c r="R73" s="34"/>
      <c r="S73" s="44"/>
      <c r="T73" s="34"/>
      <c r="U73" s="34"/>
      <c r="W73" s="45"/>
      <c r="X73" s="34"/>
      <c r="Y73" s="34"/>
      <c r="Z73" s="34"/>
    </row>
    <row r="74" spans="1:26" x14ac:dyDescent="0.35">
      <c r="A74" s="381"/>
      <c r="B74" s="384"/>
      <c r="C74" s="378"/>
      <c r="D74" s="375"/>
      <c r="E74" s="375"/>
      <c r="F74" s="49"/>
      <c r="G74" s="49"/>
      <c r="H74" s="49"/>
      <c r="I74" s="49"/>
      <c r="J74" s="34"/>
      <c r="M74" s="14"/>
      <c r="P74" s="34"/>
      <c r="Q74" s="34"/>
      <c r="R74" s="34"/>
      <c r="S74" s="44"/>
      <c r="T74" s="34"/>
      <c r="U74" s="34"/>
      <c r="W74" s="45"/>
      <c r="X74" s="34"/>
      <c r="Y74" s="34"/>
      <c r="Z74" s="34"/>
    </row>
    <row r="75" spans="1:26" x14ac:dyDescent="0.35">
      <c r="A75" s="382"/>
      <c r="B75" s="385"/>
      <c r="C75" s="379"/>
      <c r="D75" s="376"/>
      <c r="E75" s="376"/>
      <c r="F75" s="49"/>
      <c r="G75" s="49"/>
      <c r="H75" s="49"/>
      <c r="I75" s="49"/>
      <c r="J75" s="34"/>
      <c r="M75" s="14"/>
      <c r="P75" s="34"/>
      <c r="Q75" s="34"/>
      <c r="R75" s="34"/>
      <c r="S75" s="44"/>
      <c r="T75" s="34"/>
      <c r="U75" s="34"/>
      <c r="W75" s="45"/>
      <c r="X75" s="34"/>
      <c r="Y75" s="34"/>
      <c r="Z75" s="34"/>
    </row>
    <row r="76" spans="1:26" ht="15" customHeight="1" x14ac:dyDescent="0.35">
      <c r="A76" s="380" t="s">
        <v>333</v>
      </c>
      <c r="B76" s="383"/>
      <c r="C76" s="386" t="str">
        <f>IF(B76&lt;&gt;"","COMPLETE","INCOMPLETE")</f>
        <v>INCOMPLETE</v>
      </c>
      <c r="D76" s="374">
        <f>IF(LEN(TRIM(B76))=0,0,LEN(TRIM(B76))-LEN(SUBSTITUTE(B76," ",""))+1)</f>
        <v>0</v>
      </c>
      <c r="E76" s="374">
        <v>150</v>
      </c>
      <c r="F76" s="49"/>
      <c r="G76" s="49"/>
      <c r="H76" s="49"/>
      <c r="I76" s="49"/>
      <c r="J76" s="34"/>
      <c r="M76" s="14"/>
      <c r="P76" s="34"/>
      <c r="Q76" s="34"/>
      <c r="R76" s="34"/>
      <c r="S76" s="44"/>
      <c r="T76" s="34"/>
      <c r="U76" s="34"/>
      <c r="W76" s="45"/>
      <c r="X76" s="34"/>
      <c r="Y76" s="34"/>
      <c r="Z76" s="34"/>
    </row>
    <row r="77" spans="1:26" x14ac:dyDescent="0.35">
      <c r="A77" s="381"/>
      <c r="B77" s="384"/>
      <c r="C77" s="378"/>
      <c r="D77" s="375"/>
      <c r="E77" s="375"/>
    </row>
    <row r="78" spans="1:26" x14ac:dyDescent="0.35">
      <c r="A78" s="381"/>
      <c r="B78" s="384"/>
      <c r="C78" s="378"/>
      <c r="D78" s="375"/>
      <c r="E78" s="375"/>
    </row>
    <row r="79" spans="1:26" ht="15" customHeight="1" x14ac:dyDescent="0.35">
      <c r="A79" s="381"/>
      <c r="B79" s="384"/>
      <c r="C79" s="378"/>
      <c r="D79" s="375"/>
      <c r="E79" s="375"/>
      <c r="F79" s="49"/>
      <c r="G79" s="49"/>
      <c r="H79" s="49"/>
      <c r="I79" s="49"/>
      <c r="J79" s="34"/>
      <c r="M79" s="14"/>
      <c r="P79" s="34"/>
      <c r="Q79" s="34"/>
      <c r="R79" s="34"/>
      <c r="S79" s="44"/>
      <c r="T79" s="34"/>
      <c r="U79" s="34"/>
      <c r="W79" s="45"/>
      <c r="X79" s="34"/>
      <c r="Y79" s="34"/>
      <c r="Z79" s="34"/>
    </row>
    <row r="80" spans="1:26" ht="15" customHeight="1" x14ac:dyDescent="0.35">
      <c r="A80" s="381"/>
      <c r="B80" s="384"/>
      <c r="C80" s="378"/>
      <c r="D80" s="375"/>
      <c r="E80" s="375"/>
      <c r="F80" s="49"/>
      <c r="G80" s="49"/>
      <c r="H80" s="49"/>
      <c r="M80" s="14"/>
      <c r="Q80" s="34"/>
      <c r="R80" s="34"/>
      <c r="S80" s="44"/>
      <c r="T80" s="34"/>
      <c r="U80" s="34"/>
      <c r="W80" s="45"/>
      <c r="X80" s="34"/>
      <c r="Y80" s="34"/>
      <c r="Z80" s="34"/>
    </row>
    <row r="81" spans="1:26" ht="15" customHeight="1" x14ac:dyDescent="0.35">
      <c r="A81" s="381"/>
      <c r="B81" s="384"/>
      <c r="C81" s="378"/>
      <c r="D81" s="375"/>
      <c r="E81" s="375"/>
      <c r="F81" s="49"/>
      <c r="G81" s="49"/>
      <c r="H81" s="49"/>
      <c r="M81" s="14"/>
      <c r="Q81" s="34"/>
      <c r="R81" s="34"/>
      <c r="S81" s="44"/>
      <c r="T81" s="34"/>
      <c r="U81" s="34"/>
      <c r="W81" s="45"/>
      <c r="X81" s="34"/>
      <c r="Y81" s="34"/>
      <c r="Z81" s="34"/>
    </row>
    <row r="82" spans="1:26" x14ac:dyDescent="0.35">
      <c r="A82" s="382"/>
      <c r="B82" s="385"/>
      <c r="C82" s="379"/>
      <c r="D82" s="376"/>
      <c r="E82" s="376"/>
    </row>
    <row r="83" spans="1:26" ht="15" customHeight="1" x14ac:dyDescent="0.35">
      <c r="A83" s="380" t="s">
        <v>334</v>
      </c>
      <c r="B83" s="383"/>
      <c r="C83" s="386" t="str">
        <f>IF(B83&lt;&gt;"","COMPLETE","INCOMPLETE")</f>
        <v>INCOMPLETE</v>
      </c>
      <c r="D83" s="374">
        <f>IF(LEN(TRIM(B83))=0,0,LEN(TRIM(B83))-LEN(SUBSTITUTE(B83," ",""))+1)</f>
        <v>0</v>
      </c>
      <c r="E83" s="374">
        <v>150</v>
      </c>
      <c r="F83" s="49"/>
      <c r="G83" s="49"/>
      <c r="H83" s="49"/>
      <c r="I83" s="49"/>
      <c r="J83" s="34"/>
      <c r="M83" s="14"/>
      <c r="P83" s="34"/>
      <c r="Q83" s="34"/>
      <c r="R83" s="34"/>
      <c r="S83" s="44"/>
      <c r="T83" s="34"/>
      <c r="U83" s="34"/>
      <c r="W83" s="45"/>
      <c r="X83" s="34"/>
      <c r="Y83" s="34"/>
      <c r="Z83" s="34"/>
    </row>
    <row r="84" spans="1:26" x14ac:dyDescent="0.35">
      <c r="A84" s="381"/>
      <c r="B84" s="384"/>
      <c r="C84" s="378"/>
      <c r="D84" s="375"/>
      <c r="E84" s="375"/>
    </row>
    <row r="85" spans="1:26" x14ac:dyDescent="0.35">
      <c r="A85" s="381"/>
      <c r="B85" s="384"/>
      <c r="C85" s="378"/>
      <c r="D85" s="375"/>
      <c r="E85" s="375"/>
      <c r="F85" s="49"/>
      <c r="G85" s="49"/>
      <c r="H85" s="34"/>
      <c r="I85" s="34"/>
      <c r="J85" s="34"/>
      <c r="K85" s="34"/>
      <c r="L85" s="34"/>
      <c r="N85" s="34"/>
      <c r="Q85" s="34"/>
      <c r="R85" s="34"/>
      <c r="S85" s="44"/>
      <c r="T85" s="34"/>
      <c r="U85" s="34"/>
      <c r="W85" s="45"/>
      <c r="X85" s="34"/>
      <c r="Y85" s="34"/>
      <c r="Z85" s="34"/>
    </row>
    <row r="86" spans="1:26" x14ac:dyDescent="0.35">
      <c r="A86" s="381"/>
      <c r="B86" s="384"/>
      <c r="C86" s="378"/>
      <c r="D86" s="375"/>
      <c r="E86" s="375"/>
      <c r="F86" s="49"/>
      <c r="Q86" s="34"/>
      <c r="R86" s="34"/>
      <c r="S86" s="44"/>
      <c r="T86" s="34"/>
      <c r="U86" s="34"/>
      <c r="W86" s="45"/>
      <c r="X86" s="34"/>
      <c r="Y86" s="34"/>
      <c r="Z86" s="34"/>
    </row>
    <row r="87" spans="1:26" x14ac:dyDescent="0.35">
      <c r="A87" s="381"/>
      <c r="B87" s="384"/>
      <c r="C87" s="378"/>
      <c r="D87" s="375"/>
      <c r="E87" s="375"/>
      <c r="F87" s="49"/>
      <c r="J87" s="34"/>
      <c r="Q87" s="34"/>
      <c r="R87" s="34"/>
      <c r="S87" s="44"/>
      <c r="T87" s="34"/>
      <c r="U87" s="34"/>
      <c r="W87" s="45"/>
      <c r="X87" s="34"/>
      <c r="Y87" s="34"/>
      <c r="Z87" s="34"/>
    </row>
    <row r="88" spans="1:26" x14ac:dyDescent="0.35">
      <c r="A88" s="381"/>
      <c r="B88" s="384"/>
      <c r="C88" s="378"/>
      <c r="D88" s="375"/>
      <c r="E88" s="375"/>
      <c r="F88" s="49"/>
      <c r="J88" s="34"/>
      <c r="Q88" s="34"/>
      <c r="R88" s="34"/>
      <c r="S88" s="44"/>
      <c r="T88" s="34"/>
      <c r="U88" s="34"/>
      <c r="W88" s="45"/>
      <c r="X88" s="34"/>
      <c r="Y88" s="34"/>
      <c r="Z88" s="34"/>
    </row>
    <row r="89" spans="1:26" ht="15" customHeight="1" x14ac:dyDescent="0.35">
      <c r="A89" s="382"/>
      <c r="B89" s="385"/>
      <c r="C89" s="379"/>
      <c r="D89" s="376"/>
      <c r="E89" s="376"/>
      <c r="F89" s="50"/>
      <c r="Q89" s="34"/>
      <c r="R89" s="34"/>
      <c r="S89" s="44"/>
      <c r="T89" s="34"/>
      <c r="U89" s="34"/>
      <c r="W89" s="45"/>
      <c r="X89" s="34"/>
      <c r="Y89" s="34"/>
      <c r="Z89" s="34"/>
    </row>
    <row r="90" spans="1:26" ht="15" customHeight="1" x14ac:dyDescent="0.35">
      <c r="A90" s="14"/>
      <c r="F90" s="49"/>
      <c r="G90" s="49"/>
      <c r="H90" s="49"/>
      <c r="I90" s="49"/>
      <c r="J90" s="34"/>
      <c r="M90" s="14"/>
      <c r="P90" s="34"/>
      <c r="Q90" s="34"/>
      <c r="R90" s="34"/>
      <c r="S90" s="44"/>
      <c r="T90" s="34"/>
      <c r="U90" s="34"/>
      <c r="W90" s="45"/>
      <c r="X90" s="34"/>
      <c r="Y90" s="34"/>
      <c r="Z90" s="34"/>
    </row>
    <row r="91" spans="1:26" ht="15" customHeight="1" x14ac:dyDescent="0.35">
      <c r="A91" s="14"/>
      <c r="F91" s="49"/>
      <c r="Q91" s="34"/>
      <c r="R91" s="34"/>
      <c r="S91" s="44"/>
      <c r="T91" s="34"/>
      <c r="U91" s="34"/>
      <c r="W91" s="45"/>
      <c r="X91" s="34"/>
      <c r="Y91" s="34"/>
      <c r="Z91" s="34"/>
    </row>
    <row r="92" spans="1:26" ht="15" customHeight="1" x14ac:dyDescent="0.35">
      <c r="A92" s="14"/>
      <c r="F92" s="49"/>
      <c r="Q92" s="34"/>
      <c r="R92" s="34"/>
      <c r="S92" s="44"/>
      <c r="T92" s="34"/>
      <c r="U92" s="34"/>
      <c r="W92" s="45"/>
      <c r="X92" s="34"/>
      <c r="Y92" s="34"/>
      <c r="Z92" s="34"/>
    </row>
    <row r="93" spans="1:26" ht="15" customHeight="1" x14ac:dyDescent="0.35">
      <c r="A93" s="14"/>
      <c r="F93" s="49"/>
      <c r="K93" s="15"/>
      <c r="L93" s="15"/>
      <c r="N93" s="24"/>
      <c r="O93" s="34"/>
      <c r="P93" s="34"/>
      <c r="Q93" s="34"/>
      <c r="R93" s="34"/>
      <c r="S93" s="44"/>
      <c r="T93" s="34"/>
      <c r="U93" s="34"/>
      <c r="W93" s="45"/>
      <c r="X93" s="34"/>
      <c r="Y93" s="34"/>
      <c r="Z93" s="34"/>
    </row>
    <row r="94" spans="1:26" ht="15" customHeight="1" x14ac:dyDescent="0.35">
      <c r="A94" s="14"/>
      <c r="F94" s="49"/>
      <c r="K94" s="15"/>
      <c r="L94" s="15"/>
      <c r="N94" s="24"/>
      <c r="O94" s="34"/>
      <c r="P94" s="34"/>
      <c r="Q94" s="34"/>
      <c r="R94" s="34"/>
      <c r="S94" s="44"/>
      <c r="T94" s="34"/>
      <c r="U94" s="34"/>
      <c r="W94" s="45"/>
      <c r="X94" s="34"/>
      <c r="Y94" s="34"/>
      <c r="Z94" s="34"/>
    </row>
    <row r="95" spans="1:26" ht="15" customHeight="1" x14ac:dyDescent="0.35">
      <c r="A95" s="14"/>
      <c r="F95" s="49"/>
      <c r="K95" s="15"/>
      <c r="L95" s="15"/>
      <c r="N95" s="24"/>
      <c r="O95" s="34"/>
      <c r="P95" s="34"/>
      <c r="Q95" s="34"/>
      <c r="R95" s="34"/>
      <c r="S95" s="44"/>
      <c r="T95" s="34"/>
      <c r="U95" s="34"/>
      <c r="W95" s="45"/>
      <c r="X95" s="34"/>
      <c r="Y95" s="34"/>
      <c r="Z95" s="34"/>
    </row>
    <row r="96" spans="1:26" ht="15" customHeight="1" x14ac:dyDescent="0.35">
      <c r="F96" s="49"/>
      <c r="K96" s="15"/>
      <c r="L96" s="15"/>
      <c r="N96" s="24"/>
      <c r="O96" s="34"/>
      <c r="P96" s="34"/>
      <c r="Q96" s="34"/>
      <c r="R96" s="34"/>
      <c r="S96" s="44"/>
      <c r="T96" s="34"/>
      <c r="U96" s="34"/>
      <c r="W96" s="45"/>
      <c r="X96" s="34"/>
      <c r="Y96" s="34"/>
      <c r="Z96" s="34"/>
    </row>
    <row r="97" spans="1:27" ht="15" customHeight="1" x14ac:dyDescent="0.35">
      <c r="F97" s="47"/>
      <c r="K97" s="15"/>
      <c r="L97" s="15"/>
      <c r="N97" s="24"/>
      <c r="O97" s="34"/>
      <c r="P97" s="34"/>
      <c r="Q97" s="34"/>
      <c r="R97" s="34"/>
      <c r="S97" s="44"/>
      <c r="T97" s="34"/>
      <c r="U97" s="34"/>
      <c r="W97" s="45"/>
      <c r="X97" s="34"/>
      <c r="Y97" s="48"/>
      <c r="Z97" s="34"/>
    </row>
    <row r="98" spans="1:27" ht="15" customHeight="1" x14ac:dyDescent="0.35">
      <c r="A98" s="46"/>
      <c r="B98" s="46"/>
      <c r="C98" s="46"/>
      <c r="D98" s="34"/>
      <c r="E98" s="34"/>
      <c r="F98" s="34"/>
      <c r="G98" s="43"/>
      <c r="H98" s="43"/>
      <c r="I98" s="34"/>
      <c r="J98" s="34"/>
      <c r="K98" s="34"/>
      <c r="L98" s="34"/>
      <c r="N98" s="34"/>
      <c r="O98" s="34"/>
      <c r="P98" s="34"/>
      <c r="Q98" s="34"/>
      <c r="R98"/>
      <c r="S98"/>
      <c r="T98"/>
      <c r="U98"/>
      <c r="W98"/>
      <c r="X98"/>
      <c r="Y98"/>
      <c r="Z98" s="86"/>
    </row>
    <row r="99" spans="1:27" ht="15.75" customHeight="1" x14ac:dyDescent="0.35">
      <c r="A99" s="113" t="s">
        <v>40</v>
      </c>
      <c r="B99" s="113" t="s">
        <v>41</v>
      </c>
      <c r="C99" s="113" t="s">
        <v>42</v>
      </c>
      <c r="Z99"/>
      <c r="AA99"/>
    </row>
    <row r="100" spans="1:27" ht="75" customHeight="1" x14ac:dyDescent="0.35">
      <c r="A100" s="119">
        <f>GETPIVOTDATA("TOTAL IN CAD",$C$111,"Category","Project")</f>
        <v>0</v>
      </c>
      <c r="B100" s="119">
        <f>IF(B8="Projects: Other",0,IFERROR(GETPIVOTDATA("TOTAL IN CAD",'Project 2'!$C$111,"Category","Competition"),0))</f>
        <v>0</v>
      </c>
      <c r="C100" s="119">
        <f>(SUM(A100:B100))*(1.1)</f>
        <v>0</v>
      </c>
      <c r="D100" s="230" t="s">
        <v>262</v>
      </c>
      <c r="O100"/>
      <c r="P100"/>
      <c r="Q100"/>
      <c r="R100"/>
      <c r="S100"/>
      <c r="T100"/>
      <c r="U100"/>
      <c r="W100"/>
      <c r="X100"/>
      <c r="Y100"/>
      <c r="Z100"/>
      <c r="AA100"/>
    </row>
    <row r="101" spans="1:27" x14ac:dyDescent="0.35">
      <c r="A101" s="114"/>
      <c r="B101" s="114"/>
      <c r="C101" s="114"/>
      <c r="R101"/>
      <c r="S101"/>
      <c r="T101"/>
      <c r="U101"/>
      <c r="W101"/>
      <c r="X101"/>
      <c r="Y101"/>
      <c r="Z101"/>
      <c r="AA101"/>
    </row>
    <row r="102" spans="1:27" x14ac:dyDescent="0.35">
      <c r="A102" s="115" t="s">
        <v>50</v>
      </c>
      <c r="B102" s="115" t="s">
        <v>51</v>
      </c>
      <c r="C102" s="116" t="s">
        <v>52</v>
      </c>
      <c r="I102" s="18"/>
      <c r="J102" s="19"/>
      <c r="K102" s="20"/>
      <c r="L102" s="18"/>
      <c r="N102" s="53" t="str">
        <f>IF('Project 2'!$V102&lt;&gt;"",'Project 2'!$V102*VLOOKUP('Project 2'!$U102,#REF!,2,0),"")</f>
        <v/>
      </c>
      <c r="O102" s="18"/>
      <c r="P102" s="22"/>
      <c r="R102"/>
      <c r="S102"/>
      <c r="T102"/>
      <c r="U102"/>
      <c r="W102"/>
      <c r="X102"/>
      <c r="Y102"/>
      <c r="Z102"/>
      <c r="AA102"/>
    </row>
    <row r="103" spans="1:27" ht="50.25" customHeight="1" x14ac:dyDescent="0.35">
      <c r="A103" s="120" t="str">
        <f>IF(GETPIVOTDATA(T(E1),'Team Roster'!$S$2,"PAF ELIGIBLE","Yes")="","",IF(GETPIVOTDATA(T(E1),'Team Roster'!$S$2,"PAF ELIGIBLE","Yes")&lt;15,"under 15","15+"))</f>
        <v>under 15</v>
      </c>
      <c r="B103" s="120" t="str">
        <f>IF(C100="","",IF(C100&lt;35000,"under $35 000", "$35 000+"))</f>
        <v>under $35 000</v>
      </c>
      <c r="C103" s="119">
        <f>IF(A103="","",IF(A103="under 15",dataval!$G$19,IF(B103="under $35 000",dataval!$G$20,dataval!$G$21)))</f>
        <v>2500</v>
      </c>
      <c r="D103" s="230" t="s">
        <v>262</v>
      </c>
      <c r="I103" s="18"/>
      <c r="J103" s="19"/>
      <c r="K103" s="20"/>
      <c r="L103" s="18"/>
      <c r="N103" s="53" t="str">
        <f>IF('Project 2'!$V103&lt;&gt;"",'Project 2'!$V103*VLOOKUP('Project 2'!$U103,#REF!,2,0),"")</f>
        <v/>
      </c>
      <c r="O103" s="18"/>
      <c r="P103" s="18"/>
      <c r="AA103" s="15"/>
    </row>
    <row r="104" spans="1:27" x14ac:dyDescent="0.35">
      <c r="A104" s="114"/>
      <c r="B104" s="114"/>
      <c r="C104" s="114"/>
      <c r="K104" s="16"/>
      <c r="L104"/>
      <c r="N104" s="23"/>
      <c r="Q104" s="18"/>
      <c r="R104" s="18"/>
      <c r="S104" s="19"/>
      <c r="T104" s="20"/>
      <c r="U104" s="18"/>
      <c r="W104" s="53" t="str">
        <f>IF('Project 2'!$V104&lt;&gt;"",'Project 2'!$V104*VLOOKUP('Project 2'!$U104,#REF!,2,0),"")</f>
        <v/>
      </c>
      <c r="X104" s="18"/>
      <c r="Y104" s="18"/>
      <c r="AA104" s="15"/>
    </row>
    <row r="105" spans="1:27" x14ac:dyDescent="0.35">
      <c r="A105" s="117" t="s">
        <v>58</v>
      </c>
      <c r="B105" s="117" t="s">
        <v>57</v>
      </c>
      <c r="C105" s="117" t="s">
        <v>141</v>
      </c>
      <c r="K105" s="16"/>
      <c r="L105"/>
      <c r="N105" s="23"/>
      <c r="Q105" s="18"/>
      <c r="R105" s="18"/>
      <c r="S105" s="19"/>
      <c r="T105" s="20"/>
      <c r="U105" s="18"/>
      <c r="W105" s="53" t="str">
        <f>IF('Project 2'!$V105&lt;&gt;"",'Project 2'!$V105*VLOOKUP('Project 2'!$U105,#REF!,2,0),"")</f>
        <v/>
      </c>
      <c r="X105" s="18"/>
      <c r="Y105" s="18"/>
      <c r="AA105" s="15"/>
    </row>
    <row r="106" spans="1:27" ht="40.5" customHeight="1" x14ac:dyDescent="0.35">
      <c r="A106" s="119">
        <f>IF(B8="Projects: Other",MIN(dataval!G17,'Project 2'!A100*dataval!H17),MIN(A100*dataval!G15, 'Project 2'!C103))</f>
        <v>0</v>
      </c>
      <c r="B106" s="119">
        <f>IF(B8="Projects: Other",0,MIN(B100*dataval!H16,dataval!G16))</f>
        <v>0</v>
      </c>
      <c r="C106" s="119">
        <f>SUM(A106:B106)</f>
        <v>0</v>
      </c>
      <c r="D106" s="230" t="s">
        <v>262</v>
      </c>
      <c r="H106"/>
      <c r="I106"/>
      <c r="J106"/>
      <c r="K106"/>
      <c r="L106"/>
      <c r="N106"/>
      <c r="O106"/>
      <c r="P106"/>
      <c r="Q106"/>
      <c r="R106" s="18"/>
      <c r="S106" s="19"/>
      <c r="T106" s="20"/>
      <c r="U106" s="18"/>
      <c r="W106" s="53" t="str">
        <f>IF('Project 2'!$V106&lt;&gt;"",'Project 2'!$V106*VLOOKUP('Project 2'!$U106,#REF!,2,0),"")</f>
        <v/>
      </c>
      <c r="X106" s="18"/>
      <c r="Y106" s="18"/>
      <c r="AA106" s="15"/>
    </row>
    <row r="107" spans="1:27" x14ac:dyDescent="0.35">
      <c r="A107" s="118"/>
      <c r="B107" s="118"/>
      <c r="C107" s="118"/>
      <c r="H107"/>
      <c r="I107"/>
      <c r="J107"/>
      <c r="K107"/>
      <c r="L107"/>
      <c r="N107"/>
      <c r="O107"/>
      <c r="P107"/>
      <c r="Q107"/>
      <c r="R107" s="18"/>
      <c r="S107" s="19"/>
      <c r="T107" s="20"/>
      <c r="U107" s="18"/>
      <c r="W107" s="53" t="str">
        <f>IF('Project 2'!$V107&lt;&gt;"",'Project 2'!$V107*VLOOKUP('Project 2'!$U107,#REF!,2,0),"")</f>
        <v/>
      </c>
      <c r="X107" s="18"/>
      <c r="Y107" s="25"/>
      <c r="AA107" s="15"/>
    </row>
    <row r="108" spans="1:27" ht="24" customHeight="1" x14ac:dyDescent="0.35">
      <c r="A108" s="117" t="s">
        <v>142</v>
      </c>
      <c r="B108" s="117" t="s">
        <v>143</v>
      </c>
      <c r="C108" s="116" t="s">
        <v>144</v>
      </c>
      <c r="F108"/>
      <c r="G108"/>
      <c r="H108"/>
      <c r="I108"/>
      <c r="J108"/>
      <c r="K108"/>
      <c r="L108"/>
      <c r="N108"/>
      <c r="O108"/>
      <c r="P108"/>
      <c r="Q108"/>
      <c r="R108" s="18"/>
      <c r="S108" s="19"/>
      <c r="T108" s="20"/>
      <c r="U108" s="18"/>
      <c r="W108" s="53" t="str">
        <f>IF('Project 2'!$V108&lt;&gt;"",'Project 2'!$V108*VLOOKUP('Project 2'!$U108,#REF!,2,0),"")</f>
        <v/>
      </c>
      <c r="X108" s="18"/>
      <c r="Y108" s="25"/>
      <c r="AA108" s="15"/>
    </row>
    <row r="109" spans="1:27" ht="15" customHeight="1" x14ac:dyDescent="0.35">
      <c r="A109" s="280"/>
      <c r="B109" s="280"/>
      <c r="C109" s="121">
        <f>B109+A109</f>
        <v>0</v>
      </c>
      <c r="D109" s="226"/>
      <c r="F109"/>
      <c r="G109"/>
      <c r="H109"/>
      <c r="I109"/>
      <c r="J109"/>
      <c r="K109"/>
      <c r="L109"/>
      <c r="N109"/>
      <c r="O109"/>
      <c r="P109"/>
      <c r="Q109"/>
      <c r="R109" s="18"/>
      <c r="S109" s="19"/>
      <c r="T109" s="20"/>
      <c r="U109" s="18"/>
      <c r="W109" s="53" t="str">
        <f>IF('Project 2'!$V109&lt;&gt;"",'Project 2'!$V109*VLOOKUP('Project 2'!$U109,#REF!,2,0),"")</f>
        <v/>
      </c>
      <c r="X109" s="18"/>
      <c r="Y109" s="18"/>
      <c r="AA109" s="15"/>
    </row>
    <row r="110" spans="1:27" ht="15" customHeight="1" x14ac:dyDescent="0.35">
      <c r="A110"/>
      <c r="B110"/>
      <c r="C110"/>
      <c r="D110"/>
      <c r="F110"/>
      <c r="G110"/>
      <c r="H110"/>
      <c r="I110"/>
      <c r="J110"/>
      <c r="K110"/>
      <c r="L110"/>
      <c r="N110"/>
      <c r="O110"/>
      <c r="P110"/>
      <c r="Q110"/>
      <c r="R110" s="18"/>
      <c r="S110" s="19"/>
      <c r="T110" s="20"/>
      <c r="U110" s="18"/>
      <c r="W110" s="53"/>
      <c r="X110" s="18"/>
      <c r="Y110" s="18"/>
      <c r="AA110" s="15"/>
    </row>
    <row r="111" spans="1:27" ht="78" x14ac:dyDescent="0.35">
      <c r="A111" s="387" t="s">
        <v>181</v>
      </c>
      <c r="B111" s="387"/>
      <c r="C111" s="241" t="s">
        <v>182</v>
      </c>
      <c r="D111" s="241" t="s">
        <v>23</v>
      </c>
      <c r="E111" s="229" t="s">
        <v>267</v>
      </c>
      <c r="L111"/>
      <c r="N111"/>
      <c r="O111"/>
      <c r="P111"/>
      <c r="Q111"/>
      <c r="R111" s="18"/>
      <c r="S111" s="19"/>
      <c r="T111" s="20"/>
      <c r="U111" s="18"/>
      <c r="W111" s="53"/>
      <c r="X111" s="18"/>
      <c r="Y111" s="26"/>
      <c r="AA111" s="15"/>
    </row>
    <row r="112" spans="1:27" x14ac:dyDescent="0.35">
      <c r="A112" s="137" t="s">
        <v>149</v>
      </c>
      <c r="B112" s="127">
        <f>SUM(Income_P11315[AMOUNT])</f>
        <v>0</v>
      </c>
      <c r="C112" s="220" t="s">
        <v>261</v>
      </c>
      <c r="D112" s="221">
        <v>0</v>
      </c>
      <c r="L112"/>
      <c r="N112"/>
      <c r="O112"/>
      <c r="P112"/>
      <c r="Q112"/>
      <c r="R112" s="18"/>
      <c r="S112" s="19"/>
      <c r="T112" s="20"/>
      <c r="U112" s="18"/>
      <c r="W112" s="53"/>
      <c r="X112" s="18"/>
      <c r="Y112" s="26"/>
      <c r="AA112" s="15"/>
    </row>
    <row r="113" spans="1:27" x14ac:dyDescent="0.35">
      <c r="A113" s="138" t="s">
        <v>183</v>
      </c>
      <c r="B113" s="228">
        <f>SUM(Detailed_Expense_P11416[TOTAL IN CAD])</f>
        <v>0</v>
      </c>
      <c r="C113" s="223" t="s">
        <v>322</v>
      </c>
      <c r="D113" s="222">
        <v>0</v>
      </c>
      <c r="E113"/>
      <c r="H113"/>
      <c r="I113"/>
      <c r="J113"/>
      <c r="K113"/>
      <c r="L113"/>
      <c r="N113"/>
      <c r="O113"/>
      <c r="P113"/>
      <c r="Q113"/>
      <c r="R113" s="18"/>
      <c r="S113" s="19"/>
      <c r="T113" s="20"/>
      <c r="U113" s="18"/>
      <c r="W113" s="53"/>
      <c r="X113" s="18"/>
      <c r="Y113" s="26"/>
      <c r="AA113" s="15"/>
    </row>
    <row r="114" spans="1:27" x14ac:dyDescent="0.35">
      <c r="A114" s="139" t="s">
        <v>209</v>
      </c>
      <c r="B114" s="40">
        <f>B113*0.1</f>
        <v>0</v>
      </c>
      <c r="C114" s="242" t="s">
        <v>180</v>
      </c>
      <c r="D114" s="243">
        <v>0</v>
      </c>
      <c r="E114"/>
      <c r="H114"/>
      <c r="I114"/>
      <c r="J114"/>
      <c r="K114"/>
      <c r="L114"/>
      <c r="N114"/>
      <c r="O114"/>
      <c r="P114"/>
      <c r="Q114"/>
      <c r="R114" s="18"/>
      <c r="S114" s="19"/>
      <c r="T114" s="20"/>
      <c r="U114" s="18"/>
      <c r="W114" s="53" t="str">
        <f>IF('Project 2'!$V114&lt;&gt;"",'Project 2'!$V114*VLOOKUP('Project 2'!$U114,#REF!,2,0),"")</f>
        <v/>
      </c>
      <c r="X114" s="18"/>
      <c r="Y114" s="18"/>
      <c r="AA114" s="15"/>
    </row>
    <row r="115" spans="1:27" x14ac:dyDescent="0.35">
      <c r="A115" s="140" t="s">
        <v>66</v>
      </c>
      <c r="B115" s="141">
        <f>B112-(B113+B114)</f>
        <v>0</v>
      </c>
      <c r="C115"/>
      <c r="D115"/>
      <c r="E115"/>
      <c r="F115"/>
      <c r="G115"/>
      <c r="H115"/>
      <c r="I115"/>
      <c r="J115"/>
      <c r="K115"/>
      <c r="L115"/>
      <c r="N115"/>
      <c r="O115"/>
      <c r="P115"/>
      <c r="Q115"/>
      <c r="R115" s="18"/>
      <c r="S115" s="19"/>
      <c r="T115" s="20"/>
      <c r="U115" s="18"/>
      <c r="W115" s="53" t="str">
        <f>IF('Project 2'!$V115&lt;&gt;"",'Project 2'!$V115*VLOOKUP('Project 2'!$U115,#REF!,2,0),"")</f>
        <v/>
      </c>
      <c r="X115" s="18"/>
      <c r="Y115" s="25"/>
      <c r="AA115" s="15"/>
    </row>
    <row r="116" spans="1:27" x14ac:dyDescent="0.35">
      <c r="A116" s="42" t="s">
        <v>148</v>
      </c>
      <c r="B116" s="33"/>
      <c r="C116"/>
      <c r="D116"/>
      <c r="E116"/>
      <c r="F116"/>
      <c r="G116"/>
      <c r="H116"/>
      <c r="I116"/>
      <c r="J116"/>
      <c r="K116"/>
      <c r="L116"/>
      <c r="N116" s="2"/>
      <c r="O116"/>
      <c r="P116"/>
      <c r="Q116"/>
      <c r="R116" s="18"/>
      <c r="S116" s="19"/>
      <c r="T116" s="20"/>
      <c r="U116" s="18"/>
      <c r="W116" s="53" t="str">
        <f>IF('Project 2'!$V116&lt;&gt;"",'Project 2'!$V116*VLOOKUP('Project 2'!$U116,#REF!,2,0),"")</f>
        <v/>
      </c>
      <c r="X116" s="18"/>
      <c r="Y116" s="26"/>
      <c r="AA116" s="15"/>
    </row>
    <row r="117" spans="1:27" x14ac:dyDescent="0.35">
      <c r="C117"/>
      <c r="D117"/>
      <c r="E117"/>
      <c r="F117"/>
      <c r="G117"/>
      <c r="H117"/>
      <c r="I117"/>
      <c r="J117"/>
      <c r="K117"/>
      <c r="L117"/>
      <c r="N117"/>
      <c r="O117"/>
      <c r="P117"/>
      <c r="Q117"/>
      <c r="R117" s="18"/>
      <c r="S117" s="19"/>
      <c r="T117" s="20"/>
      <c r="U117" s="18"/>
      <c r="W117" s="53" t="str">
        <f>IF('Project 2'!$V117&lt;&gt;"",'Project 2'!$V117*VLOOKUP('Project 2'!$U117,#REF!,2,0),"")</f>
        <v/>
      </c>
      <c r="X117" s="18"/>
      <c r="Y117" s="22"/>
      <c r="AA117" s="15"/>
    </row>
    <row r="118" spans="1:27" x14ac:dyDescent="0.35">
      <c r="A118"/>
      <c r="B118"/>
      <c r="C118"/>
      <c r="D118"/>
      <c r="E118"/>
      <c r="F118"/>
      <c r="G118"/>
      <c r="H118"/>
      <c r="I118"/>
      <c r="J118"/>
      <c r="K118"/>
      <c r="L118"/>
      <c r="N118"/>
      <c r="O118"/>
      <c r="P118"/>
      <c r="Q118"/>
      <c r="R118" s="18"/>
      <c r="S118" s="19"/>
      <c r="T118" s="20"/>
      <c r="U118" s="18"/>
      <c r="W118" s="53"/>
      <c r="X118" s="18"/>
      <c r="Y118" s="22"/>
      <c r="AA118" s="15"/>
    </row>
    <row r="119" spans="1:27" x14ac:dyDescent="0.35">
      <c r="A119"/>
      <c r="B119"/>
      <c r="C119"/>
      <c r="D119"/>
      <c r="E119"/>
      <c r="F119"/>
      <c r="G119"/>
      <c r="H119"/>
      <c r="I119"/>
      <c r="J119"/>
      <c r="K119"/>
      <c r="L119"/>
      <c r="N119"/>
      <c r="O119"/>
      <c r="P119"/>
      <c r="Q119"/>
      <c r="R119" s="18"/>
      <c r="S119" s="19"/>
      <c r="T119" s="20"/>
      <c r="U119" s="18"/>
      <c r="W119" s="53"/>
      <c r="X119" s="18"/>
      <c r="Y119" s="22"/>
      <c r="AA119" s="15"/>
    </row>
    <row r="120" spans="1:27" x14ac:dyDescent="0.35">
      <c r="A120"/>
      <c r="B120"/>
      <c r="C120"/>
      <c r="D120"/>
      <c r="E120"/>
      <c r="F120"/>
      <c r="G120"/>
      <c r="H120"/>
      <c r="I120"/>
      <c r="J120"/>
      <c r="K120"/>
      <c r="L120"/>
      <c r="N120"/>
      <c r="O120"/>
      <c r="P120"/>
      <c r="Q120"/>
      <c r="R120" s="18"/>
      <c r="S120" s="19"/>
      <c r="T120" s="20"/>
      <c r="U120" s="18"/>
      <c r="W120" s="53" t="str">
        <f>IF('Project 2'!$V120&lt;&gt;"",'Project 2'!$V120*VLOOKUP('Project 2'!$U120,#REF!,2,0),"")</f>
        <v/>
      </c>
      <c r="X120" s="18"/>
      <c r="Y120" s="22"/>
      <c r="AA120" s="15"/>
    </row>
    <row r="121" spans="1:27" ht="15" customHeight="1" x14ac:dyDescent="0.35">
      <c r="A121"/>
      <c r="B121"/>
      <c r="C121"/>
      <c r="D121"/>
      <c r="E121"/>
      <c r="G121"/>
      <c r="H121"/>
      <c r="I121"/>
      <c r="J121"/>
      <c r="K121"/>
      <c r="L121"/>
      <c r="N121"/>
      <c r="O121"/>
      <c r="P121"/>
      <c r="Q121"/>
      <c r="R121" s="18"/>
      <c r="S121" s="19"/>
      <c r="T121" s="20"/>
      <c r="U121" s="18"/>
      <c r="W121" s="53"/>
      <c r="X121" s="18"/>
      <c r="Y121" s="22"/>
      <c r="AA121" s="15"/>
    </row>
    <row r="122" spans="1:27" x14ac:dyDescent="0.35">
      <c r="A122"/>
      <c r="B122"/>
      <c r="C122"/>
      <c r="D122"/>
      <c r="E122"/>
      <c r="G122"/>
      <c r="H122"/>
      <c r="I122"/>
      <c r="J122"/>
      <c r="K122"/>
      <c r="L122"/>
      <c r="N122"/>
      <c r="O122"/>
      <c r="P122"/>
      <c r="Q122"/>
      <c r="R122" s="18"/>
      <c r="S122" s="19"/>
      <c r="T122" s="20"/>
      <c r="U122" s="18"/>
      <c r="W122" s="53"/>
      <c r="X122" s="18"/>
      <c r="Y122" s="22"/>
      <c r="AA122" s="15"/>
    </row>
    <row r="123" spans="1:27" x14ac:dyDescent="0.35">
      <c r="A123"/>
      <c r="B123"/>
      <c r="C123"/>
      <c r="D123"/>
      <c r="E123"/>
      <c r="F123"/>
      <c r="G123"/>
      <c r="H123"/>
      <c r="I123"/>
      <c r="J123"/>
      <c r="K123"/>
      <c r="L123"/>
      <c r="N123"/>
      <c r="O123"/>
      <c r="P123"/>
      <c r="Q123"/>
      <c r="R123" s="18"/>
      <c r="S123" s="19"/>
      <c r="T123" s="20"/>
      <c r="U123" s="18"/>
      <c r="W123" s="53"/>
      <c r="X123" s="18"/>
      <c r="Y123" s="22"/>
      <c r="AA123" s="15"/>
    </row>
    <row r="124" spans="1:27" x14ac:dyDescent="0.35">
      <c r="A124"/>
      <c r="B124"/>
      <c r="C124"/>
      <c r="D124"/>
      <c r="E124"/>
      <c r="F124"/>
      <c r="G124"/>
      <c r="H124"/>
      <c r="I124"/>
      <c r="J124"/>
      <c r="K124"/>
      <c r="L124"/>
      <c r="N124"/>
      <c r="O124"/>
      <c r="P124"/>
      <c r="Q124"/>
      <c r="R124" s="18"/>
      <c r="S124" s="19"/>
      <c r="T124" s="20"/>
      <c r="U124" s="18"/>
      <c r="W124" s="53" t="str">
        <f>IF('Project 2'!$V124&lt;&gt;"",'Project 2'!$V124*VLOOKUP('Project 2'!$U124,#REF!,2,0),"")</f>
        <v/>
      </c>
      <c r="X124" s="18"/>
      <c r="Y124" s="22"/>
      <c r="AA124" s="15"/>
    </row>
    <row r="125" spans="1:27" x14ac:dyDescent="0.35">
      <c r="A125"/>
      <c r="B125"/>
      <c r="C125"/>
      <c r="D125"/>
      <c r="E125"/>
      <c r="F125"/>
      <c r="G125"/>
      <c r="H125"/>
      <c r="I125"/>
      <c r="J125"/>
      <c r="K125"/>
      <c r="L125"/>
      <c r="N125"/>
      <c r="O125"/>
      <c r="P125"/>
      <c r="Q125"/>
      <c r="R125" s="18"/>
      <c r="S125" s="19"/>
      <c r="T125" s="20"/>
      <c r="U125" s="18"/>
      <c r="W125" s="53"/>
      <c r="X125" s="18"/>
      <c r="Y125" s="22"/>
      <c r="AA125" s="15"/>
    </row>
    <row r="126" spans="1:27" x14ac:dyDescent="0.35">
      <c r="A126"/>
      <c r="B126"/>
      <c r="C126"/>
      <c r="D126"/>
      <c r="E126"/>
      <c r="F126" s="225" t="s">
        <v>273</v>
      </c>
      <c r="G126"/>
      <c r="H126"/>
      <c r="I126"/>
      <c r="J126"/>
      <c r="K126"/>
      <c r="L126"/>
      <c r="N126"/>
      <c r="O126"/>
      <c r="P126"/>
      <c r="Q126"/>
      <c r="R126" s="18"/>
      <c r="S126" s="19"/>
      <c r="T126" s="20"/>
      <c r="U126" s="18"/>
      <c r="W126" s="53"/>
      <c r="X126" s="18"/>
      <c r="Y126" s="22"/>
      <c r="AA126" s="15"/>
    </row>
    <row r="127" spans="1:27" ht="31" x14ac:dyDescent="0.35">
      <c r="A127" s="239" t="s">
        <v>272</v>
      </c>
      <c r="B127"/>
      <c r="C127"/>
      <c r="D127"/>
      <c r="E127"/>
      <c r="F127" s="225" t="s">
        <v>266</v>
      </c>
      <c r="G127"/>
      <c r="H127"/>
      <c r="I127"/>
      <c r="J127"/>
      <c r="K127"/>
      <c r="L127"/>
      <c r="N127"/>
      <c r="O127"/>
      <c r="P127"/>
      <c r="Q127"/>
      <c r="R127" s="18"/>
      <c r="S127" s="19"/>
      <c r="T127" s="20"/>
      <c r="U127" s="18"/>
      <c r="W127" s="53"/>
      <c r="X127" s="18"/>
      <c r="Y127" s="22"/>
      <c r="AA127" s="15"/>
    </row>
    <row r="128" spans="1:27" ht="27" customHeight="1" x14ac:dyDescent="0.35">
      <c r="A128" s="388" t="s">
        <v>0</v>
      </c>
      <c r="B128" s="389"/>
      <c r="C128" s="389"/>
      <c r="D128" s="389"/>
      <c r="F128" s="206" t="s">
        <v>1</v>
      </c>
      <c r="G128" s="207"/>
      <c r="H128" s="207"/>
      <c r="I128" s="207"/>
      <c r="J128" s="207"/>
      <c r="K128" s="207"/>
      <c r="L128" s="207"/>
      <c r="M128" s="207"/>
      <c r="N128" s="207"/>
      <c r="O128" s="207"/>
      <c r="P128" s="207"/>
      <c r="Q128" s="207"/>
      <c r="R128" s="18"/>
      <c r="S128" s="59"/>
      <c r="T128" s="20"/>
      <c r="U128" s="18"/>
      <c r="V128" s="72"/>
      <c r="W128" s="72" t="str">
        <f>IF('PD Opportunity 1'!$V97&lt;&gt;"",'PD Opportunity 1'!$V97*VLOOKUP('PD Opportunity 1'!$U97,#REF!,2,0),"")</f>
        <v/>
      </c>
      <c r="X128" s="18"/>
      <c r="Y128" s="26"/>
      <c r="AA128" s="15"/>
    </row>
    <row r="129" spans="1:27" x14ac:dyDescent="0.35">
      <c r="A129" s="187" t="s">
        <v>3</v>
      </c>
      <c r="B129" s="188" t="s">
        <v>4</v>
      </c>
      <c r="C129" s="189" t="s">
        <v>5</v>
      </c>
      <c r="D129" s="190" t="s">
        <v>6</v>
      </c>
      <c r="F129" s="192" t="s">
        <v>140</v>
      </c>
      <c r="G129" s="152" t="s">
        <v>139</v>
      </c>
      <c r="H129" s="152" t="s">
        <v>7</v>
      </c>
      <c r="I129" s="152" t="s">
        <v>8</v>
      </c>
      <c r="J129" s="153" t="s">
        <v>9</v>
      </c>
      <c r="K129" s="143" t="s">
        <v>10</v>
      </c>
      <c r="L129" s="152" t="s">
        <v>11</v>
      </c>
      <c r="M129" s="153" t="s">
        <v>12</v>
      </c>
      <c r="N129" s="143" t="s">
        <v>13</v>
      </c>
      <c r="O129" s="152" t="s">
        <v>5</v>
      </c>
      <c r="P129" s="152" t="s">
        <v>147</v>
      </c>
      <c r="Q129" s="193" t="s">
        <v>6</v>
      </c>
      <c r="R129" s="18"/>
      <c r="S129" s="19"/>
      <c r="T129" s="20"/>
      <c r="U129" s="18"/>
      <c r="W129" s="53" t="str">
        <f>IF('Project 2'!$V129&lt;&gt;"",'Project 2'!$V129*VLOOKUP('Project 2'!$U129,#REF!,2,0),"")</f>
        <v/>
      </c>
      <c r="X129" s="18"/>
      <c r="Y129" s="18"/>
      <c r="AA129" s="15"/>
    </row>
    <row r="130" spans="1:27" x14ac:dyDescent="0.35">
      <c r="A130" s="281"/>
      <c r="B130" s="282"/>
      <c r="C130" s="281"/>
      <c r="D130" s="283"/>
      <c r="E130" s="73"/>
      <c r="F130" s="293" t="s">
        <v>261</v>
      </c>
      <c r="G130" s="293" t="s">
        <v>322</v>
      </c>
      <c r="H130" s="293" t="s">
        <v>321</v>
      </c>
      <c r="I130" s="293">
        <v>1</v>
      </c>
      <c r="J130" s="294"/>
      <c r="K130" s="294"/>
      <c r="L130" s="293" t="s">
        <v>24</v>
      </c>
      <c r="M130" s="231" t="str">
        <f>IF(I130*J130+K130&gt;0,I130*J130+K130,"")</f>
        <v/>
      </c>
      <c r="N130" s="231" t="str">
        <f>IF(Detailed_Expense_P11416[[#This Row],[TOTAL]]&lt;&gt;"",Detailed_Expense_P11416[[#This Row],[TOTAL]]*VLOOKUP(Detailed_Expense_P11416[[#This Row],[CURRENCY]],Conversion12[],2,0),"")</f>
        <v/>
      </c>
      <c r="O130" s="281"/>
      <c r="P130" s="302"/>
      <c r="Q130" s="293"/>
      <c r="R130" s="74"/>
      <c r="S130" s="142"/>
      <c r="T130" s="20"/>
      <c r="U130" s="18"/>
      <c r="W130" s="53" t="str">
        <f>IF('Project 2'!$V130&lt;&gt;"",'Project 2'!$V130*VLOOKUP('Project 2'!$U130,#REF!,2,0),"")</f>
        <v/>
      </c>
      <c r="X130" s="18"/>
      <c r="Y130" s="18"/>
      <c r="AA130" s="15"/>
    </row>
    <row r="131" spans="1:27" x14ac:dyDescent="0.35">
      <c r="A131" s="284"/>
      <c r="B131" s="285"/>
      <c r="C131" s="286"/>
      <c r="D131" s="287"/>
      <c r="E131" s="73"/>
      <c r="F131" s="293"/>
      <c r="G131" s="293"/>
      <c r="H131" s="293"/>
      <c r="I131" s="293"/>
      <c r="J131" s="294"/>
      <c r="K131" s="294"/>
      <c r="L131" s="293"/>
      <c r="M131" s="231" t="str">
        <f>IF(I131*J131+K131&gt;0,I131*J131+K131,"")</f>
        <v/>
      </c>
      <c r="N131" s="231" t="str">
        <f>IF(Detailed_Expense_P11416[[#This Row],[TOTAL]]&lt;&gt;"",Detailed_Expense_P11416[[#This Row],[TOTAL]]*VLOOKUP(Detailed_Expense_P11416[[#This Row],[CURRENCY]],Conversion12[],2,0),"")</f>
        <v/>
      </c>
      <c r="O131" s="281"/>
      <c r="P131" s="295"/>
      <c r="Q131" s="296"/>
      <c r="R131" s="74"/>
      <c r="S131" s="19"/>
      <c r="T131" s="20"/>
      <c r="U131" s="18"/>
      <c r="W131" s="53" t="str">
        <f>IF('Project 2'!$V131&lt;&gt;"",'Project 2'!$V131*VLOOKUP('Project 2'!$U131,#REF!,2,0),"")</f>
        <v/>
      </c>
      <c r="X131" s="18"/>
      <c r="Y131" s="22"/>
      <c r="AA131" s="15"/>
    </row>
    <row r="132" spans="1:27" x14ac:dyDescent="0.35">
      <c r="A132" s="284"/>
      <c r="B132" s="285"/>
      <c r="C132" s="286"/>
      <c r="D132" s="284"/>
      <c r="E132" s="73"/>
      <c r="F132" s="293"/>
      <c r="G132" s="293"/>
      <c r="H132" s="293"/>
      <c r="I132" s="293"/>
      <c r="J132" s="294"/>
      <c r="K132" s="294"/>
      <c r="L132" s="293"/>
      <c r="M132" s="231" t="str">
        <f t="shared" ref="M132:M195" si="0">IF(I132*J132+K132&gt;0,I132*J132+K132,"")</f>
        <v/>
      </c>
      <c r="N132" s="231" t="str">
        <f>IF(Detailed_Expense_P11416[[#This Row],[TOTAL]]&lt;&gt;"",Detailed_Expense_P11416[[#This Row],[TOTAL]]*VLOOKUP(Detailed_Expense_P11416[[#This Row],[CURRENCY]],Conversion12[],2,0),"")</f>
        <v/>
      </c>
      <c r="O132" s="281"/>
      <c r="P132" s="295"/>
      <c r="Q132" s="296"/>
      <c r="R132" s="74"/>
      <c r="S132" s="19"/>
      <c r="T132" s="20"/>
      <c r="U132" s="18"/>
      <c r="W132" s="53" t="str">
        <f>IF('Project 2'!$V132&lt;&gt;"",'Project 2'!$V132*VLOOKUP('Project 2'!$U132,#REF!,2,0),"")</f>
        <v/>
      </c>
      <c r="X132" s="18"/>
      <c r="Y132" s="18"/>
      <c r="AA132" s="15"/>
    </row>
    <row r="133" spans="1:27" x14ac:dyDescent="0.35">
      <c r="A133" s="284"/>
      <c r="B133" s="287"/>
      <c r="C133" s="286"/>
      <c r="D133" s="287"/>
      <c r="E133" s="73"/>
      <c r="F133" s="293"/>
      <c r="G133" s="293"/>
      <c r="H133" s="293"/>
      <c r="I133" s="293"/>
      <c r="J133" s="294"/>
      <c r="K133" s="294"/>
      <c r="L133" s="293"/>
      <c r="M133" s="231" t="str">
        <f t="shared" si="0"/>
        <v/>
      </c>
      <c r="N133" s="231" t="str">
        <f>IF(Detailed_Expense_P11416[[#This Row],[TOTAL]]&lt;&gt;"",Detailed_Expense_P11416[[#This Row],[TOTAL]]*VLOOKUP(Detailed_Expense_P11416[[#This Row],[CURRENCY]],Conversion12[],2,0),"")</f>
        <v/>
      </c>
      <c r="O133" s="281"/>
      <c r="P133" s="296"/>
      <c r="Q133" s="296"/>
      <c r="R133" s="74"/>
      <c r="S133" s="19"/>
      <c r="T133" s="20"/>
      <c r="U133" s="18"/>
      <c r="W133" s="53" t="str">
        <f>IF('Project 2'!$V133&lt;&gt;"",'Project 2'!$V133*VLOOKUP('Project 2'!$U133,#REF!,2,0),"")</f>
        <v/>
      </c>
      <c r="X133" s="18"/>
      <c r="Y133" s="25"/>
      <c r="AA133" s="15"/>
    </row>
    <row r="134" spans="1:27" x14ac:dyDescent="0.35">
      <c r="A134" s="284"/>
      <c r="B134" s="287"/>
      <c r="C134" s="286"/>
      <c r="D134" s="287"/>
      <c r="E134" s="73"/>
      <c r="F134" s="293"/>
      <c r="G134" s="293"/>
      <c r="H134" s="293"/>
      <c r="I134" s="293"/>
      <c r="J134" s="294"/>
      <c r="K134" s="294"/>
      <c r="L134" s="293"/>
      <c r="M134" s="231" t="str">
        <f t="shared" si="0"/>
        <v/>
      </c>
      <c r="N134" s="231" t="str">
        <f>IF(Detailed_Expense_P11416[[#This Row],[TOTAL]]&lt;&gt;"",Detailed_Expense_P11416[[#This Row],[TOTAL]]*VLOOKUP(Detailed_Expense_P11416[[#This Row],[CURRENCY]],Conversion12[],2,0),"")</f>
        <v/>
      </c>
      <c r="O134" s="281"/>
      <c r="P134" s="296"/>
      <c r="Q134" s="296"/>
      <c r="R134" s="74"/>
      <c r="S134" s="19"/>
      <c r="T134" s="20"/>
      <c r="U134" s="18"/>
      <c r="W134" s="53" t="str">
        <f>IF('Project 2'!$V134&lt;&gt;"",'Project 2'!$V134*VLOOKUP('Project 2'!$U134,#REF!,2,0),"")</f>
        <v/>
      </c>
      <c r="X134" s="18"/>
      <c r="Y134" s="18"/>
      <c r="AA134" s="15"/>
    </row>
    <row r="135" spans="1:27" x14ac:dyDescent="0.35">
      <c r="A135" s="288"/>
      <c r="B135" s="289"/>
      <c r="C135" s="290"/>
      <c r="D135" s="291"/>
      <c r="E135" s="73"/>
      <c r="F135" s="293"/>
      <c r="G135" s="293"/>
      <c r="H135" s="293"/>
      <c r="I135" s="293"/>
      <c r="J135" s="294"/>
      <c r="K135" s="294"/>
      <c r="L135" s="293"/>
      <c r="M135" s="231" t="str">
        <f t="shared" si="0"/>
        <v/>
      </c>
      <c r="N135" s="231" t="str">
        <f>IF(Detailed_Expense_P11416[[#This Row],[TOTAL]]&lt;&gt;"",Detailed_Expense_P11416[[#This Row],[TOTAL]]*VLOOKUP(Detailed_Expense_P11416[[#This Row],[CURRENCY]],Conversion12[],2,0),"")</f>
        <v/>
      </c>
      <c r="O135" s="281"/>
      <c r="P135" s="296"/>
      <c r="Q135" s="296"/>
      <c r="R135" s="74"/>
      <c r="S135" s="19"/>
      <c r="T135" s="20"/>
      <c r="U135" s="18"/>
      <c r="W135" s="53" t="str">
        <f>IF('Project 2'!$V135&lt;&gt;"",'Project 2'!$V135*VLOOKUP('Project 2'!$U135,#REF!,2,0),"")</f>
        <v/>
      </c>
      <c r="X135" s="18"/>
      <c r="Y135" s="18"/>
      <c r="AA135" s="15"/>
    </row>
    <row r="136" spans="1:27" x14ac:dyDescent="0.35">
      <c r="A136" s="288"/>
      <c r="B136" s="289"/>
      <c r="C136" s="290"/>
      <c r="D136" s="291"/>
      <c r="E136" s="73"/>
      <c r="F136" s="293"/>
      <c r="G136" s="293"/>
      <c r="H136" s="293"/>
      <c r="I136" s="293"/>
      <c r="J136" s="294"/>
      <c r="K136" s="294"/>
      <c r="L136" s="293"/>
      <c r="M136" s="231" t="str">
        <f t="shared" si="0"/>
        <v/>
      </c>
      <c r="N136" s="231" t="str">
        <f>IF(Detailed_Expense_P11416[[#This Row],[TOTAL]]&lt;&gt;"",Detailed_Expense_P11416[[#This Row],[TOTAL]]*VLOOKUP(Detailed_Expense_P11416[[#This Row],[CURRENCY]],Conversion12[],2,0),"")</f>
        <v/>
      </c>
      <c r="O136" s="281"/>
      <c r="P136" s="296"/>
      <c r="Q136" s="296"/>
      <c r="R136" s="74"/>
      <c r="S136" s="19"/>
      <c r="T136" s="20"/>
      <c r="U136" s="18"/>
      <c r="W136" s="53" t="str">
        <f>IF('Project 2'!$V136&lt;&gt;"",'Project 2'!$V136*VLOOKUP('Project 2'!$U136,#REF!,2,0),"")</f>
        <v/>
      </c>
      <c r="X136" s="18"/>
      <c r="Y136" s="18"/>
      <c r="AA136" s="15"/>
    </row>
    <row r="137" spans="1:27" x14ac:dyDescent="0.35">
      <c r="A137" s="288"/>
      <c r="B137" s="289"/>
      <c r="C137" s="290"/>
      <c r="D137" s="291"/>
      <c r="E137" s="73"/>
      <c r="F137" s="293"/>
      <c r="G137" s="293"/>
      <c r="H137" s="293"/>
      <c r="I137" s="293"/>
      <c r="J137" s="294"/>
      <c r="K137" s="294"/>
      <c r="L137" s="293"/>
      <c r="M137" s="231" t="str">
        <f t="shared" si="0"/>
        <v/>
      </c>
      <c r="N137" s="231" t="str">
        <f>IF(Detailed_Expense_P11416[[#This Row],[TOTAL]]&lt;&gt;"",Detailed_Expense_P11416[[#This Row],[TOTAL]]*VLOOKUP(Detailed_Expense_P11416[[#This Row],[CURRENCY]],Conversion12[],2,0),"")</f>
        <v/>
      </c>
      <c r="O137" s="281"/>
      <c r="P137" s="296"/>
      <c r="Q137" s="296"/>
      <c r="R137" s="74"/>
      <c r="S137" s="19"/>
      <c r="T137" s="20"/>
      <c r="U137" s="18"/>
      <c r="W137" s="53" t="str">
        <f>IF('Project 2'!$V137&lt;&gt;"",'Project 2'!$V137*VLOOKUP('Project 2'!$U137,#REF!,2,0),"")</f>
        <v/>
      </c>
      <c r="X137" s="18"/>
      <c r="Y137" s="18"/>
      <c r="AA137" s="15"/>
    </row>
    <row r="138" spans="1:27" x14ac:dyDescent="0.35">
      <c r="A138" s="288"/>
      <c r="B138" s="289"/>
      <c r="C138" s="290"/>
      <c r="D138" s="291"/>
      <c r="E138" s="73"/>
      <c r="F138" s="293"/>
      <c r="G138" s="293"/>
      <c r="H138" s="293"/>
      <c r="I138" s="293"/>
      <c r="J138" s="294"/>
      <c r="K138" s="294"/>
      <c r="L138" s="293"/>
      <c r="M138" s="231" t="str">
        <f t="shared" si="0"/>
        <v/>
      </c>
      <c r="N138" s="231" t="str">
        <f>IF(Detailed_Expense_P11416[[#This Row],[TOTAL]]&lt;&gt;"",Detailed_Expense_P11416[[#This Row],[TOTAL]]*VLOOKUP(Detailed_Expense_P11416[[#This Row],[CURRENCY]],Conversion12[],2,0),"")</f>
        <v/>
      </c>
      <c r="O138" s="281"/>
      <c r="P138" s="296"/>
      <c r="Q138" s="296"/>
      <c r="R138" s="74"/>
      <c r="S138" s="19"/>
      <c r="T138" s="20"/>
      <c r="U138" s="18"/>
      <c r="W138" s="53" t="str">
        <f>IF('Project 2'!$V138&lt;&gt;"",'Project 2'!$V138*VLOOKUP('Project 2'!$U138,#REF!,2,0),"")</f>
        <v/>
      </c>
      <c r="X138" s="18"/>
      <c r="Y138" s="25"/>
      <c r="AA138" s="15"/>
    </row>
    <row r="139" spans="1:27" x14ac:dyDescent="0.35">
      <c r="A139" s="288"/>
      <c r="B139" s="289"/>
      <c r="C139" s="290"/>
      <c r="D139" s="291"/>
      <c r="E139" s="73"/>
      <c r="F139" s="293"/>
      <c r="G139" s="293"/>
      <c r="H139" s="293"/>
      <c r="I139" s="293"/>
      <c r="J139" s="294"/>
      <c r="K139" s="294"/>
      <c r="L139" s="293"/>
      <c r="M139" s="231" t="str">
        <f t="shared" si="0"/>
        <v/>
      </c>
      <c r="N139" s="231" t="str">
        <f>IF(Detailed_Expense_P11416[[#This Row],[TOTAL]]&lt;&gt;"",Detailed_Expense_P11416[[#This Row],[TOTAL]]*VLOOKUP(Detailed_Expense_P11416[[#This Row],[CURRENCY]],Conversion12[],2,0),"")</f>
        <v/>
      </c>
      <c r="O139" s="281"/>
      <c r="P139" s="296"/>
      <c r="Q139" s="296"/>
      <c r="R139" s="74"/>
      <c r="T139" s="20"/>
      <c r="U139" s="18"/>
      <c r="W139" s="53" t="str">
        <f>IF('Project 2'!$V139&lt;&gt;"",'Project 2'!$V139*VLOOKUP('Project 2'!$U139,#REF!,2,0),"")</f>
        <v/>
      </c>
      <c r="X139" s="27"/>
      <c r="Y139" s="25"/>
      <c r="AA139" s="15"/>
    </row>
    <row r="140" spans="1:27" x14ac:dyDescent="0.35">
      <c r="A140" s="288"/>
      <c r="B140" s="289"/>
      <c r="C140" s="290"/>
      <c r="D140" s="291"/>
      <c r="E140" s="73"/>
      <c r="F140" s="293"/>
      <c r="G140" s="293"/>
      <c r="H140" s="293"/>
      <c r="I140" s="293"/>
      <c r="J140" s="294"/>
      <c r="K140" s="294"/>
      <c r="L140" s="293"/>
      <c r="M140" s="231" t="str">
        <f t="shared" si="0"/>
        <v/>
      </c>
      <c r="N140" s="231" t="str">
        <f>IF(Detailed_Expense_P11416[[#This Row],[TOTAL]]&lt;&gt;"",Detailed_Expense_P11416[[#This Row],[TOTAL]]*VLOOKUP(Detailed_Expense_P11416[[#This Row],[CURRENCY]],Conversion12[],2,0),"")</f>
        <v/>
      </c>
      <c r="O140" s="281"/>
      <c r="P140" s="296"/>
      <c r="Q140" s="296"/>
      <c r="R140" s="74"/>
      <c r="T140" s="20"/>
      <c r="U140" s="18"/>
      <c r="W140" s="53" t="str">
        <f>IF('Project 2'!$V140&lt;&gt;"",'Project 2'!$V140*VLOOKUP('Project 2'!$U140,#REF!,2,0),"")</f>
        <v/>
      </c>
      <c r="X140" s="27"/>
      <c r="Y140" s="25"/>
      <c r="AA140" s="15"/>
    </row>
    <row r="141" spans="1:27" x14ac:dyDescent="0.35">
      <c r="A141" s="288"/>
      <c r="B141" s="289"/>
      <c r="C141" s="290"/>
      <c r="D141" s="291"/>
      <c r="E141" s="73"/>
      <c r="F141" s="293"/>
      <c r="G141" s="293"/>
      <c r="H141" s="293"/>
      <c r="I141" s="293"/>
      <c r="J141" s="294"/>
      <c r="K141" s="294"/>
      <c r="L141" s="293"/>
      <c r="M141" s="231" t="str">
        <f t="shared" si="0"/>
        <v/>
      </c>
      <c r="N141" s="231" t="str">
        <f>IF(Detailed_Expense_P11416[[#This Row],[TOTAL]]&lt;&gt;"",Detailed_Expense_P11416[[#This Row],[TOTAL]]*VLOOKUP(Detailed_Expense_P11416[[#This Row],[CURRENCY]],Conversion12[],2,0),"")</f>
        <v/>
      </c>
      <c r="O141" s="281"/>
      <c r="P141" s="296"/>
      <c r="Q141" s="296"/>
      <c r="R141" s="74"/>
      <c r="T141" s="20"/>
      <c r="U141" s="18"/>
      <c r="W141" s="53" t="str">
        <f>IF('Project 2'!$V141&lt;&gt;"",'Project 2'!$V141*VLOOKUP('Project 2'!$U141,#REF!,2,0),"")</f>
        <v/>
      </c>
      <c r="X141" s="27"/>
      <c r="Y141" s="25"/>
      <c r="AA141" s="15"/>
    </row>
    <row r="142" spans="1:27" x14ac:dyDescent="0.35">
      <c r="A142" s="288"/>
      <c r="B142" s="289"/>
      <c r="C142" s="290"/>
      <c r="D142" s="291"/>
      <c r="E142" s="90"/>
      <c r="F142" s="293"/>
      <c r="G142" s="293"/>
      <c r="H142" s="293"/>
      <c r="I142" s="293"/>
      <c r="J142" s="294"/>
      <c r="K142" s="294"/>
      <c r="L142" s="293"/>
      <c r="M142" s="231" t="str">
        <f t="shared" si="0"/>
        <v/>
      </c>
      <c r="N142" s="231" t="str">
        <f>IF(Detailed_Expense_P11416[[#This Row],[TOTAL]]&lt;&gt;"",Detailed_Expense_P11416[[#This Row],[TOTAL]]*VLOOKUP(Detailed_Expense_P11416[[#This Row],[CURRENCY]],Conversion12[],2,0),"")</f>
        <v/>
      </c>
      <c r="O142" s="281"/>
      <c r="P142" s="291"/>
      <c r="Q142" s="290"/>
      <c r="R142" s="74"/>
      <c r="T142" s="20"/>
      <c r="U142" s="18"/>
      <c r="W142" s="53" t="str">
        <f>IF('Project 2'!$V142&lt;&gt;"",'Project 2'!$V142*VLOOKUP('Project 2'!$U142,#REF!,2,0),"")</f>
        <v/>
      </c>
      <c r="X142" s="27"/>
      <c r="Y142" s="25"/>
      <c r="AA142" s="15"/>
    </row>
    <row r="143" spans="1:27" x14ac:dyDescent="0.35">
      <c r="A143" s="288"/>
      <c r="B143" s="289"/>
      <c r="C143" s="290"/>
      <c r="D143" s="291"/>
      <c r="E143" s="73"/>
      <c r="F143" s="293"/>
      <c r="G143" s="293"/>
      <c r="H143" s="293"/>
      <c r="I143" s="293"/>
      <c r="J143" s="294"/>
      <c r="K143" s="294"/>
      <c r="L143" s="293"/>
      <c r="M143" s="231" t="str">
        <f t="shared" si="0"/>
        <v/>
      </c>
      <c r="N143" s="231" t="str">
        <f>IF(Detailed_Expense_P11416[[#This Row],[TOTAL]]&lt;&gt;"",Detailed_Expense_P11416[[#This Row],[TOTAL]]*VLOOKUP(Detailed_Expense_P11416[[#This Row],[CURRENCY]],Conversion12[],2,0),"")</f>
        <v/>
      </c>
      <c r="O143" s="281"/>
      <c r="P143" s="291"/>
      <c r="Q143" s="290"/>
      <c r="R143" s="74"/>
      <c r="T143" s="20"/>
      <c r="U143" s="18"/>
      <c r="W143" s="53" t="str">
        <f>IF('Project 2'!$V143&lt;&gt;"",'Project 2'!$V143*VLOOKUP('Project 2'!$U143,#REF!,2,0),"")</f>
        <v/>
      </c>
      <c r="X143" s="27"/>
      <c r="Y143" s="25"/>
      <c r="AA143" s="15"/>
    </row>
    <row r="144" spans="1:27" x14ac:dyDescent="0.35">
      <c r="A144" s="288"/>
      <c r="B144" s="289"/>
      <c r="C144" s="290"/>
      <c r="D144" s="291"/>
      <c r="E144" s="73"/>
      <c r="F144" s="293"/>
      <c r="G144" s="293"/>
      <c r="H144" s="293"/>
      <c r="I144" s="293"/>
      <c r="J144" s="294"/>
      <c r="K144" s="294"/>
      <c r="L144" s="293"/>
      <c r="M144" s="231" t="str">
        <f t="shared" si="0"/>
        <v/>
      </c>
      <c r="N144" s="231" t="str">
        <f>IF(Detailed_Expense_P11416[[#This Row],[TOTAL]]&lt;&gt;"",Detailed_Expense_P11416[[#This Row],[TOTAL]]*VLOOKUP(Detailed_Expense_P11416[[#This Row],[CURRENCY]],Conversion12[],2,0),"")</f>
        <v/>
      </c>
      <c r="O144" s="281"/>
      <c r="P144" s="291"/>
      <c r="Q144" s="290"/>
      <c r="R144" s="74"/>
      <c r="T144" s="20"/>
      <c r="U144" s="18"/>
      <c r="W144" s="53" t="str">
        <f>IF('Project 2'!$V144&lt;&gt;"",'Project 2'!$V144*VLOOKUP('Project 2'!$U144,#REF!,2,0),"")</f>
        <v/>
      </c>
      <c r="X144" s="27"/>
      <c r="Y144" s="25"/>
      <c r="AA144" s="15"/>
    </row>
    <row r="145" spans="1:27" x14ac:dyDescent="0.35">
      <c r="A145" s="288"/>
      <c r="B145" s="289"/>
      <c r="C145" s="291"/>
      <c r="D145" s="291"/>
      <c r="E145" s="90"/>
      <c r="F145" s="293"/>
      <c r="G145" s="293"/>
      <c r="H145" s="293"/>
      <c r="I145" s="293"/>
      <c r="J145" s="294"/>
      <c r="K145" s="294"/>
      <c r="L145" s="293"/>
      <c r="M145" s="231" t="str">
        <f t="shared" si="0"/>
        <v/>
      </c>
      <c r="N145" s="231" t="str">
        <f>IF(Detailed_Expense_P11416[[#This Row],[TOTAL]]&lt;&gt;"",Detailed_Expense_P11416[[#This Row],[TOTAL]]*VLOOKUP(Detailed_Expense_P11416[[#This Row],[CURRENCY]],Conversion12[],2,0),"")</f>
        <v/>
      </c>
      <c r="O145" s="281"/>
      <c r="P145" s="291"/>
      <c r="Q145" s="290"/>
      <c r="R145" s="74"/>
      <c r="T145" s="20"/>
      <c r="U145" s="18"/>
      <c r="W145" s="53" t="str">
        <f>IF('Project 2'!$V145&lt;&gt;"",'Project 2'!$V145*VLOOKUP('Project 2'!$U145,#REF!,2,0),"")</f>
        <v/>
      </c>
      <c r="X145" s="27"/>
      <c r="Y145" s="18"/>
      <c r="AA145" s="15"/>
    </row>
    <row r="146" spans="1:27" x14ac:dyDescent="0.35">
      <c r="A146" s="288"/>
      <c r="B146" s="289"/>
      <c r="C146" s="291"/>
      <c r="D146" s="291"/>
      <c r="E146" s="90"/>
      <c r="F146" s="293"/>
      <c r="G146" s="293"/>
      <c r="H146" s="293"/>
      <c r="I146" s="293"/>
      <c r="J146" s="294"/>
      <c r="K146" s="294"/>
      <c r="L146" s="293"/>
      <c r="M146" s="231" t="str">
        <f t="shared" si="0"/>
        <v/>
      </c>
      <c r="N146" s="231" t="str">
        <f>IF(Detailed_Expense_P11416[[#This Row],[TOTAL]]&lt;&gt;"",Detailed_Expense_P11416[[#This Row],[TOTAL]]*VLOOKUP(Detailed_Expense_P11416[[#This Row],[CURRENCY]],Conversion12[],2,0),"")</f>
        <v/>
      </c>
      <c r="O146" s="281"/>
      <c r="P146" s="291"/>
      <c r="Q146" s="290"/>
      <c r="R146" s="74"/>
      <c r="T146" s="20"/>
      <c r="U146" s="18"/>
      <c r="W146" s="53" t="str">
        <f>IF('Project 2'!$V146&lt;&gt;"",'Project 2'!$V146*VLOOKUP('Project 2'!$U146,#REF!,2,0),"")</f>
        <v/>
      </c>
      <c r="X146" s="27"/>
      <c r="Y146" s="18"/>
      <c r="AA146" s="15"/>
    </row>
    <row r="147" spans="1:27" x14ac:dyDescent="0.35">
      <c r="A147" s="288"/>
      <c r="B147" s="289"/>
      <c r="C147" s="292"/>
      <c r="D147" s="291"/>
      <c r="E147" s="90"/>
      <c r="F147" s="293"/>
      <c r="G147" s="293"/>
      <c r="H147" s="293"/>
      <c r="I147" s="293"/>
      <c r="J147" s="294"/>
      <c r="K147" s="294"/>
      <c r="L147" s="293"/>
      <c r="M147" s="231" t="str">
        <f t="shared" si="0"/>
        <v/>
      </c>
      <c r="N147" s="231" t="str">
        <f>IF(Detailed_Expense_P11416[[#This Row],[TOTAL]]&lt;&gt;"",Detailed_Expense_P11416[[#This Row],[TOTAL]]*VLOOKUP(Detailed_Expense_P11416[[#This Row],[CURRENCY]],Conversion12[],2,0),"")</f>
        <v/>
      </c>
      <c r="O147" s="281"/>
      <c r="P147" s="291"/>
      <c r="Q147" s="290"/>
      <c r="R147" s="74"/>
      <c r="T147" s="20"/>
      <c r="U147" s="18"/>
      <c r="W147" s="53" t="str">
        <f>IF('Project 2'!$V147&lt;&gt;"",'Project 2'!$V147*VLOOKUP('Project 2'!$U147,#REF!,2,0),"")</f>
        <v/>
      </c>
      <c r="X147" s="27"/>
      <c r="Y147" s="18"/>
      <c r="AA147" s="15"/>
    </row>
    <row r="148" spans="1:27" x14ac:dyDescent="0.35">
      <c r="A148" s="288"/>
      <c r="B148" s="289"/>
      <c r="C148" s="292"/>
      <c r="D148" s="291"/>
      <c r="E148" s="73"/>
      <c r="F148" s="293"/>
      <c r="G148" s="293"/>
      <c r="H148" s="295"/>
      <c r="I148" s="296"/>
      <c r="J148" s="297"/>
      <c r="K148" s="298"/>
      <c r="L148" s="281"/>
      <c r="M148" s="231" t="str">
        <f t="shared" si="0"/>
        <v/>
      </c>
      <c r="N148" s="231" t="str">
        <f>IF(Detailed_Expense_P11416[[#This Row],[TOTAL]]&lt;&gt;"",Detailed_Expense_P11416[[#This Row],[TOTAL]]*VLOOKUP(Detailed_Expense_P11416[[#This Row],[CURRENCY]],Conversion12[],2,0),"")</f>
        <v/>
      </c>
      <c r="O148" s="281"/>
      <c r="P148" s="291"/>
      <c r="Q148" s="290"/>
      <c r="R148" s="74"/>
      <c r="T148" s="20"/>
      <c r="U148" s="18"/>
      <c r="W148" s="53" t="str">
        <f>IF('Project 2'!$V148&lt;&gt;"",'Project 2'!$V148*VLOOKUP('Project 2'!$U148,#REF!,2,0),"")</f>
        <v/>
      </c>
      <c r="X148" s="27"/>
      <c r="Y148" s="25"/>
      <c r="AA148" s="15"/>
    </row>
    <row r="149" spans="1:27" x14ac:dyDescent="0.35">
      <c r="A149" s="288"/>
      <c r="B149" s="289"/>
      <c r="C149" s="291"/>
      <c r="D149" s="291"/>
      <c r="E149" s="73"/>
      <c r="F149" s="293"/>
      <c r="G149" s="293"/>
      <c r="H149" s="295"/>
      <c r="I149" s="296"/>
      <c r="J149" s="297"/>
      <c r="K149" s="298"/>
      <c r="L149" s="281"/>
      <c r="M149" s="231" t="str">
        <f t="shared" si="0"/>
        <v/>
      </c>
      <c r="N149" s="231" t="str">
        <f>IF(Detailed_Expense_P11416[[#This Row],[TOTAL]]&lt;&gt;"",Detailed_Expense_P11416[[#This Row],[TOTAL]]*VLOOKUP(Detailed_Expense_P11416[[#This Row],[CURRENCY]],Conversion12[],2,0),"")</f>
        <v/>
      </c>
      <c r="O149" s="281"/>
      <c r="P149" s="291"/>
      <c r="Q149" s="290"/>
      <c r="R149" s="74"/>
      <c r="T149" s="20"/>
      <c r="U149" s="18"/>
      <c r="W149" s="53" t="str">
        <f>IF('Project 2'!$V149&lt;&gt;"",'Project 2'!$V149*VLOOKUP('Project 2'!$U149,#REF!,2,0),"")</f>
        <v/>
      </c>
      <c r="X149" s="27"/>
      <c r="Y149" s="25"/>
      <c r="AA149" s="15"/>
    </row>
    <row r="150" spans="1:27" x14ac:dyDescent="0.35">
      <c r="A150" s="288"/>
      <c r="B150" s="289"/>
      <c r="C150" s="291"/>
      <c r="D150" s="291"/>
      <c r="E150" s="73"/>
      <c r="F150" s="293"/>
      <c r="G150" s="293"/>
      <c r="H150" s="295"/>
      <c r="I150" s="296"/>
      <c r="J150" s="297"/>
      <c r="K150" s="298"/>
      <c r="L150" s="281"/>
      <c r="M150" s="231" t="str">
        <f t="shared" si="0"/>
        <v/>
      </c>
      <c r="N150" s="231" t="str">
        <f>IF(Detailed_Expense_P11416[[#This Row],[TOTAL]]&lt;&gt;"",Detailed_Expense_P11416[[#This Row],[TOTAL]]*VLOOKUP(Detailed_Expense_P11416[[#This Row],[CURRENCY]],Conversion12[],2,0),"")</f>
        <v/>
      </c>
      <c r="O150" s="281"/>
      <c r="P150" s="291"/>
      <c r="Q150" s="290"/>
      <c r="R150" s="74"/>
      <c r="T150" s="20"/>
      <c r="U150" s="18"/>
      <c r="W150" s="53" t="str">
        <f>IF('Project 2'!$V150&lt;&gt;"",'Project 2'!$V150*VLOOKUP('Project 2'!$U150,#REF!,2,0),"")</f>
        <v/>
      </c>
      <c r="X150" s="27"/>
      <c r="Y150" s="18"/>
      <c r="AA150" s="15"/>
    </row>
    <row r="151" spans="1:27" x14ac:dyDescent="0.35">
      <c r="A151" s="288"/>
      <c r="B151" s="289"/>
      <c r="C151" s="291"/>
      <c r="D151" s="291"/>
      <c r="E151" s="73"/>
      <c r="F151" s="293"/>
      <c r="G151" s="293"/>
      <c r="H151" s="295"/>
      <c r="I151" s="296"/>
      <c r="J151" s="297"/>
      <c r="K151" s="298"/>
      <c r="L151" s="281"/>
      <c r="M151" s="231" t="str">
        <f t="shared" si="0"/>
        <v/>
      </c>
      <c r="N151" s="231" t="str">
        <f>IF(Detailed_Expense_P11416[[#This Row],[TOTAL]]&lt;&gt;"",Detailed_Expense_P11416[[#This Row],[TOTAL]]*VLOOKUP(Detailed_Expense_P11416[[#This Row],[CURRENCY]],Conversion12[],2,0),"")</f>
        <v/>
      </c>
      <c r="O151" s="281"/>
      <c r="P151" s="291"/>
      <c r="Q151" s="290"/>
      <c r="R151" s="74"/>
      <c r="T151" s="20"/>
      <c r="U151" s="18"/>
      <c r="W151" s="53" t="str">
        <f>IF('Project 2'!$V151&lt;&gt;"",'Project 2'!$V151*VLOOKUP('Project 2'!$U151,#REF!,2,0),"")</f>
        <v/>
      </c>
      <c r="X151" s="27"/>
      <c r="Y151" s="18"/>
      <c r="AA151" s="15"/>
    </row>
    <row r="152" spans="1:27" x14ac:dyDescent="0.35">
      <c r="A152" s="288"/>
      <c r="B152" s="289"/>
      <c r="C152" s="291"/>
      <c r="D152" s="291"/>
      <c r="E152" s="73"/>
      <c r="F152" s="293"/>
      <c r="G152" s="293"/>
      <c r="H152" s="295"/>
      <c r="I152" s="296"/>
      <c r="J152" s="297"/>
      <c r="K152" s="298"/>
      <c r="L152" s="281"/>
      <c r="M152" s="231" t="str">
        <f t="shared" si="0"/>
        <v/>
      </c>
      <c r="N152" s="231" t="str">
        <f>IF(Detailed_Expense_P11416[[#This Row],[TOTAL]]&lt;&gt;"",Detailed_Expense_P11416[[#This Row],[TOTAL]]*VLOOKUP(Detailed_Expense_P11416[[#This Row],[CURRENCY]],Conversion12[],2,0),"")</f>
        <v/>
      </c>
      <c r="O152" s="281"/>
      <c r="P152" s="291"/>
      <c r="Q152" s="290"/>
      <c r="R152" s="74"/>
      <c r="T152" s="20"/>
      <c r="U152" s="18"/>
      <c r="W152" s="53" t="str">
        <f>IF('Project 2'!$V152&lt;&gt;"",'Project 2'!$V152*VLOOKUP('Project 2'!$U152,#REF!,2,0),"")</f>
        <v/>
      </c>
      <c r="X152" s="27"/>
      <c r="Y152" s="26"/>
      <c r="AA152" s="15"/>
    </row>
    <row r="153" spans="1:27" x14ac:dyDescent="0.35">
      <c r="A153" s="288"/>
      <c r="B153" s="289"/>
      <c r="C153" s="291"/>
      <c r="D153" s="291"/>
      <c r="E153" s="73"/>
      <c r="F153" s="293"/>
      <c r="G153" s="293"/>
      <c r="H153" s="295"/>
      <c r="I153" s="296"/>
      <c r="J153" s="297"/>
      <c r="K153" s="298"/>
      <c r="L153" s="281"/>
      <c r="M153" s="231" t="str">
        <f t="shared" si="0"/>
        <v/>
      </c>
      <c r="N153" s="231" t="str">
        <f>IF(Detailed_Expense_P11416[[#This Row],[TOTAL]]&lt;&gt;"",Detailed_Expense_P11416[[#This Row],[TOTAL]]*VLOOKUP(Detailed_Expense_P11416[[#This Row],[CURRENCY]],Conversion12[],2,0),"")</f>
        <v/>
      </c>
      <c r="O153" s="281"/>
      <c r="P153" s="291"/>
      <c r="Q153" s="290"/>
      <c r="R153" s="74"/>
      <c r="T153" s="20"/>
      <c r="U153" s="18"/>
      <c r="W153" s="53" t="str">
        <f>IF('Project 2'!$V153&lt;&gt;"",'Project 2'!$V153*VLOOKUP('Project 2'!$U153,#REF!,2,0),"")</f>
        <v/>
      </c>
      <c r="X153" s="27"/>
      <c r="Y153" s="26"/>
      <c r="AA153" s="15"/>
    </row>
    <row r="154" spans="1:27" x14ac:dyDescent="0.35">
      <c r="A154" s="288"/>
      <c r="B154" s="289"/>
      <c r="C154" s="291"/>
      <c r="D154" s="291"/>
      <c r="E154" s="73"/>
      <c r="F154" s="293"/>
      <c r="G154" s="293"/>
      <c r="H154" s="281"/>
      <c r="I154" s="281"/>
      <c r="J154" s="299"/>
      <c r="K154" s="298"/>
      <c r="L154" s="281"/>
      <c r="M154" s="231" t="str">
        <f t="shared" si="0"/>
        <v/>
      </c>
      <c r="N154" s="231" t="str">
        <f>IF(Detailed_Expense_P11416[[#This Row],[TOTAL]]&lt;&gt;"",Detailed_Expense_P11416[[#This Row],[TOTAL]]*VLOOKUP(Detailed_Expense_P11416[[#This Row],[CURRENCY]],Conversion12[],2,0),"")</f>
        <v/>
      </c>
      <c r="O154" s="281"/>
      <c r="P154" s="291"/>
      <c r="Q154" s="290"/>
      <c r="R154" s="74"/>
      <c r="T154" s="20"/>
      <c r="U154" s="18"/>
      <c r="W154" s="53" t="str">
        <f>IF('Project 2'!$V154&lt;&gt;"",'Project 2'!$V154*VLOOKUP('Project 2'!$U154,#REF!,2,0),"")</f>
        <v/>
      </c>
      <c r="X154" s="27"/>
      <c r="Y154" s="25"/>
      <c r="AA154" s="15"/>
    </row>
    <row r="155" spans="1:27" x14ac:dyDescent="0.35">
      <c r="A155" s="288"/>
      <c r="B155" s="289"/>
      <c r="C155" s="291"/>
      <c r="D155" s="291"/>
      <c r="E155" s="73"/>
      <c r="F155" s="293"/>
      <c r="G155" s="293"/>
      <c r="H155" s="295"/>
      <c r="I155" s="296"/>
      <c r="J155" s="297"/>
      <c r="K155" s="298"/>
      <c r="L155" s="281"/>
      <c r="M155" s="231" t="str">
        <f t="shared" si="0"/>
        <v/>
      </c>
      <c r="N155" s="231" t="str">
        <f>IF(Detailed_Expense_P11416[[#This Row],[TOTAL]]&lt;&gt;"",Detailed_Expense_P11416[[#This Row],[TOTAL]]*VLOOKUP(Detailed_Expense_P11416[[#This Row],[CURRENCY]],Conversion12[],2,0),"")</f>
        <v/>
      </c>
      <c r="O155" s="281"/>
      <c r="P155" s="291"/>
      <c r="Q155" s="290"/>
      <c r="R155" s="74"/>
      <c r="T155" s="20"/>
      <c r="U155" s="18"/>
      <c r="W155" s="53" t="str">
        <f>IF('Project 2'!$V155&lt;&gt;"",'Project 2'!$V155*VLOOKUP('Project 2'!$U155,#REF!,2,0),"")</f>
        <v/>
      </c>
      <c r="X155" s="27"/>
      <c r="Y155" s="25"/>
      <c r="AA155" s="15"/>
    </row>
    <row r="156" spans="1:27" x14ac:dyDescent="0.35">
      <c r="A156" s="288"/>
      <c r="B156" s="289"/>
      <c r="C156" s="291"/>
      <c r="D156" s="291"/>
      <c r="E156" s="73"/>
      <c r="F156" s="293"/>
      <c r="G156" s="293"/>
      <c r="H156" s="295"/>
      <c r="I156" s="296"/>
      <c r="J156" s="297"/>
      <c r="K156" s="298"/>
      <c r="L156" s="281"/>
      <c r="M156" s="231" t="str">
        <f t="shared" si="0"/>
        <v/>
      </c>
      <c r="N156" s="231" t="str">
        <f>IF(Detailed_Expense_P11416[[#This Row],[TOTAL]]&lt;&gt;"",Detailed_Expense_P11416[[#This Row],[TOTAL]]*VLOOKUP(Detailed_Expense_P11416[[#This Row],[CURRENCY]],Conversion12[],2,0),"")</f>
        <v/>
      </c>
      <c r="O156" s="281"/>
      <c r="P156" s="291"/>
      <c r="Q156" s="290"/>
      <c r="R156" s="74"/>
      <c r="T156" s="20"/>
      <c r="U156" s="18"/>
      <c r="W156" s="53" t="str">
        <f>IF('Project 2'!$V156&lt;&gt;"",'Project 2'!$V156*VLOOKUP('Project 2'!$U156,#REF!,2,0),"")</f>
        <v/>
      </c>
      <c r="X156" s="27"/>
      <c r="Y156" s="25"/>
      <c r="Z156" s="27"/>
      <c r="AA156" s="15"/>
    </row>
    <row r="157" spans="1:27" x14ac:dyDescent="0.35">
      <c r="A157" s="288"/>
      <c r="B157" s="289"/>
      <c r="C157" s="291"/>
      <c r="D157" s="291"/>
      <c r="E157" s="90"/>
      <c r="F157" s="293"/>
      <c r="G157" s="293"/>
      <c r="H157" s="295"/>
      <c r="I157" s="296"/>
      <c r="J157" s="297"/>
      <c r="K157" s="298"/>
      <c r="L157" s="281"/>
      <c r="M157" s="231" t="str">
        <f t="shared" si="0"/>
        <v/>
      </c>
      <c r="N157" s="231" t="str">
        <f>IF(Detailed_Expense_P11416[[#This Row],[TOTAL]]&lt;&gt;"",Detailed_Expense_P11416[[#This Row],[TOTAL]]*VLOOKUP(Detailed_Expense_P11416[[#This Row],[CURRENCY]],Conversion12[],2,0),"")</f>
        <v/>
      </c>
      <c r="O157" s="281"/>
      <c r="P157" s="291"/>
      <c r="Q157" s="290"/>
      <c r="R157" s="74"/>
      <c r="T157" s="20"/>
      <c r="U157" s="18"/>
      <c r="W157" s="53" t="str">
        <f>IF('Project 2'!$V157&lt;&gt;"",'Project 2'!$V157*VLOOKUP('Project 2'!$U157,#REF!,2,0),"")</f>
        <v/>
      </c>
      <c r="X157" s="27"/>
      <c r="Y157" s="18"/>
      <c r="AA157" s="15"/>
    </row>
    <row r="158" spans="1:27" x14ac:dyDescent="0.35">
      <c r="A158" s="288"/>
      <c r="B158" s="289"/>
      <c r="C158" s="291"/>
      <c r="D158" s="291"/>
      <c r="E158" s="90"/>
      <c r="F158" s="293"/>
      <c r="G158" s="293"/>
      <c r="H158" s="295"/>
      <c r="I158" s="296"/>
      <c r="J158" s="297"/>
      <c r="K158" s="298"/>
      <c r="L158" s="281"/>
      <c r="M158" s="231" t="str">
        <f t="shared" si="0"/>
        <v/>
      </c>
      <c r="N158" s="231" t="str">
        <f>IF(Detailed_Expense_P11416[[#This Row],[TOTAL]]&lt;&gt;"",Detailed_Expense_P11416[[#This Row],[TOTAL]]*VLOOKUP(Detailed_Expense_P11416[[#This Row],[CURRENCY]],Conversion12[],2,0),"")</f>
        <v/>
      </c>
      <c r="O158" s="281"/>
      <c r="P158" s="291"/>
      <c r="Q158" s="290"/>
      <c r="R158" s="74"/>
      <c r="T158" s="20"/>
      <c r="U158" s="18"/>
      <c r="W158" s="53" t="str">
        <f>IF('Project 2'!$V158&lt;&gt;"",'Project 2'!$V158*VLOOKUP('Project 2'!$U158,#REF!,2,0),"")</f>
        <v/>
      </c>
      <c r="X158" s="27"/>
      <c r="Y158" s="25"/>
      <c r="AA158" s="15"/>
    </row>
    <row r="159" spans="1:27" x14ac:dyDescent="0.35">
      <c r="A159" s="288"/>
      <c r="B159" s="289"/>
      <c r="C159" s="291"/>
      <c r="D159" s="291"/>
      <c r="E159" s="73"/>
      <c r="F159" s="293"/>
      <c r="G159" s="293"/>
      <c r="H159" s="295"/>
      <c r="I159" s="296"/>
      <c r="J159" s="297"/>
      <c r="K159" s="298"/>
      <c r="L159" s="281"/>
      <c r="M159" s="231" t="str">
        <f t="shared" si="0"/>
        <v/>
      </c>
      <c r="N159" s="231" t="str">
        <f>IF(Detailed_Expense_P11416[[#This Row],[TOTAL]]&lt;&gt;"",Detailed_Expense_P11416[[#This Row],[TOTAL]]*VLOOKUP(Detailed_Expense_P11416[[#This Row],[CURRENCY]],Conversion12[],2,0),"")</f>
        <v/>
      </c>
      <c r="O159" s="281"/>
      <c r="P159" s="291"/>
      <c r="Q159" s="291"/>
      <c r="R159" s="191"/>
      <c r="T159" s="20"/>
      <c r="U159" s="18"/>
      <c r="W159" s="53" t="str">
        <f>IF('Project 2'!$V159&lt;&gt;"",'Project 2'!$V159*VLOOKUP('Project 2'!$U159,#REF!,2,0),"")</f>
        <v/>
      </c>
      <c r="X159" s="27"/>
      <c r="Y159" s="18"/>
      <c r="AA159" s="15"/>
    </row>
    <row r="160" spans="1:27" x14ac:dyDescent="0.35">
      <c r="A160" s="288"/>
      <c r="B160" s="289"/>
      <c r="C160" s="291"/>
      <c r="D160" s="291"/>
      <c r="E160" s="73"/>
      <c r="F160" s="293"/>
      <c r="G160" s="293"/>
      <c r="H160" s="295"/>
      <c r="I160" s="296"/>
      <c r="J160" s="297"/>
      <c r="K160" s="298"/>
      <c r="L160" s="281"/>
      <c r="M160" s="231" t="str">
        <f t="shared" si="0"/>
        <v/>
      </c>
      <c r="N160" s="231" t="str">
        <f>IF(Detailed_Expense_P11416[[#This Row],[TOTAL]]&lt;&gt;"",Detailed_Expense_P11416[[#This Row],[TOTAL]]*VLOOKUP(Detailed_Expense_P11416[[#This Row],[CURRENCY]],Conversion12[],2,0),"")</f>
        <v/>
      </c>
      <c r="O160" s="281"/>
      <c r="P160" s="291"/>
      <c r="Q160" s="291"/>
      <c r="R160" s="73"/>
      <c r="T160" s="20"/>
      <c r="U160" s="18"/>
      <c r="W160" s="53" t="str">
        <f>IF('Project 2'!$V160&lt;&gt;"",'Project 2'!$V160*VLOOKUP('Project 2'!$U160,#REF!,2,0),"")</f>
        <v/>
      </c>
      <c r="X160" s="27"/>
      <c r="Y160" s="29"/>
      <c r="AA160" s="15"/>
    </row>
    <row r="161" spans="1:27" x14ac:dyDescent="0.35">
      <c r="A161" s="288"/>
      <c r="B161" s="289"/>
      <c r="C161" s="291"/>
      <c r="D161" s="291"/>
      <c r="E161" s="73"/>
      <c r="F161" s="293"/>
      <c r="G161" s="293"/>
      <c r="H161" s="295"/>
      <c r="I161" s="296"/>
      <c r="J161" s="297"/>
      <c r="K161" s="298"/>
      <c r="L161" s="281"/>
      <c r="M161" s="231" t="str">
        <f t="shared" si="0"/>
        <v/>
      </c>
      <c r="N161" s="231" t="str">
        <f>IF(Detailed_Expense_P11416[[#This Row],[TOTAL]]&lt;&gt;"",Detailed_Expense_P11416[[#This Row],[TOTAL]]*VLOOKUP(Detailed_Expense_P11416[[#This Row],[CURRENCY]],Conversion12[],2,0),"")</f>
        <v/>
      </c>
      <c r="O161" s="281"/>
      <c r="P161" s="291"/>
      <c r="Q161" s="291"/>
      <c r="R161" s="73"/>
      <c r="T161" s="20"/>
      <c r="U161" s="18"/>
      <c r="W161" s="53" t="str">
        <f>IF('Project 2'!$V161&lt;&gt;"",'Project 2'!$V161*VLOOKUP('Project 2'!$U161,#REF!,2,0),"")</f>
        <v/>
      </c>
      <c r="X161" s="27"/>
      <c r="Y161" s="29"/>
      <c r="AA161" s="15"/>
    </row>
    <row r="162" spans="1:27" x14ac:dyDescent="0.35">
      <c r="A162" s="288"/>
      <c r="B162" s="289"/>
      <c r="C162" s="291"/>
      <c r="D162" s="291"/>
      <c r="E162" s="73"/>
      <c r="F162" s="293"/>
      <c r="G162" s="293"/>
      <c r="H162" s="295"/>
      <c r="I162" s="296"/>
      <c r="J162" s="297"/>
      <c r="K162" s="298"/>
      <c r="L162" s="281"/>
      <c r="M162" s="231" t="str">
        <f t="shared" si="0"/>
        <v/>
      </c>
      <c r="N162" s="231" t="str">
        <f>IF(Detailed_Expense_P11416[[#This Row],[TOTAL]]&lt;&gt;"",Detailed_Expense_P11416[[#This Row],[TOTAL]]*VLOOKUP(Detailed_Expense_P11416[[#This Row],[CURRENCY]],Conversion12[],2,0),"")</f>
        <v/>
      </c>
      <c r="O162" s="281"/>
      <c r="P162" s="291"/>
      <c r="Q162" s="291"/>
      <c r="R162" s="73"/>
      <c r="T162" s="20"/>
      <c r="U162" s="18"/>
      <c r="W162" s="53" t="str">
        <f>IF('Project 2'!$V162&lt;&gt;"",'Project 2'!$V162*VLOOKUP('Project 2'!$U162,#REF!,2,0),"")</f>
        <v/>
      </c>
      <c r="X162" s="27"/>
      <c r="Y162" s="26"/>
      <c r="AA162" s="15"/>
    </row>
    <row r="163" spans="1:27" x14ac:dyDescent="0.35">
      <c r="A163" s="288"/>
      <c r="B163" s="289"/>
      <c r="C163" s="291"/>
      <c r="D163" s="291"/>
      <c r="E163" s="73"/>
      <c r="F163" s="293"/>
      <c r="G163" s="293"/>
      <c r="H163" s="295"/>
      <c r="I163" s="296"/>
      <c r="J163" s="297"/>
      <c r="K163" s="298"/>
      <c r="L163" s="281"/>
      <c r="M163" s="231" t="str">
        <f t="shared" si="0"/>
        <v/>
      </c>
      <c r="N163" s="231" t="str">
        <f>IF(Detailed_Expense_P11416[[#This Row],[TOTAL]]&lt;&gt;"",Detailed_Expense_P11416[[#This Row],[TOTAL]]*VLOOKUP(Detailed_Expense_P11416[[#This Row],[CURRENCY]],Conversion12[],2,0),"")</f>
        <v/>
      </c>
      <c r="O163" s="281"/>
      <c r="P163" s="291"/>
      <c r="Q163" s="291"/>
      <c r="R163" s="73"/>
      <c r="T163" s="20"/>
      <c r="U163" s="18"/>
      <c r="W163" s="53" t="str">
        <f>IF('Project 2'!$V163&lt;&gt;"",'Project 2'!$V163*VLOOKUP('Project 2'!$U163,#REF!,2,0),"")</f>
        <v/>
      </c>
      <c r="X163" s="27"/>
      <c r="AA163" s="15"/>
    </row>
    <row r="164" spans="1:27" x14ac:dyDescent="0.35">
      <c r="A164" s="288"/>
      <c r="B164" s="289"/>
      <c r="C164" s="291"/>
      <c r="D164" s="291"/>
      <c r="E164" s="73"/>
      <c r="F164" s="293"/>
      <c r="G164" s="293"/>
      <c r="H164" s="295"/>
      <c r="I164" s="296"/>
      <c r="J164" s="297"/>
      <c r="K164" s="298"/>
      <c r="L164" s="281"/>
      <c r="M164" s="231" t="str">
        <f t="shared" si="0"/>
        <v/>
      </c>
      <c r="N164" s="231" t="str">
        <f>IF(Detailed_Expense_P11416[[#This Row],[TOTAL]]&lt;&gt;"",Detailed_Expense_P11416[[#This Row],[TOTAL]]*VLOOKUP(Detailed_Expense_P11416[[#This Row],[CURRENCY]],Conversion12[],2,0),"")</f>
        <v/>
      </c>
      <c r="O164" s="281"/>
      <c r="P164" s="291"/>
      <c r="Q164" s="291"/>
      <c r="R164" s="73"/>
      <c r="T164" s="20"/>
      <c r="U164" s="18"/>
      <c r="W164" s="53" t="str">
        <f>IF('Project 2'!$V164&lt;&gt;"",'Project 2'!$V164*VLOOKUP('Project 2'!$U164,#REF!,2,0),"")</f>
        <v/>
      </c>
      <c r="X164" s="27"/>
      <c r="Y164" s="25"/>
      <c r="AA164" s="15"/>
    </row>
    <row r="165" spans="1:27" x14ac:dyDescent="0.35">
      <c r="A165" s="288"/>
      <c r="B165" s="289"/>
      <c r="C165" s="291"/>
      <c r="D165" s="291"/>
      <c r="E165" s="73"/>
      <c r="F165" s="293"/>
      <c r="G165" s="293"/>
      <c r="H165" s="295"/>
      <c r="I165" s="296"/>
      <c r="J165" s="297"/>
      <c r="K165" s="298"/>
      <c r="L165" s="281"/>
      <c r="M165" s="231" t="str">
        <f t="shared" si="0"/>
        <v/>
      </c>
      <c r="N165" s="231" t="str">
        <f>IF(Detailed_Expense_P11416[[#This Row],[TOTAL]]&lt;&gt;"",Detailed_Expense_P11416[[#This Row],[TOTAL]]*VLOOKUP(Detailed_Expense_P11416[[#This Row],[CURRENCY]],Conversion12[],2,0),"")</f>
        <v/>
      </c>
      <c r="O165" s="281"/>
      <c r="P165" s="291"/>
      <c r="Q165" s="291"/>
      <c r="R165" s="73"/>
      <c r="T165" s="20"/>
      <c r="U165" s="18"/>
      <c r="W165" s="53" t="str">
        <f>IF('Project 2'!$V165&lt;&gt;"",'Project 2'!$V165*VLOOKUP('Project 2'!$U165,#REF!,2,0),"")</f>
        <v/>
      </c>
      <c r="X165" s="27"/>
      <c r="Y165" s="25"/>
      <c r="AA165" s="15"/>
    </row>
    <row r="166" spans="1:27" x14ac:dyDescent="0.35">
      <c r="A166" s="288"/>
      <c r="B166" s="289"/>
      <c r="C166" s="291"/>
      <c r="D166" s="291"/>
      <c r="E166" s="73"/>
      <c r="F166" s="293"/>
      <c r="G166" s="293"/>
      <c r="H166" s="281"/>
      <c r="I166" s="281"/>
      <c r="J166" s="299"/>
      <c r="K166" s="298"/>
      <c r="L166" s="281"/>
      <c r="M166" s="231" t="str">
        <f t="shared" si="0"/>
        <v/>
      </c>
      <c r="N166" s="231" t="str">
        <f>IF(Detailed_Expense_P11416[[#This Row],[TOTAL]]&lt;&gt;"",Detailed_Expense_P11416[[#This Row],[TOTAL]]*VLOOKUP(Detailed_Expense_P11416[[#This Row],[CURRENCY]],Conversion12[],2,0),"")</f>
        <v/>
      </c>
      <c r="O166" s="281"/>
      <c r="P166" s="291"/>
      <c r="Q166" s="291"/>
      <c r="R166" s="73"/>
      <c r="T166" s="20"/>
      <c r="U166" s="18"/>
      <c r="W166" s="53" t="str">
        <f>IF('Project 2'!$V166&lt;&gt;"",'Project 2'!$V166*VLOOKUP('Project 2'!$U166,#REF!,2,0),"")</f>
        <v/>
      </c>
      <c r="X166" s="27"/>
      <c r="Y166" s="26"/>
      <c r="AA166" s="15"/>
    </row>
    <row r="167" spans="1:27" x14ac:dyDescent="0.35">
      <c r="A167" s="288"/>
      <c r="B167" s="289"/>
      <c r="C167" s="291"/>
      <c r="D167" s="291"/>
      <c r="E167" s="73"/>
      <c r="F167" s="293"/>
      <c r="G167" s="293"/>
      <c r="H167" s="295"/>
      <c r="I167" s="296"/>
      <c r="J167" s="297"/>
      <c r="K167" s="298"/>
      <c r="L167" s="281"/>
      <c r="M167" s="231" t="str">
        <f t="shared" si="0"/>
        <v/>
      </c>
      <c r="N167" s="231" t="str">
        <f>IF(Detailed_Expense_P11416[[#This Row],[TOTAL]]&lt;&gt;"",Detailed_Expense_P11416[[#This Row],[TOTAL]]*VLOOKUP(Detailed_Expense_P11416[[#This Row],[CURRENCY]],Conversion12[],2,0),"")</f>
        <v/>
      </c>
      <c r="O167" s="281"/>
      <c r="P167" s="291"/>
      <c r="Q167" s="291"/>
      <c r="R167" s="73"/>
      <c r="S167" s="19"/>
      <c r="T167" s="20"/>
      <c r="U167" s="18"/>
      <c r="W167" s="53" t="str">
        <f>IF('Project 2'!$V167&lt;&gt;"",'Project 2'!$V167*VLOOKUP('Project 2'!$U167,#REF!,2,0),"")</f>
        <v/>
      </c>
      <c r="X167" s="27"/>
      <c r="Y167" s="29"/>
      <c r="AA167" s="15"/>
    </row>
    <row r="168" spans="1:27" x14ac:dyDescent="0.35">
      <c r="A168" s="288"/>
      <c r="B168" s="289"/>
      <c r="C168" s="291"/>
      <c r="D168" s="291"/>
      <c r="E168" s="73"/>
      <c r="F168" s="293"/>
      <c r="G168" s="293"/>
      <c r="H168" s="295"/>
      <c r="I168" s="296"/>
      <c r="J168" s="297"/>
      <c r="K168" s="298"/>
      <c r="L168" s="281"/>
      <c r="M168" s="231" t="str">
        <f t="shared" si="0"/>
        <v/>
      </c>
      <c r="N168" s="231" t="str">
        <f>IF(Detailed_Expense_P11416[[#This Row],[TOTAL]]&lt;&gt;"",Detailed_Expense_P11416[[#This Row],[TOTAL]]*VLOOKUP(Detailed_Expense_P11416[[#This Row],[CURRENCY]],Conversion12[],2,0),"")</f>
        <v/>
      </c>
      <c r="O168" s="281"/>
      <c r="P168" s="291"/>
      <c r="Q168" s="291"/>
      <c r="R168" s="73"/>
      <c r="T168" s="20"/>
      <c r="U168" s="18"/>
      <c r="W168" s="53" t="str">
        <f>IF('Project 2'!$V168&lt;&gt;"",'Project 2'!$V168*VLOOKUP('Project 2'!$U168,#REF!,2,0),"")</f>
        <v/>
      </c>
      <c r="X168" s="27"/>
      <c r="Y168" s="29"/>
      <c r="AA168" s="15"/>
    </row>
    <row r="169" spans="1:27" x14ac:dyDescent="0.35">
      <c r="A169" s="288"/>
      <c r="B169" s="289"/>
      <c r="C169" s="291"/>
      <c r="D169" s="291"/>
      <c r="E169" s="73"/>
      <c r="F169" s="293"/>
      <c r="G169" s="293"/>
      <c r="H169" s="295"/>
      <c r="I169" s="296"/>
      <c r="J169" s="297"/>
      <c r="K169" s="298"/>
      <c r="L169" s="281"/>
      <c r="M169" s="231" t="str">
        <f t="shared" si="0"/>
        <v/>
      </c>
      <c r="N169" s="231" t="str">
        <f>IF(Detailed_Expense_P11416[[#This Row],[TOTAL]]&lt;&gt;"",Detailed_Expense_P11416[[#This Row],[TOTAL]]*VLOOKUP(Detailed_Expense_P11416[[#This Row],[CURRENCY]],Conversion12[],2,0),"")</f>
        <v/>
      </c>
      <c r="O169" s="281"/>
      <c r="P169" s="291"/>
      <c r="Q169" s="291"/>
      <c r="R169" s="73"/>
      <c r="T169" s="20"/>
      <c r="U169" s="18"/>
      <c r="W169" s="53" t="str">
        <f>IF('Project 2'!$V169&lt;&gt;"",'Project 2'!$V169*VLOOKUP('Project 2'!$U169,#REF!,2,0),"")</f>
        <v/>
      </c>
      <c r="X169" s="27"/>
      <c r="Y169" s="29"/>
      <c r="AA169" s="15"/>
    </row>
    <row r="170" spans="1:27" x14ac:dyDescent="0.35">
      <c r="A170" s="288"/>
      <c r="B170" s="289"/>
      <c r="C170" s="291"/>
      <c r="D170" s="291"/>
      <c r="E170" s="73"/>
      <c r="F170" s="293"/>
      <c r="G170" s="293"/>
      <c r="H170" s="295"/>
      <c r="I170" s="296"/>
      <c r="J170" s="297"/>
      <c r="K170" s="298"/>
      <c r="L170" s="281"/>
      <c r="M170" s="231" t="str">
        <f t="shared" si="0"/>
        <v/>
      </c>
      <c r="N170" s="231" t="str">
        <f>IF(Detailed_Expense_P11416[[#This Row],[TOTAL]]&lt;&gt;"",Detailed_Expense_P11416[[#This Row],[TOTAL]]*VLOOKUP(Detailed_Expense_P11416[[#This Row],[CURRENCY]],Conversion12[],2,0),"")</f>
        <v/>
      </c>
      <c r="O170" s="281"/>
      <c r="P170" s="291"/>
      <c r="Q170" s="291"/>
      <c r="R170" s="191"/>
      <c r="T170" s="20"/>
      <c r="U170" s="18"/>
      <c r="W170" s="53" t="str">
        <f>IF('Project 2'!$V170&lt;&gt;"",'Project 2'!$V170*VLOOKUP('Project 2'!$U170,#REF!,2,0),"")</f>
        <v/>
      </c>
      <c r="X170" s="27"/>
      <c r="Y170" s="25"/>
      <c r="Z170" s="27"/>
      <c r="AA170" s="15"/>
    </row>
    <row r="171" spans="1:27" x14ac:dyDescent="0.35">
      <c r="A171" s="288"/>
      <c r="B171" s="289"/>
      <c r="C171" s="291"/>
      <c r="D171" s="291"/>
      <c r="E171" s="73"/>
      <c r="F171" s="293"/>
      <c r="G171" s="293"/>
      <c r="H171" s="295"/>
      <c r="I171" s="296"/>
      <c r="J171" s="297"/>
      <c r="K171" s="298"/>
      <c r="L171" s="281"/>
      <c r="M171" s="231" t="str">
        <f t="shared" si="0"/>
        <v/>
      </c>
      <c r="N171" s="231" t="str">
        <f>IF(Detailed_Expense_P11416[[#This Row],[TOTAL]]&lt;&gt;"",Detailed_Expense_P11416[[#This Row],[TOTAL]]*VLOOKUP(Detailed_Expense_P11416[[#This Row],[CURRENCY]],Conversion12[],2,0),"")</f>
        <v/>
      </c>
      <c r="O171" s="281"/>
      <c r="P171" s="291"/>
      <c r="Q171" s="291"/>
      <c r="R171" s="191"/>
      <c r="T171" s="20"/>
      <c r="U171" s="18"/>
      <c r="W171" s="53" t="str">
        <f>IF('Project 2'!$V171&lt;&gt;"",'Project 2'!$V171*VLOOKUP('Project 2'!$U171,#REF!,2,0),"")</f>
        <v/>
      </c>
      <c r="X171" s="27"/>
      <c r="Y171" s="25"/>
      <c r="AA171" s="15"/>
    </row>
    <row r="172" spans="1:27" x14ac:dyDescent="0.35">
      <c r="A172" s="288"/>
      <c r="B172" s="289"/>
      <c r="C172" s="291"/>
      <c r="D172" s="291"/>
      <c r="E172" s="73"/>
      <c r="F172" s="293"/>
      <c r="G172" s="293"/>
      <c r="H172" s="295"/>
      <c r="I172" s="296"/>
      <c r="J172" s="297"/>
      <c r="K172" s="298"/>
      <c r="L172" s="281"/>
      <c r="M172" s="231" t="str">
        <f t="shared" si="0"/>
        <v/>
      </c>
      <c r="N172" s="231" t="str">
        <f>IF(Detailed_Expense_P11416[[#This Row],[TOTAL]]&lt;&gt;"",Detailed_Expense_P11416[[#This Row],[TOTAL]]*VLOOKUP(Detailed_Expense_P11416[[#This Row],[CURRENCY]],Conversion12[],2,0),"")</f>
        <v/>
      </c>
      <c r="O172" s="281"/>
      <c r="P172" s="291"/>
      <c r="Q172" s="291"/>
      <c r="R172" s="191"/>
      <c r="T172" s="20"/>
      <c r="U172" s="18"/>
      <c r="W172" s="53" t="str">
        <f>IF('Project 2'!$V172&lt;&gt;"",'Project 2'!$V172*VLOOKUP('Project 2'!$U172,#REF!,2,0),"")</f>
        <v/>
      </c>
      <c r="X172" s="27"/>
      <c r="Y172" s="25"/>
      <c r="AA172" s="15"/>
    </row>
    <row r="173" spans="1:27" x14ac:dyDescent="0.35">
      <c r="A173" s="288"/>
      <c r="B173" s="289"/>
      <c r="C173" s="291"/>
      <c r="D173" s="291"/>
      <c r="E173" s="73"/>
      <c r="F173" s="293"/>
      <c r="G173" s="293"/>
      <c r="H173" s="295"/>
      <c r="I173" s="296"/>
      <c r="J173" s="297"/>
      <c r="K173" s="298"/>
      <c r="L173" s="281"/>
      <c r="M173" s="231" t="str">
        <f t="shared" si="0"/>
        <v/>
      </c>
      <c r="N173" s="231" t="str">
        <f>IF(Detailed_Expense_P11416[[#This Row],[TOTAL]]&lt;&gt;"",Detailed_Expense_P11416[[#This Row],[TOTAL]]*VLOOKUP(Detailed_Expense_P11416[[#This Row],[CURRENCY]],Conversion12[],2,0),"")</f>
        <v/>
      </c>
      <c r="O173" s="281"/>
      <c r="P173" s="291"/>
      <c r="Q173" s="291"/>
      <c r="R173" s="191"/>
      <c r="T173" s="20"/>
      <c r="U173" s="18"/>
      <c r="W173" s="53" t="str">
        <f>IF('Project 2'!$V173&lt;&gt;"",'Project 2'!$V173*VLOOKUP('Project 2'!$U173,#REF!,2,0),"")</f>
        <v/>
      </c>
      <c r="X173" s="27"/>
      <c r="Y173" s="18"/>
      <c r="AA173" s="15"/>
    </row>
    <row r="174" spans="1:27" x14ac:dyDescent="0.35">
      <c r="A174" s="288"/>
      <c r="B174" s="289"/>
      <c r="C174" s="291"/>
      <c r="D174" s="291"/>
      <c r="E174" s="73"/>
      <c r="F174" s="293"/>
      <c r="G174" s="296"/>
      <c r="H174" s="291"/>
      <c r="I174" s="291"/>
      <c r="J174" s="289"/>
      <c r="K174" s="289"/>
      <c r="L174" s="281"/>
      <c r="M174" s="231" t="str">
        <f t="shared" si="0"/>
        <v/>
      </c>
      <c r="N174" s="231" t="str">
        <f>IF(Detailed_Expense_P11416[[#This Row],[TOTAL]]&lt;&gt;"",Detailed_Expense_P11416[[#This Row],[TOTAL]]*VLOOKUP(Detailed_Expense_P11416[[#This Row],[CURRENCY]],Conversion12[],2,0),"")</f>
        <v/>
      </c>
      <c r="O174" s="281"/>
      <c r="P174" s="291"/>
      <c r="Q174" s="291"/>
      <c r="R174" s="191"/>
      <c r="T174" s="20"/>
      <c r="U174" s="18"/>
      <c r="W174" s="53" t="str">
        <f>IF('Project 2'!$V174&lt;&gt;"",'Project 2'!$V174*VLOOKUP('Project 2'!$U174,#REF!,2,0),"")</f>
        <v/>
      </c>
      <c r="X174" s="27"/>
      <c r="Y174" s="18"/>
      <c r="AA174" s="15"/>
    </row>
    <row r="175" spans="1:27" x14ac:dyDescent="0.35">
      <c r="A175" s="288"/>
      <c r="B175" s="289"/>
      <c r="C175" s="291"/>
      <c r="D175" s="291"/>
      <c r="E175" s="73"/>
      <c r="F175" s="293"/>
      <c r="G175" s="296"/>
      <c r="H175" s="291"/>
      <c r="I175" s="291"/>
      <c r="J175" s="289"/>
      <c r="K175" s="289"/>
      <c r="L175" s="281"/>
      <c r="M175" s="231" t="str">
        <f t="shared" si="0"/>
        <v/>
      </c>
      <c r="N175" s="231" t="str">
        <f>IF(Detailed_Expense_P11416[[#This Row],[TOTAL]]&lt;&gt;"",Detailed_Expense_P11416[[#This Row],[TOTAL]]*VLOOKUP(Detailed_Expense_P11416[[#This Row],[CURRENCY]],Conversion12[],2,0),"")</f>
        <v/>
      </c>
      <c r="O175" s="281"/>
      <c r="P175" s="291"/>
      <c r="Q175" s="291"/>
      <c r="R175" s="191"/>
      <c r="T175" s="20"/>
      <c r="U175" s="18"/>
      <c r="W175" s="53" t="str">
        <f>IF('Project 2'!$V175&lt;&gt;"",'Project 2'!$V175*VLOOKUP('Project 2'!$U175,#REF!,2,0),"")</f>
        <v/>
      </c>
      <c r="X175" s="27"/>
      <c r="Y175" s="18"/>
      <c r="AA175" s="15"/>
    </row>
    <row r="176" spans="1:27" x14ac:dyDescent="0.35">
      <c r="A176" s="288"/>
      <c r="B176" s="289"/>
      <c r="C176" s="291"/>
      <c r="D176" s="291"/>
      <c r="E176" s="73"/>
      <c r="F176" s="293"/>
      <c r="G176" s="296"/>
      <c r="H176" s="291"/>
      <c r="I176" s="291"/>
      <c r="J176" s="289"/>
      <c r="K176" s="289"/>
      <c r="L176" s="281"/>
      <c r="M176" s="231" t="str">
        <f t="shared" si="0"/>
        <v/>
      </c>
      <c r="N176" s="231" t="str">
        <f>IF(Detailed_Expense_P11416[[#This Row],[TOTAL]]&lt;&gt;"",Detailed_Expense_P11416[[#This Row],[TOTAL]]*VLOOKUP(Detailed_Expense_P11416[[#This Row],[CURRENCY]],Conversion12[],2,0),"")</f>
        <v/>
      </c>
      <c r="O176" s="281"/>
      <c r="P176" s="291"/>
      <c r="Q176" s="291"/>
      <c r="R176" s="191"/>
      <c r="T176" s="20"/>
      <c r="U176" s="18"/>
      <c r="W176" s="53" t="str">
        <f>IF('Project 2'!$V176&lt;&gt;"",'Project 2'!$V176*VLOOKUP('Project 2'!$U176,#REF!,2,0),"")</f>
        <v/>
      </c>
      <c r="X176" s="27"/>
      <c r="Y176" s="25"/>
      <c r="AA176" s="15"/>
    </row>
    <row r="177" spans="1:27" x14ac:dyDescent="0.35">
      <c r="A177" s="288"/>
      <c r="B177" s="289"/>
      <c r="C177" s="291"/>
      <c r="D177" s="291"/>
      <c r="E177" s="73"/>
      <c r="F177" s="293"/>
      <c r="G177" s="296"/>
      <c r="H177" s="291"/>
      <c r="I177" s="291"/>
      <c r="J177" s="289"/>
      <c r="K177" s="289"/>
      <c r="L177" s="281"/>
      <c r="M177" s="231" t="str">
        <f t="shared" si="0"/>
        <v/>
      </c>
      <c r="N177" s="231" t="str">
        <f>IF(Detailed_Expense_P11416[[#This Row],[TOTAL]]&lt;&gt;"",Detailed_Expense_P11416[[#This Row],[TOTAL]]*VLOOKUP(Detailed_Expense_P11416[[#This Row],[CURRENCY]],Conversion12[],2,0),"")</f>
        <v/>
      </c>
      <c r="O177" s="281"/>
      <c r="P177" s="291"/>
      <c r="Q177" s="291"/>
      <c r="R177" s="191"/>
      <c r="T177" s="20"/>
      <c r="U177" s="18"/>
      <c r="W177" s="53" t="str">
        <f>IF('Project 2'!$V177&lt;&gt;"",'Project 2'!$V177*VLOOKUP('Project 2'!$U177,#REF!,2,0),"")</f>
        <v/>
      </c>
      <c r="X177" s="27"/>
      <c r="Y177" s="25"/>
      <c r="AA177" s="15"/>
    </row>
    <row r="178" spans="1:27" x14ac:dyDescent="0.35">
      <c r="A178" s="288"/>
      <c r="B178" s="289"/>
      <c r="C178" s="291"/>
      <c r="D178" s="291"/>
      <c r="E178" s="73"/>
      <c r="F178" s="293"/>
      <c r="G178" s="296"/>
      <c r="H178" s="291"/>
      <c r="I178" s="291"/>
      <c r="J178" s="289"/>
      <c r="K178" s="289"/>
      <c r="L178" s="281"/>
      <c r="M178" s="231" t="str">
        <f t="shared" si="0"/>
        <v/>
      </c>
      <c r="N178" s="231" t="str">
        <f>IF(Detailed_Expense_P11416[[#This Row],[TOTAL]]&lt;&gt;"",Detailed_Expense_P11416[[#This Row],[TOTAL]]*VLOOKUP(Detailed_Expense_P11416[[#This Row],[CURRENCY]],Conversion12[],2,0),"")</f>
        <v/>
      </c>
      <c r="O178" s="281"/>
      <c r="P178" s="291"/>
      <c r="Q178" s="291"/>
      <c r="R178" s="191"/>
      <c r="T178" s="20"/>
      <c r="U178" s="18"/>
      <c r="W178" s="53" t="str">
        <f>IF('Project 2'!$V178&lt;&gt;"",'Project 2'!$V178*VLOOKUP('Project 2'!$U178,#REF!,2,0),"")</f>
        <v/>
      </c>
      <c r="X178" s="27"/>
      <c r="Y178" s="25"/>
      <c r="AA178" s="15"/>
    </row>
    <row r="179" spans="1:27" x14ac:dyDescent="0.35">
      <c r="A179" s="288"/>
      <c r="B179" s="289"/>
      <c r="C179" s="291"/>
      <c r="D179" s="291"/>
      <c r="E179" s="73"/>
      <c r="F179" s="293"/>
      <c r="G179" s="296"/>
      <c r="H179" s="291"/>
      <c r="I179" s="291"/>
      <c r="J179" s="289"/>
      <c r="K179" s="289"/>
      <c r="L179" s="281"/>
      <c r="M179" s="231" t="str">
        <f t="shared" si="0"/>
        <v/>
      </c>
      <c r="N179" s="231" t="str">
        <f>IF(Detailed_Expense_P11416[[#This Row],[TOTAL]]&lt;&gt;"",Detailed_Expense_P11416[[#This Row],[TOTAL]]*VLOOKUP(Detailed_Expense_P11416[[#This Row],[CURRENCY]],Conversion12[],2,0),"")</f>
        <v/>
      </c>
      <c r="O179" s="281"/>
      <c r="P179" s="291"/>
      <c r="Q179" s="291"/>
      <c r="R179" s="191"/>
      <c r="S179" s="30"/>
      <c r="T179" s="20"/>
      <c r="U179" s="18"/>
      <c r="W179" s="53" t="str">
        <f>IF('Project 2'!$V179&lt;&gt;"",'Project 2'!$V179*VLOOKUP('Project 2'!$U179,#REF!,2,0),"")</f>
        <v/>
      </c>
      <c r="X179" s="27"/>
      <c r="Y179" s="18"/>
      <c r="AA179" s="15"/>
    </row>
    <row r="180" spans="1:27" x14ac:dyDescent="0.35">
      <c r="A180" s="288"/>
      <c r="B180" s="289"/>
      <c r="C180" s="291"/>
      <c r="D180" s="291"/>
      <c r="E180" s="73"/>
      <c r="F180" s="293"/>
      <c r="G180" s="296"/>
      <c r="H180" s="291"/>
      <c r="I180" s="291"/>
      <c r="J180" s="289"/>
      <c r="K180" s="289"/>
      <c r="L180" s="281"/>
      <c r="M180" s="231" t="str">
        <f t="shared" si="0"/>
        <v/>
      </c>
      <c r="N180" s="231" t="str">
        <f>IF(Detailed_Expense_P11416[[#This Row],[TOTAL]]&lt;&gt;"",Detailed_Expense_P11416[[#This Row],[TOTAL]]*VLOOKUP(Detailed_Expense_P11416[[#This Row],[CURRENCY]],Conversion12[],2,0),"")</f>
        <v/>
      </c>
      <c r="O180" s="281"/>
      <c r="P180" s="291"/>
      <c r="Q180" s="291"/>
      <c r="R180" s="191"/>
      <c r="S180" s="30"/>
      <c r="T180" s="20"/>
      <c r="U180" s="18"/>
      <c r="W180" s="53" t="str">
        <f>IF('Project 2'!$V180&lt;&gt;"",'Project 2'!$V180*VLOOKUP('Project 2'!$U180,#REF!,2,0),"")</f>
        <v/>
      </c>
      <c r="X180" s="27"/>
      <c r="Y180" s="18"/>
      <c r="AA180" s="15"/>
    </row>
    <row r="181" spans="1:27" x14ac:dyDescent="0.35">
      <c r="A181" s="288"/>
      <c r="B181" s="289"/>
      <c r="C181" s="291"/>
      <c r="D181" s="291"/>
      <c r="E181" s="73"/>
      <c r="F181" s="293"/>
      <c r="G181" s="296"/>
      <c r="H181" s="291"/>
      <c r="I181" s="291"/>
      <c r="J181" s="289"/>
      <c r="K181" s="289"/>
      <c r="L181" s="281"/>
      <c r="M181" s="231" t="str">
        <f t="shared" si="0"/>
        <v/>
      </c>
      <c r="N181" s="231" t="str">
        <f>IF(Detailed_Expense_P11416[[#This Row],[TOTAL]]&lt;&gt;"",Detailed_Expense_P11416[[#This Row],[TOTAL]]*VLOOKUP(Detailed_Expense_P11416[[#This Row],[CURRENCY]],Conversion12[],2,0),"")</f>
        <v/>
      </c>
      <c r="O181" s="281"/>
      <c r="P181" s="291"/>
      <c r="Q181" s="291"/>
      <c r="R181" s="73"/>
      <c r="W181" s="53" t="str">
        <f>IF('Project 2'!$V181&lt;&gt;"",'Project 2'!$V181*VLOOKUP('Project 2'!$U181,#REF!,2,0),"")</f>
        <v/>
      </c>
    </row>
    <row r="182" spans="1:27" x14ac:dyDescent="0.35">
      <c r="A182" s="288"/>
      <c r="B182" s="289"/>
      <c r="C182" s="291"/>
      <c r="D182" s="291"/>
      <c r="E182" s="73"/>
      <c r="F182" s="293"/>
      <c r="G182" s="296"/>
      <c r="H182" s="291"/>
      <c r="I182" s="291"/>
      <c r="J182" s="289"/>
      <c r="K182" s="289"/>
      <c r="L182" s="281"/>
      <c r="M182" s="231" t="str">
        <f t="shared" si="0"/>
        <v/>
      </c>
      <c r="N182" s="231" t="str">
        <f>IF(Detailed_Expense_P11416[[#This Row],[TOTAL]]&lt;&gt;"",Detailed_Expense_P11416[[#This Row],[TOTAL]]*VLOOKUP(Detailed_Expense_P11416[[#This Row],[CURRENCY]],Conversion12[],2,0),"")</f>
        <v/>
      </c>
      <c r="O182" s="281"/>
      <c r="P182" s="291"/>
      <c r="Q182" s="291"/>
      <c r="R182" s="73"/>
      <c r="W182" s="53" t="str">
        <f>IF('Project 2'!$V182&lt;&gt;"",'Project 2'!$V182*VLOOKUP('Project 2'!$U182,#REF!,2,0),"")</f>
        <v/>
      </c>
    </row>
    <row r="183" spans="1:27" x14ac:dyDescent="0.35">
      <c r="A183" s="288"/>
      <c r="B183" s="289"/>
      <c r="C183" s="291"/>
      <c r="D183" s="291"/>
      <c r="E183" s="73"/>
      <c r="F183" s="293"/>
      <c r="G183" s="296"/>
      <c r="H183" s="291"/>
      <c r="I183" s="291"/>
      <c r="J183" s="289"/>
      <c r="K183" s="289"/>
      <c r="L183" s="281"/>
      <c r="M183" s="231" t="str">
        <f t="shared" si="0"/>
        <v/>
      </c>
      <c r="N183" s="231" t="str">
        <f>IF(Detailed_Expense_P11416[[#This Row],[TOTAL]]&lt;&gt;"",Detailed_Expense_P11416[[#This Row],[TOTAL]]*VLOOKUP(Detailed_Expense_P11416[[#This Row],[CURRENCY]],Conversion12[],2,0),"")</f>
        <v/>
      </c>
      <c r="O183" s="281"/>
      <c r="P183" s="291"/>
      <c r="Q183" s="291"/>
      <c r="R183" s="73"/>
      <c r="W183" s="53" t="str">
        <f>IF('Project 2'!$V183&lt;&gt;"",'Project 2'!$V183*VLOOKUP('Project 2'!$U183,#REF!,2,0),"")</f>
        <v/>
      </c>
    </row>
    <row r="184" spans="1:27" x14ac:dyDescent="0.35">
      <c r="A184" s="288"/>
      <c r="B184" s="289"/>
      <c r="C184" s="291"/>
      <c r="D184" s="291"/>
      <c r="E184" s="73"/>
      <c r="F184" s="293"/>
      <c r="G184" s="296"/>
      <c r="H184" s="291"/>
      <c r="I184" s="291"/>
      <c r="J184" s="289"/>
      <c r="K184" s="289"/>
      <c r="L184" s="281"/>
      <c r="M184" s="231" t="str">
        <f t="shared" si="0"/>
        <v/>
      </c>
      <c r="N184" s="231" t="str">
        <f>IF(Detailed_Expense_P11416[[#This Row],[TOTAL]]&lt;&gt;"",Detailed_Expense_P11416[[#This Row],[TOTAL]]*VLOOKUP(Detailed_Expense_P11416[[#This Row],[CURRENCY]],Conversion12[],2,0),"")</f>
        <v/>
      </c>
      <c r="O184" s="281"/>
      <c r="P184" s="291"/>
      <c r="Q184" s="291"/>
      <c r="R184" s="73"/>
      <c r="W184" s="53" t="str">
        <f>IF('Project 2'!$V184&lt;&gt;"",'Project 2'!$V184*VLOOKUP('Project 2'!$U184,#REF!,2,0),"")</f>
        <v/>
      </c>
    </row>
    <row r="185" spans="1:27" x14ac:dyDescent="0.35">
      <c r="A185" s="288"/>
      <c r="B185" s="289"/>
      <c r="C185" s="291"/>
      <c r="D185" s="291"/>
      <c r="E185" s="73"/>
      <c r="F185" s="293"/>
      <c r="G185" s="296"/>
      <c r="H185" s="291"/>
      <c r="I185" s="291"/>
      <c r="J185" s="289"/>
      <c r="K185" s="289"/>
      <c r="L185" s="281"/>
      <c r="M185" s="231" t="str">
        <f t="shared" si="0"/>
        <v/>
      </c>
      <c r="N185" s="231" t="str">
        <f>IF(Detailed_Expense_P11416[[#This Row],[TOTAL]]&lt;&gt;"",Detailed_Expense_P11416[[#This Row],[TOTAL]]*VLOOKUP(Detailed_Expense_P11416[[#This Row],[CURRENCY]],Conversion12[],2,0),"")</f>
        <v/>
      </c>
      <c r="O185" s="281"/>
      <c r="P185" s="291"/>
      <c r="Q185" s="291"/>
      <c r="R185" s="73"/>
      <c r="W185" s="53" t="str">
        <f>IF('Project 2'!$V185&lt;&gt;"",'Project 2'!$V185*VLOOKUP('Project 2'!$U185,#REF!,2,0),"")</f>
        <v/>
      </c>
    </row>
    <row r="186" spans="1:27" x14ac:dyDescent="0.35">
      <c r="A186" s="288"/>
      <c r="B186" s="289"/>
      <c r="C186" s="291"/>
      <c r="D186" s="291"/>
      <c r="E186" s="73"/>
      <c r="F186" s="293"/>
      <c r="G186" s="296"/>
      <c r="H186" s="291"/>
      <c r="I186" s="291"/>
      <c r="J186" s="289"/>
      <c r="K186" s="289"/>
      <c r="L186" s="281"/>
      <c r="M186" s="231" t="str">
        <f t="shared" si="0"/>
        <v/>
      </c>
      <c r="N186" s="231" t="str">
        <f>IF(Detailed_Expense_P11416[[#This Row],[TOTAL]]&lt;&gt;"",Detailed_Expense_P11416[[#This Row],[TOTAL]]*VLOOKUP(Detailed_Expense_P11416[[#This Row],[CURRENCY]],Conversion12[],2,0),"")</f>
        <v/>
      </c>
      <c r="O186" s="281"/>
      <c r="P186" s="291"/>
      <c r="Q186" s="291"/>
      <c r="R186" s="73"/>
      <c r="W186" s="53" t="str">
        <f>IF('Project 2'!$V186&lt;&gt;"",'Project 2'!$V186*VLOOKUP('Project 2'!$U186,#REF!,2,0),"")</f>
        <v/>
      </c>
    </row>
    <row r="187" spans="1:27" x14ac:dyDescent="0.35">
      <c r="A187" s="288"/>
      <c r="B187" s="289"/>
      <c r="C187" s="291"/>
      <c r="D187" s="291"/>
      <c r="E187" s="73"/>
      <c r="F187" s="293"/>
      <c r="G187" s="296"/>
      <c r="H187" s="291"/>
      <c r="I187" s="291"/>
      <c r="J187" s="289"/>
      <c r="K187" s="289"/>
      <c r="L187" s="281"/>
      <c r="M187" s="231" t="str">
        <f t="shared" si="0"/>
        <v/>
      </c>
      <c r="N187" s="231" t="str">
        <f>IF(Detailed_Expense_P11416[[#This Row],[TOTAL]]&lt;&gt;"",Detailed_Expense_P11416[[#This Row],[TOTAL]]*VLOOKUP(Detailed_Expense_P11416[[#This Row],[CURRENCY]],Conversion12[],2,0),"")</f>
        <v/>
      </c>
      <c r="O187" s="281"/>
      <c r="P187" s="291"/>
      <c r="Q187" s="291"/>
      <c r="R187" s="73"/>
      <c r="W187" s="53" t="str">
        <f>IF('Project 2'!$V187&lt;&gt;"",'Project 2'!$V187*VLOOKUP('Project 2'!$U187,#REF!,2,0),"")</f>
        <v/>
      </c>
    </row>
    <row r="188" spans="1:27" x14ac:dyDescent="0.35">
      <c r="A188" s="288"/>
      <c r="B188" s="289"/>
      <c r="C188" s="291"/>
      <c r="D188" s="291"/>
      <c r="E188" s="73"/>
      <c r="F188" s="293"/>
      <c r="G188" s="296"/>
      <c r="H188" s="291"/>
      <c r="I188" s="291"/>
      <c r="J188" s="289"/>
      <c r="K188" s="289"/>
      <c r="L188" s="281"/>
      <c r="M188" s="231" t="str">
        <f t="shared" si="0"/>
        <v/>
      </c>
      <c r="N188" s="231" t="str">
        <f>IF(Detailed_Expense_P11416[[#This Row],[TOTAL]]&lt;&gt;"",Detailed_Expense_P11416[[#This Row],[TOTAL]]*VLOOKUP(Detailed_Expense_P11416[[#This Row],[CURRENCY]],Conversion12[],2,0),"")</f>
        <v/>
      </c>
      <c r="O188" s="281"/>
      <c r="P188" s="291"/>
      <c r="Q188" s="291"/>
      <c r="R188" s="73"/>
      <c r="W188" s="53" t="str">
        <f>IF('Project 2'!$V188&lt;&gt;"",'Project 2'!$V188*VLOOKUP('Project 2'!$U188,#REF!,2,0),"")</f>
        <v/>
      </c>
    </row>
    <row r="189" spans="1:27" x14ac:dyDescent="0.35">
      <c r="A189" s="288"/>
      <c r="B189" s="289"/>
      <c r="C189" s="291"/>
      <c r="D189" s="291"/>
      <c r="E189" s="73"/>
      <c r="F189" s="293"/>
      <c r="G189" s="291"/>
      <c r="H189" s="291"/>
      <c r="I189" s="291"/>
      <c r="J189" s="289"/>
      <c r="K189" s="289"/>
      <c r="L189" s="281"/>
      <c r="M189" s="231" t="str">
        <f t="shared" si="0"/>
        <v/>
      </c>
      <c r="N189" s="231" t="str">
        <f>IF(Detailed_Expense_P11416[[#This Row],[TOTAL]]&lt;&gt;"",Detailed_Expense_P11416[[#This Row],[TOTAL]]*VLOOKUP(Detailed_Expense_P11416[[#This Row],[CURRENCY]],Conversion12[],2,0),"")</f>
        <v/>
      </c>
      <c r="O189" s="281"/>
      <c r="P189" s="291"/>
      <c r="Q189" s="291"/>
      <c r="R189" s="73"/>
      <c r="W189" s="53" t="str">
        <f>IF('Project 2'!$V189&lt;&gt;"",'Project 2'!$V189*VLOOKUP('Project 2'!$U189,#REF!,2,0),"")</f>
        <v/>
      </c>
    </row>
    <row r="190" spans="1:27" x14ac:dyDescent="0.35">
      <c r="A190" s="288"/>
      <c r="B190" s="289"/>
      <c r="C190" s="291"/>
      <c r="D190" s="291"/>
      <c r="E190" s="73"/>
      <c r="F190" s="293"/>
      <c r="G190" s="291"/>
      <c r="H190" s="291"/>
      <c r="I190" s="291"/>
      <c r="J190" s="289"/>
      <c r="K190" s="289"/>
      <c r="L190" s="281"/>
      <c r="M190" s="231" t="str">
        <f t="shared" si="0"/>
        <v/>
      </c>
      <c r="N190" s="231" t="str">
        <f>IF(Detailed_Expense_P11416[[#This Row],[TOTAL]]&lt;&gt;"",Detailed_Expense_P11416[[#This Row],[TOTAL]]*VLOOKUP(Detailed_Expense_P11416[[#This Row],[CURRENCY]],Conversion12[],2,0),"")</f>
        <v/>
      </c>
      <c r="O190" s="281"/>
      <c r="P190" s="291"/>
      <c r="Q190" s="291"/>
      <c r="R190" s="73"/>
      <c r="W190" s="53" t="str">
        <f>IF('Project 2'!$V190&lt;&gt;"",'Project 2'!$V190*VLOOKUP('Project 2'!$U190,#REF!,2,0),"")</f>
        <v/>
      </c>
    </row>
    <row r="191" spans="1:27" x14ac:dyDescent="0.35">
      <c r="A191" s="288"/>
      <c r="B191" s="289"/>
      <c r="C191" s="291"/>
      <c r="D191" s="291"/>
      <c r="E191" s="73"/>
      <c r="F191" s="293"/>
      <c r="G191" s="291"/>
      <c r="H191" s="291"/>
      <c r="I191" s="291"/>
      <c r="J191" s="289"/>
      <c r="K191" s="289"/>
      <c r="L191" s="281"/>
      <c r="M191" s="231" t="str">
        <f t="shared" si="0"/>
        <v/>
      </c>
      <c r="N191" s="231" t="str">
        <f>IF(Detailed_Expense_P11416[[#This Row],[TOTAL]]&lt;&gt;"",Detailed_Expense_P11416[[#This Row],[TOTAL]]*VLOOKUP(Detailed_Expense_P11416[[#This Row],[CURRENCY]],Conversion12[],2,0),"")</f>
        <v/>
      </c>
      <c r="O191" s="281"/>
      <c r="P191" s="291"/>
      <c r="Q191" s="291"/>
      <c r="R191" s="73"/>
      <c r="W191" s="53" t="str">
        <f>IF('Project 2'!$V191&lt;&gt;"",'Project 2'!$V191*VLOOKUP('Project 2'!$U191,#REF!,2,0),"")</f>
        <v/>
      </c>
    </row>
    <row r="192" spans="1:27" x14ac:dyDescent="0.35">
      <c r="A192" s="288"/>
      <c r="B192" s="289"/>
      <c r="C192" s="291"/>
      <c r="D192" s="291"/>
      <c r="E192" s="73"/>
      <c r="F192" s="293"/>
      <c r="G192" s="291"/>
      <c r="H192" s="291"/>
      <c r="I192" s="291"/>
      <c r="J192" s="289"/>
      <c r="K192" s="289"/>
      <c r="L192" s="281"/>
      <c r="M192" s="231" t="str">
        <f t="shared" si="0"/>
        <v/>
      </c>
      <c r="N192" s="231" t="str">
        <f>IF(Detailed_Expense_P11416[[#This Row],[TOTAL]]&lt;&gt;"",Detailed_Expense_P11416[[#This Row],[TOTAL]]*VLOOKUP(Detailed_Expense_P11416[[#This Row],[CURRENCY]],Conversion12[],2,0),"")</f>
        <v/>
      </c>
      <c r="O192" s="281"/>
      <c r="P192" s="291"/>
      <c r="Q192" s="291"/>
      <c r="R192" s="73"/>
      <c r="W192" s="53" t="str">
        <f>IF('Project 2'!$V192&lt;&gt;"",'Project 2'!$V192*VLOOKUP('Project 2'!$U192,#REF!,2,0),"")</f>
        <v/>
      </c>
    </row>
    <row r="193" spans="1:23" x14ac:dyDescent="0.35">
      <c r="A193" s="288"/>
      <c r="B193" s="289"/>
      <c r="C193" s="291"/>
      <c r="D193" s="291"/>
      <c r="E193" s="73"/>
      <c r="F193" s="293"/>
      <c r="G193" s="291"/>
      <c r="H193" s="291"/>
      <c r="I193" s="291"/>
      <c r="J193" s="289"/>
      <c r="K193" s="289"/>
      <c r="L193" s="281"/>
      <c r="M193" s="231" t="str">
        <f t="shared" si="0"/>
        <v/>
      </c>
      <c r="N193" s="231" t="str">
        <f>IF(Detailed_Expense_P11416[[#This Row],[TOTAL]]&lt;&gt;"",Detailed_Expense_P11416[[#This Row],[TOTAL]]*VLOOKUP(Detailed_Expense_P11416[[#This Row],[CURRENCY]],Conversion12[],2,0),"")</f>
        <v/>
      </c>
      <c r="O193" s="281"/>
      <c r="P193" s="291"/>
      <c r="Q193" s="291"/>
      <c r="R193" s="73"/>
      <c r="W193" s="53" t="str">
        <f>IF('Project 2'!$V193&lt;&gt;"",'Project 2'!$V193*VLOOKUP('Project 2'!$U193,#REF!,2,0),"")</f>
        <v/>
      </c>
    </row>
    <row r="194" spans="1:23" x14ac:dyDescent="0.35">
      <c r="A194" s="288"/>
      <c r="B194" s="289"/>
      <c r="C194" s="291"/>
      <c r="D194" s="291"/>
      <c r="E194" s="73"/>
      <c r="F194" s="293"/>
      <c r="G194" s="291"/>
      <c r="H194" s="291"/>
      <c r="I194" s="291"/>
      <c r="J194" s="289"/>
      <c r="K194" s="289"/>
      <c r="L194" s="281"/>
      <c r="M194" s="231" t="str">
        <f t="shared" si="0"/>
        <v/>
      </c>
      <c r="N194" s="231" t="str">
        <f>IF(Detailed_Expense_P11416[[#This Row],[TOTAL]]&lt;&gt;"",Detailed_Expense_P11416[[#This Row],[TOTAL]]*VLOOKUP(Detailed_Expense_P11416[[#This Row],[CURRENCY]],Conversion12[],2,0),"")</f>
        <v/>
      </c>
      <c r="O194" s="281"/>
      <c r="P194" s="291"/>
      <c r="Q194" s="291"/>
      <c r="R194" s="73"/>
      <c r="W194" s="53" t="str">
        <f>IF('Project 2'!$V194&lt;&gt;"",'Project 2'!$V194*VLOOKUP('Project 2'!$U194,#REF!,2,0),"")</f>
        <v/>
      </c>
    </row>
    <row r="195" spans="1:23" x14ac:dyDescent="0.35">
      <c r="A195" s="288"/>
      <c r="B195" s="289"/>
      <c r="C195" s="291"/>
      <c r="D195" s="291"/>
      <c r="E195" s="73"/>
      <c r="F195" s="293"/>
      <c r="G195" s="291"/>
      <c r="H195" s="291"/>
      <c r="I195" s="291"/>
      <c r="J195" s="289"/>
      <c r="K195" s="289"/>
      <c r="L195" s="281"/>
      <c r="M195" s="231" t="str">
        <f t="shared" si="0"/>
        <v/>
      </c>
      <c r="N195" s="231" t="str">
        <f>IF(Detailed_Expense_P11416[[#This Row],[TOTAL]]&lt;&gt;"",Detailed_Expense_P11416[[#This Row],[TOTAL]]*VLOOKUP(Detailed_Expense_P11416[[#This Row],[CURRENCY]],Conversion12[],2,0),"")</f>
        <v/>
      </c>
      <c r="O195" s="281"/>
      <c r="P195" s="291"/>
      <c r="Q195" s="291"/>
      <c r="R195" s="73"/>
      <c r="W195" s="53" t="str">
        <f>IF('Project 2'!$V195&lt;&gt;"",'Project 2'!$V195*VLOOKUP('Project 2'!$U195,#REF!,2,0),"")</f>
        <v/>
      </c>
    </row>
    <row r="196" spans="1:23" x14ac:dyDescent="0.35">
      <c r="A196" s="288"/>
      <c r="B196" s="289"/>
      <c r="C196" s="291"/>
      <c r="D196" s="291"/>
      <c r="E196" s="73"/>
      <c r="F196" s="293"/>
      <c r="G196" s="291"/>
      <c r="H196" s="291"/>
      <c r="I196" s="291"/>
      <c r="J196" s="289"/>
      <c r="K196" s="289"/>
      <c r="L196" s="281"/>
      <c r="M196" s="231" t="str">
        <f t="shared" ref="M196:M259" si="1">IF(I196*J196+K196&gt;0,I196*J196+K196,"")</f>
        <v/>
      </c>
      <c r="N196" s="231" t="str">
        <f>IF(Detailed_Expense_P11416[[#This Row],[TOTAL]]&lt;&gt;"",Detailed_Expense_P11416[[#This Row],[TOTAL]]*VLOOKUP(Detailed_Expense_P11416[[#This Row],[CURRENCY]],Conversion12[],2,0),"")</f>
        <v/>
      </c>
      <c r="O196" s="281"/>
      <c r="P196" s="291"/>
      <c r="Q196" s="291"/>
      <c r="R196" s="73"/>
      <c r="W196" s="53" t="str">
        <f>IF('Project 2'!$V196&lt;&gt;"",'Project 2'!$V196*VLOOKUP('Project 2'!$U196,#REF!,2,0),"")</f>
        <v/>
      </c>
    </row>
    <row r="197" spans="1:23" x14ac:dyDescent="0.35">
      <c r="A197" s="288"/>
      <c r="B197" s="289"/>
      <c r="C197" s="291"/>
      <c r="D197" s="291"/>
      <c r="E197" s="73"/>
      <c r="F197" s="293"/>
      <c r="G197" s="291"/>
      <c r="H197" s="291"/>
      <c r="I197" s="291"/>
      <c r="J197" s="289"/>
      <c r="K197" s="289"/>
      <c r="L197" s="281"/>
      <c r="M197" s="231" t="str">
        <f t="shared" si="1"/>
        <v/>
      </c>
      <c r="N197" s="231" t="str">
        <f>IF(Detailed_Expense_P11416[[#This Row],[TOTAL]]&lt;&gt;"",Detailed_Expense_P11416[[#This Row],[TOTAL]]*VLOOKUP(Detailed_Expense_P11416[[#This Row],[CURRENCY]],Conversion12[],2,0),"")</f>
        <v/>
      </c>
      <c r="O197" s="281"/>
      <c r="P197" s="291"/>
      <c r="Q197" s="291"/>
      <c r="R197" s="73"/>
      <c r="W197" s="53" t="str">
        <f>IF('Project 2'!$V197&lt;&gt;"",'Project 2'!$V197*VLOOKUP('Project 2'!$U197,#REF!,2,0),"")</f>
        <v/>
      </c>
    </row>
    <row r="198" spans="1:23" x14ac:dyDescent="0.35">
      <c r="A198" s="288"/>
      <c r="B198" s="289"/>
      <c r="C198" s="291"/>
      <c r="D198" s="291"/>
      <c r="E198" s="73"/>
      <c r="F198" s="293"/>
      <c r="G198" s="291"/>
      <c r="H198" s="291"/>
      <c r="I198" s="291"/>
      <c r="J198" s="289"/>
      <c r="K198" s="289"/>
      <c r="L198" s="281"/>
      <c r="M198" s="231" t="str">
        <f t="shared" si="1"/>
        <v/>
      </c>
      <c r="N198" s="231" t="str">
        <f>IF(Detailed_Expense_P11416[[#This Row],[TOTAL]]&lt;&gt;"",Detailed_Expense_P11416[[#This Row],[TOTAL]]*VLOOKUP(Detailed_Expense_P11416[[#This Row],[CURRENCY]],Conversion12[],2,0),"")</f>
        <v/>
      </c>
      <c r="O198" s="281"/>
      <c r="P198" s="291"/>
      <c r="Q198" s="291"/>
      <c r="R198" s="73"/>
      <c r="W198" s="53" t="str">
        <f>IF('Project 2'!$V198&lt;&gt;"",'Project 2'!$V198*VLOOKUP('Project 2'!$U198,#REF!,2,0),"")</f>
        <v/>
      </c>
    </row>
    <row r="199" spans="1:23" x14ac:dyDescent="0.35">
      <c r="A199" s="288"/>
      <c r="B199" s="289"/>
      <c r="C199" s="291"/>
      <c r="D199" s="291"/>
      <c r="E199" s="73"/>
      <c r="F199" s="293"/>
      <c r="G199" s="291"/>
      <c r="H199" s="291"/>
      <c r="I199" s="291"/>
      <c r="J199" s="289"/>
      <c r="K199" s="289"/>
      <c r="L199" s="281"/>
      <c r="M199" s="231" t="str">
        <f t="shared" si="1"/>
        <v/>
      </c>
      <c r="N199" s="231" t="str">
        <f>IF(Detailed_Expense_P11416[[#This Row],[TOTAL]]&lt;&gt;"",Detailed_Expense_P11416[[#This Row],[TOTAL]]*VLOOKUP(Detailed_Expense_P11416[[#This Row],[CURRENCY]],Conversion12[],2,0),"")</f>
        <v/>
      </c>
      <c r="O199" s="281"/>
      <c r="P199" s="291"/>
      <c r="Q199" s="291"/>
      <c r="R199" s="73"/>
      <c r="W199" s="53" t="str">
        <f>IF('Project 2'!$V199&lt;&gt;"",'Project 2'!$V199*VLOOKUP('Project 2'!$U199,#REF!,2,0),"")</f>
        <v/>
      </c>
    </row>
    <row r="200" spans="1:23" x14ac:dyDescent="0.35">
      <c r="A200" s="288"/>
      <c r="B200" s="289"/>
      <c r="C200" s="291"/>
      <c r="D200" s="291"/>
      <c r="E200" s="73"/>
      <c r="F200" s="293"/>
      <c r="G200" s="291"/>
      <c r="H200" s="291"/>
      <c r="I200" s="291"/>
      <c r="J200" s="289"/>
      <c r="K200" s="289"/>
      <c r="L200" s="281"/>
      <c r="M200" s="231" t="str">
        <f t="shared" si="1"/>
        <v/>
      </c>
      <c r="N200" s="231" t="str">
        <f>IF(Detailed_Expense_P11416[[#This Row],[TOTAL]]&lt;&gt;"",Detailed_Expense_P11416[[#This Row],[TOTAL]]*VLOOKUP(Detailed_Expense_P11416[[#This Row],[CURRENCY]],Conversion12[],2,0),"")</f>
        <v/>
      </c>
      <c r="O200" s="281"/>
      <c r="P200" s="291"/>
      <c r="Q200" s="291"/>
      <c r="R200" s="73"/>
      <c r="W200" s="53" t="str">
        <f>IF('Project 2'!$V200&lt;&gt;"",'Project 2'!$V200*VLOOKUP('Project 2'!$U200,#REF!,2,0),"")</f>
        <v/>
      </c>
    </row>
    <row r="201" spans="1:23" x14ac:dyDescent="0.35">
      <c r="A201" s="288"/>
      <c r="B201" s="289"/>
      <c r="C201" s="291"/>
      <c r="D201" s="291"/>
      <c r="E201" s="73"/>
      <c r="F201" s="293"/>
      <c r="G201" s="291"/>
      <c r="H201" s="291"/>
      <c r="I201" s="291"/>
      <c r="J201" s="289"/>
      <c r="K201" s="289"/>
      <c r="L201" s="281"/>
      <c r="M201" s="231" t="str">
        <f t="shared" si="1"/>
        <v/>
      </c>
      <c r="N201" s="231" t="str">
        <f>IF(Detailed_Expense_P11416[[#This Row],[TOTAL]]&lt;&gt;"",Detailed_Expense_P11416[[#This Row],[TOTAL]]*VLOOKUP(Detailed_Expense_P11416[[#This Row],[CURRENCY]],Conversion12[],2,0),"")</f>
        <v/>
      </c>
      <c r="O201" s="281"/>
      <c r="P201" s="291"/>
      <c r="Q201" s="291"/>
      <c r="R201" s="73"/>
      <c r="W201" s="53" t="str">
        <f>IF('Project 2'!$V201&lt;&gt;"",'Project 2'!$V201*VLOOKUP('Project 2'!$U201,#REF!,2,0),"")</f>
        <v/>
      </c>
    </row>
    <row r="202" spans="1:23" x14ac:dyDescent="0.35">
      <c r="A202" s="288"/>
      <c r="B202" s="289"/>
      <c r="C202" s="291"/>
      <c r="D202" s="291"/>
      <c r="E202" s="73"/>
      <c r="F202" s="293"/>
      <c r="G202" s="291"/>
      <c r="H202" s="291"/>
      <c r="I202" s="291"/>
      <c r="J202" s="289"/>
      <c r="K202" s="289"/>
      <c r="L202" s="281"/>
      <c r="M202" s="231" t="str">
        <f t="shared" si="1"/>
        <v/>
      </c>
      <c r="N202" s="231" t="str">
        <f>IF(Detailed_Expense_P11416[[#This Row],[TOTAL]]&lt;&gt;"",Detailed_Expense_P11416[[#This Row],[TOTAL]]*VLOOKUP(Detailed_Expense_P11416[[#This Row],[CURRENCY]],Conversion12[],2,0),"")</f>
        <v/>
      </c>
      <c r="O202" s="281"/>
      <c r="P202" s="291"/>
      <c r="Q202" s="291"/>
      <c r="W202" s="53" t="str">
        <f>IF('Project 2'!$V202&lt;&gt;"",'Project 2'!$V202*VLOOKUP('Project 2'!$U202,#REF!,2,0),"")</f>
        <v/>
      </c>
    </row>
    <row r="203" spans="1:23" x14ac:dyDescent="0.35">
      <c r="E203" s="73"/>
      <c r="F203" s="293"/>
      <c r="G203" s="291"/>
      <c r="H203" s="291"/>
      <c r="I203" s="300"/>
      <c r="J203" s="289"/>
      <c r="K203" s="301"/>
      <c r="L203" s="281"/>
      <c r="M203" s="231" t="str">
        <f t="shared" si="1"/>
        <v/>
      </c>
      <c r="N203" s="231" t="str">
        <f>IF(Detailed_Expense_P11416[[#This Row],[TOTAL]]&lt;&gt;"",Detailed_Expense_P11416[[#This Row],[TOTAL]]*VLOOKUP(Detailed_Expense_P11416[[#This Row],[CURRENCY]],Conversion12[],2,0),"")</f>
        <v/>
      </c>
      <c r="O203" s="281"/>
      <c r="P203" s="291"/>
      <c r="Q203" s="300"/>
      <c r="W203" s="53" t="str">
        <f>IF('Project 2'!$V203&lt;&gt;"",'Project 2'!$V203*VLOOKUP('Project 2'!$U203,#REF!,2,0),"")</f>
        <v/>
      </c>
    </row>
    <row r="204" spans="1:23" x14ac:dyDescent="0.35">
      <c r="F204" s="293"/>
      <c r="G204" s="291"/>
      <c r="H204" s="291"/>
      <c r="I204" s="300"/>
      <c r="J204" s="289"/>
      <c r="K204" s="301"/>
      <c r="L204" s="281"/>
      <c r="M204" s="231" t="str">
        <f t="shared" si="1"/>
        <v/>
      </c>
      <c r="N204" s="231" t="str">
        <f>IF(Detailed_Expense_P11416[[#This Row],[TOTAL]]&lt;&gt;"",Detailed_Expense_P11416[[#This Row],[TOTAL]]*VLOOKUP(Detailed_Expense_P11416[[#This Row],[CURRENCY]],Conversion12[],2,0),"")</f>
        <v/>
      </c>
      <c r="O204" s="281"/>
      <c r="P204" s="291"/>
      <c r="Q204" s="300"/>
      <c r="W204" s="53" t="str">
        <f>IF('Project 2'!$V204&lt;&gt;"",'Project 2'!$V204*VLOOKUP('Project 2'!$U204,#REF!,2,0),"")</f>
        <v/>
      </c>
    </row>
    <row r="205" spans="1:23" x14ac:dyDescent="0.35">
      <c r="F205" s="293"/>
      <c r="G205" s="291"/>
      <c r="H205" s="291"/>
      <c r="I205" s="300"/>
      <c r="J205" s="289"/>
      <c r="K205" s="301"/>
      <c r="L205" s="281"/>
      <c r="M205" s="231" t="str">
        <f t="shared" si="1"/>
        <v/>
      </c>
      <c r="N205" s="231" t="str">
        <f>IF(Detailed_Expense_P11416[[#This Row],[TOTAL]]&lt;&gt;"",Detailed_Expense_P11416[[#This Row],[TOTAL]]*VLOOKUP(Detailed_Expense_P11416[[#This Row],[CURRENCY]],Conversion12[],2,0),"")</f>
        <v/>
      </c>
      <c r="O205" s="281"/>
      <c r="P205" s="291"/>
      <c r="Q205" s="300"/>
      <c r="W205" s="53" t="str">
        <f>IF('Project 2'!$V205&lt;&gt;"",'Project 2'!$V205*VLOOKUP('Project 2'!$U205,#REF!,2,0),"")</f>
        <v/>
      </c>
    </row>
    <row r="206" spans="1:23" x14ac:dyDescent="0.35">
      <c r="F206" s="293"/>
      <c r="G206" s="291"/>
      <c r="H206" s="291"/>
      <c r="I206" s="300"/>
      <c r="J206" s="289"/>
      <c r="K206" s="301"/>
      <c r="L206" s="281"/>
      <c r="M206" s="231" t="str">
        <f t="shared" si="1"/>
        <v/>
      </c>
      <c r="N206" s="231" t="str">
        <f>IF(Detailed_Expense_P11416[[#This Row],[TOTAL]]&lt;&gt;"",Detailed_Expense_P11416[[#This Row],[TOTAL]]*VLOOKUP(Detailed_Expense_P11416[[#This Row],[CURRENCY]],Conversion12[],2,0),"")</f>
        <v/>
      </c>
      <c r="O206" s="281"/>
      <c r="P206" s="291"/>
      <c r="Q206" s="300"/>
      <c r="W206" s="53" t="str">
        <f>IF('Project 2'!$V206&lt;&gt;"",'Project 2'!$V206*VLOOKUP('Project 2'!$U206,#REF!,2,0),"")</f>
        <v/>
      </c>
    </row>
    <row r="207" spans="1:23" x14ac:dyDescent="0.35">
      <c r="F207" s="293"/>
      <c r="G207" s="291"/>
      <c r="H207" s="291"/>
      <c r="I207" s="300"/>
      <c r="J207" s="289"/>
      <c r="K207" s="301"/>
      <c r="L207" s="281"/>
      <c r="M207" s="231" t="str">
        <f t="shared" si="1"/>
        <v/>
      </c>
      <c r="N207" s="231" t="str">
        <f>IF(Detailed_Expense_P11416[[#This Row],[TOTAL]]&lt;&gt;"",Detailed_Expense_P11416[[#This Row],[TOTAL]]*VLOOKUP(Detailed_Expense_P11416[[#This Row],[CURRENCY]],Conversion12[],2,0),"")</f>
        <v/>
      </c>
      <c r="O207" s="281"/>
      <c r="P207" s="291"/>
      <c r="Q207" s="300"/>
      <c r="W207" s="53" t="str">
        <f>IF('Project 2'!$V207&lt;&gt;"",'Project 2'!$V207*VLOOKUP('Project 2'!$U207,#REF!,2,0),"")</f>
        <v/>
      </c>
    </row>
    <row r="208" spans="1:23" x14ac:dyDescent="0.35">
      <c r="F208" s="293"/>
      <c r="G208" s="291"/>
      <c r="H208" s="291"/>
      <c r="I208" s="300"/>
      <c r="J208" s="289"/>
      <c r="K208" s="301"/>
      <c r="L208" s="281"/>
      <c r="M208" s="231" t="str">
        <f t="shared" si="1"/>
        <v/>
      </c>
      <c r="N208" s="231" t="str">
        <f>IF(Detailed_Expense_P11416[[#This Row],[TOTAL]]&lt;&gt;"",Detailed_Expense_P11416[[#This Row],[TOTAL]]*VLOOKUP(Detailed_Expense_P11416[[#This Row],[CURRENCY]],Conversion12[],2,0),"")</f>
        <v/>
      </c>
      <c r="O208" s="281"/>
      <c r="P208" s="291"/>
      <c r="Q208" s="300"/>
      <c r="W208" s="53" t="str">
        <f>IF('Project 2'!$V208&lt;&gt;"",'Project 2'!$V208*VLOOKUP('Project 2'!$U208,#REF!,2,0),"")</f>
        <v/>
      </c>
    </row>
    <row r="209" spans="6:23" x14ac:dyDescent="0.35">
      <c r="F209" s="293"/>
      <c r="G209" s="291"/>
      <c r="H209" s="291"/>
      <c r="I209" s="300"/>
      <c r="J209" s="289"/>
      <c r="K209" s="301"/>
      <c r="L209" s="281"/>
      <c r="M209" s="231" t="str">
        <f t="shared" si="1"/>
        <v/>
      </c>
      <c r="N209" s="231" t="str">
        <f>IF(Detailed_Expense_P11416[[#This Row],[TOTAL]]&lt;&gt;"",Detailed_Expense_P11416[[#This Row],[TOTAL]]*VLOOKUP(Detailed_Expense_P11416[[#This Row],[CURRENCY]],Conversion12[],2,0),"")</f>
        <v/>
      </c>
      <c r="O209" s="281"/>
      <c r="P209" s="291"/>
      <c r="Q209" s="300"/>
      <c r="W209" s="53" t="str">
        <f>IF('Project 2'!$V209&lt;&gt;"",'Project 2'!$V209*VLOOKUP('Project 2'!$U209,#REF!,2,0),"")</f>
        <v/>
      </c>
    </row>
    <row r="210" spans="6:23" x14ac:dyDescent="0.35">
      <c r="F210" s="293"/>
      <c r="G210" s="300"/>
      <c r="H210" s="291"/>
      <c r="I210" s="300"/>
      <c r="J210" s="289"/>
      <c r="K210" s="301"/>
      <c r="L210" s="281"/>
      <c r="M210" s="231" t="str">
        <f t="shared" si="1"/>
        <v/>
      </c>
      <c r="N210" s="231" t="str">
        <f>IF(Detailed_Expense_P11416[[#This Row],[TOTAL]]&lt;&gt;"",Detailed_Expense_P11416[[#This Row],[TOTAL]]*VLOOKUP(Detailed_Expense_P11416[[#This Row],[CURRENCY]],Conversion12[],2,0),"")</f>
        <v/>
      </c>
      <c r="O210" s="281"/>
      <c r="P210" s="291"/>
      <c r="Q210" s="300"/>
      <c r="W210" s="53" t="str">
        <f>IF('Project 2'!$V210&lt;&gt;"",'Project 2'!$V210*VLOOKUP('Project 2'!$U210,#REF!,2,0),"")</f>
        <v/>
      </c>
    </row>
    <row r="211" spans="6:23" x14ac:dyDescent="0.35">
      <c r="F211" s="293"/>
      <c r="G211" s="300"/>
      <c r="H211" s="291"/>
      <c r="I211" s="300"/>
      <c r="J211" s="289"/>
      <c r="K211" s="301"/>
      <c r="L211" s="281"/>
      <c r="M211" s="231" t="str">
        <f t="shared" si="1"/>
        <v/>
      </c>
      <c r="N211" s="231" t="str">
        <f>IF(Detailed_Expense_P11416[[#This Row],[TOTAL]]&lt;&gt;"",Detailed_Expense_P11416[[#This Row],[TOTAL]]*VLOOKUP(Detailed_Expense_P11416[[#This Row],[CURRENCY]],Conversion12[],2,0),"")</f>
        <v/>
      </c>
      <c r="O211" s="281"/>
      <c r="P211" s="291"/>
      <c r="Q211" s="300"/>
      <c r="W211" s="53" t="str">
        <f>IF('Project 2'!$V211&lt;&gt;"",'Project 2'!$V211*VLOOKUP('Project 2'!$U211,#REF!,2,0),"")</f>
        <v/>
      </c>
    </row>
    <row r="212" spans="6:23" x14ac:dyDescent="0.35">
      <c r="F212" s="293"/>
      <c r="G212" s="300"/>
      <c r="H212" s="291"/>
      <c r="I212" s="300"/>
      <c r="J212" s="289"/>
      <c r="K212" s="301"/>
      <c r="L212" s="281"/>
      <c r="M212" s="231" t="str">
        <f t="shared" si="1"/>
        <v/>
      </c>
      <c r="N212" s="231" t="str">
        <f>IF(Detailed_Expense_P11416[[#This Row],[TOTAL]]&lt;&gt;"",Detailed_Expense_P11416[[#This Row],[TOTAL]]*VLOOKUP(Detailed_Expense_P11416[[#This Row],[CURRENCY]],Conversion12[],2,0),"")</f>
        <v/>
      </c>
      <c r="O212" s="281"/>
      <c r="P212" s="291"/>
      <c r="Q212" s="300"/>
      <c r="W212" s="53" t="str">
        <f>IF('Project 2'!$V212&lt;&gt;"",'Project 2'!$V212*VLOOKUP('Project 2'!$U212,#REF!,2,0),"")</f>
        <v/>
      </c>
    </row>
    <row r="213" spans="6:23" x14ac:dyDescent="0.35">
      <c r="F213" s="293"/>
      <c r="G213" s="300"/>
      <c r="H213" s="291"/>
      <c r="I213" s="300"/>
      <c r="J213" s="289"/>
      <c r="K213" s="301"/>
      <c r="L213" s="281"/>
      <c r="M213" s="231" t="str">
        <f t="shared" si="1"/>
        <v/>
      </c>
      <c r="N213" s="231" t="str">
        <f>IF(Detailed_Expense_P11416[[#This Row],[TOTAL]]&lt;&gt;"",Detailed_Expense_P11416[[#This Row],[TOTAL]]*VLOOKUP(Detailed_Expense_P11416[[#This Row],[CURRENCY]],Conversion12[],2,0),"")</f>
        <v/>
      </c>
      <c r="O213" s="281"/>
      <c r="P213" s="291"/>
      <c r="Q213" s="300"/>
      <c r="W213" s="53" t="str">
        <f>IF('Project 2'!$V213&lt;&gt;"",'Project 2'!$V213*VLOOKUP('Project 2'!$U213,#REF!,2,0),"")</f>
        <v/>
      </c>
    </row>
    <row r="214" spans="6:23" x14ac:dyDescent="0.35">
      <c r="F214" s="293"/>
      <c r="G214" s="300"/>
      <c r="H214" s="291"/>
      <c r="I214" s="300"/>
      <c r="J214" s="289"/>
      <c r="K214" s="301"/>
      <c r="L214" s="281"/>
      <c r="M214" s="231" t="str">
        <f t="shared" si="1"/>
        <v/>
      </c>
      <c r="N214" s="231" t="str">
        <f>IF(Detailed_Expense_P11416[[#This Row],[TOTAL]]&lt;&gt;"",Detailed_Expense_P11416[[#This Row],[TOTAL]]*VLOOKUP(Detailed_Expense_P11416[[#This Row],[CURRENCY]],Conversion12[],2,0),"")</f>
        <v/>
      </c>
      <c r="O214" s="281"/>
      <c r="P214" s="291"/>
      <c r="Q214" s="300"/>
      <c r="W214" s="53" t="str">
        <f>IF('Project 2'!$V214&lt;&gt;"",'Project 2'!$V214*VLOOKUP('Project 2'!$U214,#REF!,2,0),"")</f>
        <v/>
      </c>
    </row>
    <row r="215" spans="6:23" x14ac:dyDescent="0.35">
      <c r="F215" s="293"/>
      <c r="G215" s="300"/>
      <c r="H215" s="291"/>
      <c r="I215" s="300"/>
      <c r="J215" s="289"/>
      <c r="K215" s="301"/>
      <c r="L215" s="281"/>
      <c r="M215" s="231" t="str">
        <f t="shared" si="1"/>
        <v/>
      </c>
      <c r="N215" s="231" t="str">
        <f>IF(Detailed_Expense_P11416[[#This Row],[TOTAL]]&lt;&gt;"",Detailed_Expense_P11416[[#This Row],[TOTAL]]*VLOOKUP(Detailed_Expense_P11416[[#This Row],[CURRENCY]],Conversion12[],2,0),"")</f>
        <v/>
      </c>
      <c r="O215" s="281"/>
      <c r="P215" s="291"/>
      <c r="Q215" s="300"/>
      <c r="W215" s="53" t="str">
        <f>IF('Project 2'!$V215&lt;&gt;"",'Project 2'!$V215*VLOOKUP('Project 2'!$U215,#REF!,2,0),"")</f>
        <v/>
      </c>
    </row>
    <row r="216" spans="6:23" x14ac:dyDescent="0.35">
      <c r="F216" s="293"/>
      <c r="G216" s="300"/>
      <c r="H216" s="291"/>
      <c r="I216" s="300"/>
      <c r="J216" s="289"/>
      <c r="K216" s="301"/>
      <c r="L216" s="281"/>
      <c r="M216" s="231" t="str">
        <f t="shared" si="1"/>
        <v/>
      </c>
      <c r="N216" s="231" t="str">
        <f>IF(Detailed_Expense_P11416[[#This Row],[TOTAL]]&lt;&gt;"",Detailed_Expense_P11416[[#This Row],[TOTAL]]*VLOOKUP(Detailed_Expense_P11416[[#This Row],[CURRENCY]],Conversion12[],2,0),"")</f>
        <v/>
      </c>
      <c r="O216" s="281"/>
      <c r="P216" s="291"/>
      <c r="Q216" s="300"/>
      <c r="W216" s="53" t="str">
        <f>IF('Project 2'!$V216&lt;&gt;"",'Project 2'!$V216*VLOOKUP('Project 2'!$U216,#REF!,2,0),"")</f>
        <v/>
      </c>
    </row>
    <row r="217" spans="6:23" x14ac:dyDescent="0.35">
      <c r="F217" s="293"/>
      <c r="G217" s="300"/>
      <c r="H217" s="291"/>
      <c r="I217" s="300"/>
      <c r="J217" s="289"/>
      <c r="K217" s="301"/>
      <c r="L217" s="281"/>
      <c r="M217" s="231" t="str">
        <f t="shared" si="1"/>
        <v/>
      </c>
      <c r="N217" s="231" t="str">
        <f>IF(Detailed_Expense_P11416[[#This Row],[TOTAL]]&lt;&gt;"",Detailed_Expense_P11416[[#This Row],[TOTAL]]*VLOOKUP(Detailed_Expense_P11416[[#This Row],[CURRENCY]],Conversion12[],2,0),"")</f>
        <v/>
      </c>
      <c r="O217" s="281"/>
      <c r="P217" s="291"/>
      <c r="Q217" s="300"/>
      <c r="W217" s="53" t="str">
        <f>IF('Project 2'!$V217&lt;&gt;"",'Project 2'!$V217*VLOOKUP('Project 2'!$U217,#REF!,2,0),"")</f>
        <v/>
      </c>
    </row>
    <row r="218" spans="6:23" x14ac:dyDescent="0.35">
      <c r="F218" s="293"/>
      <c r="G218" s="300"/>
      <c r="H218" s="291"/>
      <c r="I218" s="300"/>
      <c r="J218" s="289"/>
      <c r="K218" s="301"/>
      <c r="L218" s="281"/>
      <c r="M218" s="231" t="str">
        <f t="shared" si="1"/>
        <v/>
      </c>
      <c r="N218" s="231" t="str">
        <f>IF(Detailed_Expense_P11416[[#This Row],[TOTAL]]&lt;&gt;"",Detailed_Expense_P11416[[#This Row],[TOTAL]]*VLOOKUP(Detailed_Expense_P11416[[#This Row],[CURRENCY]],Conversion12[],2,0),"")</f>
        <v/>
      </c>
      <c r="O218" s="281"/>
      <c r="P218" s="291"/>
      <c r="Q218" s="300"/>
      <c r="W218" s="53" t="str">
        <f>IF('Project 2'!$V218&lt;&gt;"",'Project 2'!$V218*VLOOKUP('Project 2'!$U218,#REF!,2,0),"")</f>
        <v/>
      </c>
    </row>
    <row r="219" spans="6:23" x14ac:dyDescent="0.35">
      <c r="F219" s="293"/>
      <c r="G219" s="300"/>
      <c r="H219" s="291"/>
      <c r="I219" s="300"/>
      <c r="J219" s="289"/>
      <c r="K219" s="301"/>
      <c r="L219" s="281"/>
      <c r="M219" s="231" t="str">
        <f t="shared" si="1"/>
        <v/>
      </c>
      <c r="N219" s="231" t="str">
        <f>IF(Detailed_Expense_P11416[[#This Row],[TOTAL]]&lt;&gt;"",Detailed_Expense_P11416[[#This Row],[TOTAL]]*VLOOKUP(Detailed_Expense_P11416[[#This Row],[CURRENCY]],Conversion12[],2,0),"")</f>
        <v/>
      </c>
      <c r="O219" s="281"/>
      <c r="P219" s="291"/>
      <c r="Q219" s="300"/>
      <c r="W219" s="53" t="str">
        <f>IF('Project 2'!$V219&lt;&gt;"",'Project 2'!$V219*VLOOKUP('Project 2'!$U219,#REF!,2,0),"")</f>
        <v/>
      </c>
    </row>
    <row r="220" spans="6:23" x14ac:dyDescent="0.35">
      <c r="F220" s="293"/>
      <c r="G220" s="300"/>
      <c r="H220" s="291"/>
      <c r="I220" s="300"/>
      <c r="J220" s="289"/>
      <c r="K220" s="301"/>
      <c r="L220" s="281"/>
      <c r="M220" s="231" t="str">
        <f t="shared" si="1"/>
        <v/>
      </c>
      <c r="N220" s="231" t="str">
        <f>IF(Detailed_Expense_P11416[[#This Row],[TOTAL]]&lt;&gt;"",Detailed_Expense_P11416[[#This Row],[TOTAL]]*VLOOKUP(Detailed_Expense_P11416[[#This Row],[CURRENCY]],Conversion12[],2,0),"")</f>
        <v/>
      </c>
      <c r="O220" s="281"/>
      <c r="P220" s="291"/>
      <c r="Q220" s="300"/>
      <c r="W220" s="53" t="str">
        <f>IF('Project 2'!$V220&lt;&gt;"",'Project 2'!$V220*VLOOKUP('Project 2'!$U220,#REF!,2,0),"")</f>
        <v/>
      </c>
    </row>
    <row r="221" spans="6:23" x14ac:dyDescent="0.35">
      <c r="F221" s="293"/>
      <c r="G221" s="300"/>
      <c r="H221" s="291"/>
      <c r="I221" s="300"/>
      <c r="J221" s="289"/>
      <c r="K221" s="301"/>
      <c r="L221" s="281"/>
      <c r="M221" s="231" t="str">
        <f t="shared" si="1"/>
        <v/>
      </c>
      <c r="N221" s="231" t="str">
        <f>IF(Detailed_Expense_P11416[[#This Row],[TOTAL]]&lt;&gt;"",Detailed_Expense_P11416[[#This Row],[TOTAL]]*VLOOKUP(Detailed_Expense_P11416[[#This Row],[CURRENCY]],Conversion12[],2,0),"")</f>
        <v/>
      </c>
      <c r="O221" s="281"/>
      <c r="P221" s="291"/>
      <c r="Q221" s="300"/>
      <c r="W221" s="53" t="str">
        <f>IF('Project 2'!$V221&lt;&gt;"",'Project 2'!$V221*VLOOKUP('Project 2'!$U221,#REF!,2,0),"")</f>
        <v/>
      </c>
    </row>
    <row r="222" spans="6:23" x14ac:dyDescent="0.35">
      <c r="F222" s="293"/>
      <c r="G222" s="300"/>
      <c r="H222" s="291"/>
      <c r="I222" s="300"/>
      <c r="J222" s="289"/>
      <c r="K222" s="301"/>
      <c r="L222" s="281"/>
      <c r="M222" s="231" t="str">
        <f t="shared" si="1"/>
        <v/>
      </c>
      <c r="N222" s="231" t="str">
        <f>IF(Detailed_Expense_P11416[[#This Row],[TOTAL]]&lt;&gt;"",Detailed_Expense_P11416[[#This Row],[TOTAL]]*VLOOKUP(Detailed_Expense_P11416[[#This Row],[CURRENCY]],Conversion12[],2,0),"")</f>
        <v/>
      </c>
      <c r="O222" s="281"/>
      <c r="P222" s="291"/>
      <c r="Q222" s="300"/>
      <c r="W222" s="53" t="str">
        <f>IF('Project 2'!$V222&lt;&gt;"",'Project 2'!$V222*VLOOKUP('Project 2'!$U222,#REF!,2,0),"")</f>
        <v/>
      </c>
    </row>
    <row r="223" spans="6:23" x14ac:dyDescent="0.35">
      <c r="F223" s="293"/>
      <c r="G223" s="300"/>
      <c r="H223" s="291"/>
      <c r="I223" s="300"/>
      <c r="J223" s="289"/>
      <c r="K223" s="301"/>
      <c r="L223" s="281"/>
      <c r="M223" s="231" t="str">
        <f t="shared" si="1"/>
        <v/>
      </c>
      <c r="N223" s="231" t="str">
        <f>IF(Detailed_Expense_P11416[[#This Row],[TOTAL]]&lt;&gt;"",Detailed_Expense_P11416[[#This Row],[TOTAL]]*VLOOKUP(Detailed_Expense_P11416[[#This Row],[CURRENCY]],Conversion12[],2,0),"")</f>
        <v/>
      </c>
      <c r="O223" s="281"/>
      <c r="P223" s="291"/>
      <c r="Q223" s="300"/>
      <c r="W223" s="53" t="str">
        <f>IF('Project 2'!$V223&lt;&gt;"",'Project 2'!$V223*VLOOKUP('Project 2'!$U223,#REF!,2,0),"")</f>
        <v/>
      </c>
    </row>
    <row r="224" spans="6:23" x14ac:dyDescent="0.35">
      <c r="F224" s="293"/>
      <c r="G224" s="300"/>
      <c r="H224" s="291"/>
      <c r="I224" s="300"/>
      <c r="J224" s="289"/>
      <c r="K224" s="301"/>
      <c r="L224" s="281"/>
      <c r="M224" s="231" t="str">
        <f t="shared" si="1"/>
        <v/>
      </c>
      <c r="N224" s="231" t="str">
        <f>IF(Detailed_Expense_P11416[[#This Row],[TOTAL]]&lt;&gt;"",Detailed_Expense_P11416[[#This Row],[TOTAL]]*VLOOKUP(Detailed_Expense_P11416[[#This Row],[CURRENCY]],Conversion12[],2,0),"")</f>
        <v/>
      </c>
      <c r="O224" s="281"/>
      <c r="P224" s="291"/>
      <c r="Q224" s="300"/>
      <c r="W224" s="53" t="str">
        <f>IF('Project 2'!$V224&lt;&gt;"",'Project 2'!$V224*VLOOKUP('Project 2'!$U224,#REF!,2,0),"")</f>
        <v/>
      </c>
    </row>
    <row r="225" spans="6:23" x14ac:dyDescent="0.35">
      <c r="F225" s="293"/>
      <c r="G225" s="300"/>
      <c r="H225" s="291"/>
      <c r="I225" s="300"/>
      <c r="J225" s="289"/>
      <c r="K225" s="301"/>
      <c r="L225" s="281"/>
      <c r="M225" s="231" t="str">
        <f t="shared" si="1"/>
        <v/>
      </c>
      <c r="N225" s="231" t="str">
        <f>IF(Detailed_Expense_P11416[[#This Row],[TOTAL]]&lt;&gt;"",Detailed_Expense_P11416[[#This Row],[TOTAL]]*VLOOKUP(Detailed_Expense_P11416[[#This Row],[CURRENCY]],Conversion12[],2,0),"")</f>
        <v/>
      </c>
      <c r="O225" s="281"/>
      <c r="P225" s="291"/>
      <c r="Q225" s="300"/>
      <c r="W225" s="53" t="str">
        <f>IF('Project 2'!$V225&lt;&gt;"",'Project 2'!$V225*VLOOKUP('Project 2'!$U225,#REF!,2,0),"")</f>
        <v/>
      </c>
    </row>
    <row r="226" spans="6:23" x14ac:dyDescent="0.35">
      <c r="F226" s="293"/>
      <c r="G226" s="300"/>
      <c r="H226" s="291"/>
      <c r="I226" s="300"/>
      <c r="J226" s="289"/>
      <c r="K226" s="301"/>
      <c r="L226" s="281"/>
      <c r="M226" s="231" t="str">
        <f t="shared" si="1"/>
        <v/>
      </c>
      <c r="N226" s="231" t="str">
        <f>IF(Detailed_Expense_P11416[[#This Row],[TOTAL]]&lt;&gt;"",Detailed_Expense_P11416[[#This Row],[TOTAL]]*VLOOKUP(Detailed_Expense_P11416[[#This Row],[CURRENCY]],Conversion12[],2,0),"")</f>
        <v/>
      </c>
      <c r="O226" s="281"/>
      <c r="P226" s="291"/>
      <c r="Q226" s="300"/>
      <c r="W226" s="53" t="str">
        <f>IF('Project 2'!$V226&lt;&gt;"",'Project 2'!$V226*VLOOKUP('Project 2'!$U226,#REF!,2,0),"")</f>
        <v/>
      </c>
    </row>
    <row r="227" spans="6:23" x14ac:dyDescent="0.35">
      <c r="F227" s="293"/>
      <c r="G227" s="300"/>
      <c r="H227" s="291"/>
      <c r="I227" s="300"/>
      <c r="J227" s="289"/>
      <c r="K227" s="301"/>
      <c r="L227" s="281"/>
      <c r="M227" s="231" t="str">
        <f t="shared" si="1"/>
        <v/>
      </c>
      <c r="N227" s="231" t="str">
        <f>IF(Detailed_Expense_P11416[[#This Row],[TOTAL]]&lt;&gt;"",Detailed_Expense_P11416[[#This Row],[TOTAL]]*VLOOKUP(Detailed_Expense_P11416[[#This Row],[CURRENCY]],Conversion12[],2,0),"")</f>
        <v/>
      </c>
      <c r="O227" s="281"/>
      <c r="P227" s="291"/>
      <c r="Q227" s="300"/>
      <c r="W227" s="53" t="str">
        <f>IF('Project 2'!$V227&lt;&gt;"",'Project 2'!$V227*VLOOKUP('Project 2'!$U227,#REF!,2,0),"")</f>
        <v/>
      </c>
    </row>
    <row r="228" spans="6:23" x14ac:dyDescent="0.35">
      <c r="F228" s="293"/>
      <c r="G228" s="300"/>
      <c r="H228" s="291"/>
      <c r="I228" s="300"/>
      <c r="J228" s="289"/>
      <c r="K228" s="301"/>
      <c r="L228" s="281"/>
      <c r="M228" s="231" t="str">
        <f t="shared" si="1"/>
        <v/>
      </c>
      <c r="N228" s="231" t="str">
        <f>IF(Detailed_Expense_P11416[[#This Row],[TOTAL]]&lt;&gt;"",Detailed_Expense_P11416[[#This Row],[TOTAL]]*VLOOKUP(Detailed_Expense_P11416[[#This Row],[CURRENCY]],Conversion12[],2,0),"")</f>
        <v/>
      </c>
      <c r="O228" s="281"/>
      <c r="P228" s="291"/>
      <c r="Q228" s="300"/>
      <c r="W228" s="53" t="str">
        <f>IF('Project 2'!$V228&lt;&gt;"",'Project 2'!$V228*VLOOKUP('Project 2'!$U228,#REF!,2,0),"")</f>
        <v/>
      </c>
    </row>
    <row r="229" spans="6:23" x14ac:dyDescent="0.35">
      <c r="F229" s="293"/>
      <c r="G229" s="300"/>
      <c r="H229" s="291"/>
      <c r="I229" s="300"/>
      <c r="J229" s="289"/>
      <c r="K229" s="301"/>
      <c r="L229" s="281"/>
      <c r="M229" s="231" t="str">
        <f t="shared" si="1"/>
        <v/>
      </c>
      <c r="N229" s="231" t="str">
        <f>IF(Detailed_Expense_P11416[[#This Row],[TOTAL]]&lt;&gt;"",Detailed_Expense_P11416[[#This Row],[TOTAL]]*VLOOKUP(Detailed_Expense_P11416[[#This Row],[CURRENCY]],Conversion12[],2,0),"")</f>
        <v/>
      </c>
      <c r="O229" s="281"/>
      <c r="P229" s="291"/>
      <c r="Q229" s="300"/>
      <c r="W229" s="53" t="str">
        <f>IF('Project 2'!$V229&lt;&gt;"",'Project 2'!$V229*VLOOKUP('Project 2'!$U229,#REF!,2,0),"")</f>
        <v/>
      </c>
    </row>
    <row r="230" spans="6:23" x14ac:dyDescent="0.35">
      <c r="F230" s="293"/>
      <c r="G230" s="300"/>
      <c r="H230" s="291"/>
      <c r="I230" s="300"/>
      <c r="J230" s="289"/>
      <c r="K230" s="301"/>
      <c r="L230" s="281"/>
      <c r="M230" s="231" t="str">
        <f t="shared" si="1"/>
        <v/>
      </c>
      <c r="N230" s="231" t="str">
        <f>IF(Detailed_Expense_P11416[[#This Row],[TOTAL]]&lt;&gt;"",Detailed_Expense_P11416[[#This Row],[TOTAL]]*VLOOKUP(Detailed_Expense_P11416[[#This Row],[CURRENCY]],Conversion12[],2,0),"")</f>
        <v/>
      </c>
      <c r="O230" s="281"/>
      <c r="P230" s="291"/>
      <c r="Q230" s="300"/>
      <c r="W230" s="53" t="str">
        <f>IF('Project 2'!$V230&lt;&gt;"",'Project 2'!$V230*VLOOKUP('Project 2'!$U230,#REF!,2,0),"")</f>
        <v/>
      </c>
    </row>
    <row r="231" spans="6:23" x14ac:dyDescent="0.35">
      <c r="F231" s="293"/>
      <c r="G231" s="300"/>
      <c r="H231" s="291"/>
      <c r="I231" s="300"/>
      <c r="J231" s="289"/>
      <c r="K231" s="301"/>
      <c r="L231" s="281"/>
      <c r="M231" s="231" t="str">
        <f t="shared" si="1"/>
        <v/>
      </c>
      <c r="N231" s="231" t="str">
        <f>IF(Detailed_Expense_P11416[[#This Row],[TOTAL]]&lt;&gt;"",Detailed_Expense_P11416[[#This Row],[TOTAL]]*VLOOKUP(Detailed_Expense_P11416[[#This Row],[CURRENCY]],Conversion12[],2,0),"")</f>
        <v/>
      </c>
      <c r="O231" s="281"/>
      <c r="P231" s="291"/>
      <c r="Q231" s="300"/>
      <c r="W231" s="53" t="str">
        <f>IF('Project 2'!$V231&lt;&gt;"",'Project 2'!$V231*VLOOKUP('Project 2'!$U231,#REF!,2,0),"")</f>
        <v/>
      </c>
    </row>
    <row r="232" spans="6:23" x14ac:dyDescent="0.35">
      <c r="F232" s="293"/>
      <c r="G232" s="300"/>
      <c r="H232" s="291"/>
      <c r="I232" s="300"/>
      <c r="J232" s="289"/>
      <c r="K232" s="301"/>
      <c r="L232" s="281"/>
      <c r="M232" s="231" t="str">
        <f t="shared" si="1"/>
        <v/>
      </c>
      <c r="N232" s="231" t="str">
        <f>IF(Detailed_Expense_P11416[[#This Row],[TOTAL]]&lt;&gt;"",Detailed_Expense_P11416[[#This Row],[TOTAL]]*VLOOKUP(Detailed_Expense_P11416[[#This Row],[CURRENCY]],Conversion12[],2,0),"")</f>
        <v/>
      </c>
      <c r="O232" s="281"/>
      <c r="P232" s="291"/>
      <c r="Q232" s="300"/>
      <c r="W232" s="53" t="str">
        <f>IF('Project 2'!$V232&lt;&gt;"",'Project 2'!$V232*VLOOKUP('Project 2'!$U232,#REF!,2,0),"")</f>
        <v/>
      </c>
    </row>
    <row r="233" spans="6:23" x14ac:dyDescent="0.35">
      <c r="F233" s="293"/>
      <c r="G233" s="300"/>
      <c r="H233" s="291"/>
      <c r="I233" s="300"/>
      <c r="J233" s="289"/>
      <c r="K233" s="301"/>
      <c r="L233" s="281"/>
      <c r="M233" s="231" t="str">
        <f t="shared" si="1"/>
        <v/>
      </c>
      <c r="N233" s="231" t="str">
        <f>IF(Detailed_Expense_P11416[[#This Row],[TOTAL]]&lt;&gt;"",Detailed_Expense_P11416[[#This Row],[TOTAL]]*VLOOKUP(Detailed_Expense_P11416[[#This Row],[CURRENCY]],Conversion12[],2,0),"")</f>
        <v/>
      </c>
      <c r="O233" s="281"/>
      <c r="P233" s="291"/>
      <c r="Q233" s="300"/>
      <c r="W233" s="53" t="str">
        <f>IF('Project 2'!$V233&lt;&gt;"",'Project 2'!$V233*VLOOKUP('Project 2'!$U233,#REF!,2,0),"")</f>
        <v/>
      </c>
    </row>
    <row r="234" spans="6:23" x14ac:dyDescent="0.35">
      <c r="F234" s="293"/>
      <c r="G234" s="300"/>
      <c r="H234" s="291"/>
      <c r="I234" s="300"/>
      <c r="J234" s="289"/>
      <c r="K234" s="301"/>
      <c r="L234" s="281"/>
      <c r="M234" s="231" t="str">
        <f t="shared" si="1"/>
        <v/>
      </c>
      <c r="N234" s="231" t="str">
        <f>IF(Detailed_Expense_P11416[[#This Row],[TOTAL]]&lt;&gt;"",Detailed_Expense_P11416[[#This Row],[TOTAL]]*VLOOKUP(Detailed_Expense_P11416[[#This Row],[CURRENCY]],Conversion12[],2,0),"")</f>
        <v/>
      </c>
      <c r="O234" s="281"/>
      <c r="P234" s="291"/>
      <c r="Q234" s="300"/>
      <c r="W234" s="53" t="str">
        <f>IF('Project 2'!$V234&lt;&gt;"",'Project 2'!$V234*VLOOKUP('Project 2'!$U234,#REF!,2,0),"")</f>
        <v/>
      </c>
    </row>
    <row r="235" spans="6:23" x14ac:dyDescent="0.35">
      <c r="F235" s="293"/>
      <c r="G235" s="300"/>
      <c r="H235" s="291"/>
      <c r="I235" s="300"/>
      <c r="J235" s="289"/>
      <c r="K235" s="301"/>
      <c r="L235" s="281"/>
      <c r="M235" s="231" t="str">
        <f t="shared" si="1"/>
        <v/>
      </c>
      <c r="N235" s="231" t="str">
        <f>IF(Detailed_Expense_P11416[[#This Row],[TOTAL]]&lt;&gt;"",Detailed_Expense_P11416[[#This Row],[TOTAL]]*VLOOKUP(Detailed_Expense_P11416[[#This Row],[CURRENCY]],Conversion12[],2,0),"")</f>
        <v/>
      </c>
      <c r="O235" s="281"/>
      <c r="P235" s="291"/>
      <c r="Q235" s="300"/>
      <c r="W235" s="53" t="str">
        <f>IF('Project 2'!$V235&lt;&gt;"",'Project 2'!$V235*VLOOKUP('Project 2'!$U235,#REF!,2,0),"")</f>
        <v/>
      </c>
    </row>
    <row r="236" spans="6:23" x14ac:dyDescent="0.35">
      <c r="F236" s="293"/>
      <c r="G236" s="300"/>
      <c r="H236" s="291"/>
      <c r="I236" s="300"/>
      <c r="J236" s="289"/>
      <c r="K236" s="301"/>
      <c r="L236" s="281"/>
      <c r="M236" s="231" t="str">
        <f t="shared" si="1"/>
        <v/>
      </c>
      <c r="N236" s="231" t="str">
        <f>IF(Detailed_Expense_P11416[[#This Row],[TOTAL]]&lt;&gt;"",Detailed_Expense_P11416[[#This Row],[TOTAL]]*VLOOKUP(Detailed_Expense_P11416[[#This Row],[CURRENCY]],Conversion12[],2,0),"")</f>
        <v/>
      </c>
      <c r="O236" s="281"/>
      <c r="P236" s="291"/>
      <c r="Q236" s="300"/>
      <c r="W236" s="53" t="str">
        <f>IF('Project 2'!$V236&lt;&gt;"",'Project 2'!$V236*VLOOKUP('Project 2'!$U236,#REF!,2,0),"")</f>
        <v/>
      </c>
    </row>
    <row r="237" spans="6:23" x14ac:dyDescent="0.35">
      <c r="F237" s="293"/>
      <c r="G237" s="300"/>
      <c r="H237" s="291"/>
      <c r="I237" s="300"/>
      <c r="J237" s="289"/>
      <c r="K237" s="301"/>
      <c r="L237" s="281"/>
      <c r="M237" s="231" t="str">
        <f t="shared" si="1"/>
        <v/>
      </c>
      <c r="N237" s="231" t="str">
        <f>IF(Detailed_Expense_P11416[[#This Row],[TOTAL]]&lt;&gt;"",Detailed_Expense_P11416[[#This Row],[TOTAL]]*VLOOKUP(Detailed_Expense_P11416[[#This Row],[CURRENCY]],Conversion12[],2,0),"")</f>
        <v/>
      </c>
      <c r="O237" s="281"/>
      <c r="P237" s="291"/>
      <c r="Q237" s="300"/>
      <c r="W237" s="53" t="str">
        <f>IF('Project 2'!$V237&lt;&gt;"",'Project 2'!$V237*VLOOKUP('Project 2'!$U237,#REF!,2,0),"")</f>
        <v/>
      </c>
    </row>
    <row r="238" spans="6:23" x14ac:dyDescent="0.35">
      <c r="F238" s="293"/>
      <c r="G238" s="300"/>
      <c r="H238" s="291"/>
      <c r="I238" s="300"/>
      <c r="J238" s="289"/>
      <c r="K238" s="301"/>
      <c r="L238" s="281"/>
      <c r="M238" s="231" t="str">
        <f t="shared" si="1"/>
        <v/>
      </c>
      <c r="N238" s="231" t="str">
        <f>IF(Detailed_Expense_P11416[[#This Row],[TOTAL]]&lt;&gt;"",Detailed_Expense_P11416[[#This Row],[TOTAL]]*VLOOKUP(Detailed_Expense_P11416[[#This Row],[CURRENCY]],Conversion12[],2,0),"")</f>
        <v/>
      </c>
      <c r="O238" s="281"/>
      <c r="P238" s="291"/>
      <c r="Q238" s="300"/>
      <c r="W238" s="53" t="str">
        <f>IF('Project 2'!$V238&lt;&gt;"",'Project 2'!$V238*VLOOKUP('Project 2'!$U238,#REF!,2,0),"")</f>
        <v/>
      </c>
    </row>
    <row r="239" spans="6:23" x14ac:dyDescent="0.35">
      <c r="F239" s="293"/>
      <c r="G239" s="300"/>
      <c r="H239" s="291"/>
      <c r="I239" s="300"/>
      <c r="J239" s="289"/>
      <c r="K239" s="301"/>
      <c r="L239" s="281"/>
      <c r="M239" s="231" t="str">
        <f t="shared" si="1"/>
        <v/>
      </c>
      <c r="N239" s="231" t="str">
        <f>IF(Detailed_Expense_P11416[[#This Row],[TOTAL]]&lt;&gt;"",Detailed_Expense_P11416[[#This Row],[TOTAL]]*VLOOKUP(Detailed_Expense_P11416[[#This Row],[CURRENCY]],Conversion12[],2,0),"")</f>
        <v/>
      </c>
      <c r="O239" s="281"/>
      <c r="P239" s="291"/>
      <c r="Q239" s="300"/>
      <c r="W239" s="53" t="str">
        <f>IF('Project 2'!$V239&lt;&gt;"",'Project 2'!$V239*VLOOKUP('Project 2'!$U239,#REF!,2,0),"")</f>
        <v/>
      </c>
    </row>
    <row r="240" spans="6:23" x14ac:dyDescent="0.35">
      <c r="F240" s="293"/>
      <c r="G240" s="300"/>
      <c r="H240" s="291"/>
      <c r="I240" s="300"/>
      <c r="J240" s="289"/>
      <c r="K240" s="301"/>
      <c r="L240" s="281"/>
      <c r="M240" s="231" t="str">
        <f t="shared" si="1"/>
        <v/>
      </c>
      <c r="N240" s="231" t="str">
        <f>IF(Detailed_Expense_P11416[[#This Row],[TOTAL]]&lt;&gt;"",Detailed_Expense_P11416[[#This Row],[TOTAL]]*VLOOKUP(Detailed_Expense_P11416[[#This Row],[CURRENCY]],Conversion12[],2,0),"")</f>
        <v/>
      </c>
      <c r="O240" s="281"/>
      <c r="P240" s="291"/>
      <c r="Q240" s="300"/>
      <c r="W240" s="53" t="str">
        <f>IF('Project 2'!$V240&lt;&gt;"",'Project 2'!$V240*VLOOKUP('Project 2'!$U240,#REF!,2,0),"")</f>
        <v/>
      </c>
    </row>
    <row r="241" spans="6:23" x14ac:dyDescent="0.35">
      <c r="F241" s="293"/>
      <c r="G241" s="300"/>
      <c r="H241" s="291"/>
      <c r="I241" s="300"/>
      <c r="J241" s="289"/>
      <c r="K241" s="301"/>
      <c r="L241" s="281"/>
      <c r="M241" s="231" t="str">
        <f t="shared" si="1"/>
        <v/>
      </c>
      <c r="N241" s="231" t="str">
        <f>IF(Detailed_Expense_P11416[[#This Row],[TOTAL]]&lt;&gt;"",Detailed_Expense_P11416[[#This Row],[TOTAL]]*VLOOKUP(Detailed_Expense_P11416[[#This Row],[CURRENCY]],Conversion12[],2,0),"")</f>
        <v/>
      </c>
      <c r="O241" s="281"/>
      <c r="P241" s="291"/>
      <c r="Q241" s="300"/>
      <c r="W241" s="53" t="str">
        <f>IF('Project 2'!$V241&lt;&gt;"",'Project 2'!$V241*VLOOKUP('Project 2'!$U241,#REF!,2,0),"")</f>
        <v/>
      </c>
    </row>
    <row r="242" spans="6:23" x14ac:dyDescent="0.35">
      <c r="F242" s="293"/>
      <c r="G242" s="300"/>
      <c r="H242" s="291"/>
      <c r="I242" s="300"/>
      <c r="J242" s="289"/>
      <c r="K242" s="301"/>
      <c r="L242" s="281"/>
      <c r="M242" s="231" t="str">
        <f t="shared" si="1"/>
        <v/>
      </c>
      <c r="N242" s="231" t="str">
        <f>IF(Detailed_Expense_P11416[[#This Row],[TOTAL]]&lt;&gt;"",Detailed_Expense_P11416[[#This Row],[TOTAL]]*VLOOKUP(Detailed_Expense_P11416[[#This Row],[CURRENCY]],Conversion12[],2,0),"")</f>
        <v/>
      </c>
      <c r="O242" s="281"/>
      <c r="P242" s="291"/>
      <c r="Q242" s="300"/>
      <c r="W242" s="53" t="str">
        <f>IF('Project 2'!$V242&lt;&gt;"",'Project 2'!$V242*VLOOKUP('Project 2'!$U242,#REF!,2,0),"")</f>
        <v/>
      </c>
    </row>
    <row r="243" spans="6:23" x14ac:dyDescent="0.35">
      <c r="F243" s="293"/>
      <c r="G243" s="300"/>
      <c r="H243" s="291"/>
      <c r="I243" s="300"/>
      <c r="J243" s="289"/>
      <c r="K243" s="301"/>
      <c r="L243" s="281"/>
      <c r="M243" s="231" t="str">
        <f t="shared" si="1"/>
        <v/>
      </c>
      <c r="N243" s="231" t="str">
        <f>IF(Detailed_Expense_P11416[[#This Row],[TOTAL]]&lt;&gt;"",Detailed_Expense_P11416[[#This Row],[TOTAL]]*VLOOKUP(Detailed_Expense_P11416[[#This Row],[CURRENCY]],Conversion12[],2,0),"")</f>
        <v/>
      </c>
      <c r="O243" s="281"/>
      <c r="P243" s="291"/>
      <c r="Q243" s="300"/>
      <c r="W243" s="53" t="str">
        <f>IF('Project 2'!$V243&lt;&gt;"",'Project 2'!$V243*VLOOKUP('Project 2'!$U243,#REF!,2,0),"")</f>
        <v/>
      </c>
    </row>
    <row r="244" spans="6:23" x14ac:dyDescent="0.35">
      <c r="F244" s="293"/>
      <c r="G244" s="300"/>
      <c r="H244" s="291"/>
      <c r="I244" s="300"/>
      <c r="J244" s="289"/>
      <c r="K244" s="301"/>
      <c r="L244" s="281"/>
      <c r="M244" s="231" t="str">
        <f t="shared" si="1"/>
        <v/>
      </c>
      <c r="N244" s="231" t="str">
        <f>IF(Detailed_Expense_P11416[[#This Row],[TOTAL]]&lt;&gt;"",Detailed_Expense_P11416[[#This Row],[TOTAL]]*VLOOKUP(Detailed_Expense_P11416[[#This Row],[CURRENCY]],Conversion12[],2,0),"")</f>
        <v/>
      </c>
      <c r="O244" s="281"/>
      <c r="P244" s="291"/>
      <c r="Q244" s="300"/>
      <c r="W244" s="53" t="str">
        <f>IF('Project 2'!$V244&lt;&gt;"",'Project 2'!$V244*VLOOKUP('Project 2'!$U244,#REF!,2,0),"")</f>
        <v/>
      </c>
    </row>
    <row r="245" spans="6:23" x14ac:dyDescent="0.35">
      <c r="F245" s="293"/>
      <c r="G245" s="300"/>
      <c r="H245" s="291"/>
      <c r="I245" s="300"/>
      <c r="J245" s="289"/>
      <c r="K245" s="301"/>
      <c r="L245" s="281"/>
      <c r="M245" s="231" t="str">
        <f t="shared" si="1"/>
        <v/>
      </c>
      <c r="N245" s="231" t="str">
        <f>IF(Detailed_Expense_P11416[[#This Row],[TOTAL]]&lt;&gt;"",Detailed_Expense_P11416[[#This Row],[TOTAL]]*VLOOKUP(Detailed_Expense_P11416[[#This Row],[CURRENCY]],Conversion12[],2,0),"")</f>
        <v/>
      </c>
      <c r="O245" s="281"/>
      <c r="P245" s="291"/>
      <c r="Q245" s="300"/>
      <c r="W245" s="53" t="str">
        <f>IF('Project 2'!$V245&lt;&gt;"",'Project 2'!$V245*VLOOKUP('Project 2'!$U245,#REF!,2,0),"")</f>
        <v/>
      </c>
    </row>
    <row r="246" spans="6:23" x14ac:dyDescent="0.35">
      <c r="F246" s="293"/>
      <c r="G246" s="300"/>
      <c r="H246" s="291"/>
      <c r="I246" s="300"/>
      <c r="J246" s="289"/>
      <c r="K246" s="301"/>
      <c r="L246" s="281"/>
      <c r="M246" s="231" t="str">
        <f t="shared" si="1"/>
        <v/>
      </c>
      <c r="N246" s="231" t="str">
        <f>IF(Detailed_Expense_P11416[[#This Row],[TOTAL]]&lt;&gt;"",Detailed_Expense_P11416[[#This Row],[TOTAL]]*VLOOKUP(Detailed_Expense_P11416[[#This Row],[CURRENCY]],Conversion12[],2,0),"")</f>
        <v/>
      </c>
      <c r="O246" s="281"/>
      <c r="P246" s="291"/>
      <c r="Q246" s="300"/>
      <c r="W246" s="53" t="str">
        <f>IF('Project 2'!$V246&lt;&gt;"",'Project 2'!$V246*VLOOKUP('Project 2'!$U246,#REF!,2,0),"")</f>
        <v/>
      </c>
    </row>
    <row r="247" spans="6:23" x14ac:dyDescent="0.35">
      <c r="F247" s="293"/>
      <c r="G247" s="300"/>
      <c r="H247" s="291"/>
      <c r="I247" s="300"/>
      <c r="J247" s="289"/>
      <c r="K247" s="301"/>
      <c r="L247" s="281"/>
      <c r="M247" s="231" t="str">
        <f t="shared" si="1"/>
        <v/>
      </c>
      <c r="N247" s="231" t="str">
        <f>IF(Detailed_Expense_P11416[[#This Row],[TOTAL]]&lt;&gt;"",Detailed_Expense_P11416[[#This Row],[TOTAL]]*VLOOKUP(Detailed_Expense_P11416[[#This Row],[CURRENCY]],Conversion12[],2,0),"")</f>
        <v/>
      </c>
      <c r="O247" s="281"/>
      <c r="P247" s="291"/>
      <c r="Q247" s="300"/>
      <c r="W247" s="53" t="str">
        <f>IF('Project 2'!$V247&lt;&gt;"",'Project 2'!$V247*VLOOKUP('Project 2'!$U247,#REF!,2,0),"")</f>
        <v/>
      </c>
    </row>
    <row r="248" spans="6:23" x14ac:dyDescent="0.35">
      <c r="F248" s="293"/>
      <c r="G248" s="300"/>
      <c r="H248" s="291"/>
      <c r="I248" s="300"/>
      <c r="J248" s="289"/>
      <c r="K248" s="301"/>
      <c r="L248" s="281"/>
      <c r="M248" s="231" t="str">
        <f t="shared" si="1"/>
        <v/>
      </c>
      <c r="N248" s="231" t="str">
        <f>IF(Detailed_Expense_P11416[[#This Row],[TOTAL]]&lt;&gt;"",Detailed_Expense_P11416[[#This Row],[TOTAL]]*VLOOKUP(Detailed_Expense_P11416[[#This Row],[CURRENCY]],Conversion12[],2,0),"")</f>
        <v/>
      </c>
      <c r="O248" s="281"/>
      <c r="P248" s="291"/>
      <c r="Q248" s="300"/>
      <c r="W248" s="53" t="str">
        <f>IF('Project 2'!$V248&lt;&gt;"",'Project 2'!$V248*VLOOKUP('Project 2'!$U248,#REF!,2,0),"")</f>
        <v/>
      </c>
    </row>
    <row r="249" spans="6:23" x14ac:dyDescent="0.35">
      <c r="F249" s="293"/>
      <c r="G249" s="300"/>
      <c r="H249" s="291"/>
      <c r="I249" s="300"/>
      <c r="J249" s="289"/>
      <c r="K249" s="301"/>
      <c r="L249" s="281"/>
      <c r="M249" s="231" t="str">
        <f t="shared" si="1"/>
        <v/>
      </c>
      <c r="N249" s="231" t="str">
        <f>IF(Detailed_Expense_P11416[[#This Row],[TOTAL]]&lt;&gt;"",Detailed_Expense_P11416[[#This Row],[TOTAL]]*VLOOKUP(Detailed_Expense_P11416[[#This Row],[CURRENCY]],Conversion12[],2,0),"")</f>
        <v/>
      </c>
      <c r="O249" s="281"/>
      <c r="P249" s="291"/>
      <c r="Q249" s="300"/>
      <c r="W249" s="53" t="str">
        <f>IF('Project 2'!$V249&lt;&gt;"",'Project 2'!$V249*VLOOKUP('Project 2'!$U249,#REF!,2,0),"")</f>
        <v/>
      </c>
    </row>
    <row r="250" spans="6:23" x14ac:dyDescent="0.35">
      <c r="F250" s="293"/>
      <c r="G250" s="300"/>
      <c r="H250" s="291"/>
      <c r="I250" s="300"/>
      <c r="J250" s="289"/>
      <c r="K250" s="301"/>
      <c r="L250" s="281"/>
      <c r="M250" s="231" t="str">
        <f t="shared" si="1"/>
        <v/>
      </c>
      <c r="N250" s="231" t="str">
        <f>IF(Detailed_Expense_P11416[[#This Row],[TOTAL]]&lt;&gt;"",Detailed_Expense_P11416[[#This Row],[TOTAL]]*VLOOKUP(Detailed_Expense_P11416[[#This Row],[CURRENCY]],Conversion12[],2,0),"")</f>
        <v/>
      </c>
      <c r="O250" s="281"/>
      <c r="P250" s="291"/>
      <c r="Q250" s="300"/>
      <c r="W250" s="53" t="str">
        <f>IF('Project 2'!$V250&lt;&gt;"",'Project 2'!$V250*VLOOKUP('Project 2'!$U250,#REF!,2,0),"")</f>
        <v/>
      </c>
    </row>
    <row r="251" spans="6:23" x14ac:dyDescent="0.35">
      <c r="F251" s="293"/>
      <c r="G251" s="300"/>
      <c r="H251" s="291"/>
      <c r="I251" s="300"/>
      <c r="J251" s="289"/>
      <c r="K251" s="301"/>
      <c r="L251" s="281"/>
      <c r="M251" s="231" t="str">
        <f t="shared" si="1"/>
        <v/>
      </c>
      <c r="N251" s="231" t="str">
        <f>IF(Detailed_Expense_P11416[[#This Row],[TOTAL]]&lt;&gt;"",Detailed_Expense_P11416[[#This Row],[TOTAL]]*VLOOKUP(Detailed_Expense_P11416[[#This Row],[CURRENCY]],Conversion12[],2,0),"")</f>
        <v/>
      </c>
      <c r="O251" s="281"/>
      <c r="P251" s="291"/>
      <c r="Q251" s="300"/>
      <c r="W251" s="53" t="str">
        <f>IF('Project 2'!$V251&lt;&gt;"",'Project 2'!$V251*VLOOKUP('Project 2'!$U251,#REF!,2,0),"")</f>
        <v/>
      </c>
    </row>
    <row r="252" spans="6:23" x14ac:dyDescent="0.35">
      <c r="F252" s="293"/>
      <c r="G252" s="300"/>
      <c r="H252" s="291"/>
      <c r="I252" s="300"/>
      <c r="J252" s="289"/>
      <c r="K252" s="301"/>
      <c r="L252" s="281"/>
      <c r="M252" s="231" t="str">
        <f t="shared" si="1"/>
        <v/>
      </c>
      <c r="N252" s="231" t="str">
        <f>IF(Detailed_Expense_P11416[[#This Row],[TOTAL]]&lt;&gt;"",Detailed_Expense_P11416[[#This Row],[TOTAL]]*VLOOKUP(Detailed_Expense_P11416[[#This Row],[CURRENCY]],Conversion12[],2,0),"")</f>
        <v/>
      </c>
      <c r="O252" s="281"/>
      <c r="P252" s="291"/>
      <c r="Q252" s="300"/>
      <c r="W252" s="53" t="str">
        <f>IF('Project 2'!$V252&lt;&gt;"",'Project 2'!$V252*VLOOKUP('Project 2'!$U252,#REF!,2,0),"")</f>
        <v/>
      </c>
    </row>
    <row r="253" spans="6:23" x14ac:dyDescent="0.35">
      <c r="F253" s="293"/>
      <c r="G253" s="300"/>
      <c r="H253" s="291"/>
      <c r="I253" s="300"/>
      <c r="J253" s="289"/>
      <c r="K253" s="301"/>
      <c r="L253" s="281"/>
      <c r="M253" s="231" t="str">
        <f t="shared" si="1"/>
        <v/>
      </c>
      <c r="N253" s="231" t="str">
        <f>IF(Detailed_Expense_P11416[[#This Row],[TOTAL]]&lt;&gt;"",Detailed_Expense_P11416[[#This Row],[TOTAL]]*VLOOKUP(Detailed_Expense_P11416[[#This Row],[CURRENCY]],Conversion12[],2,0),"")</f>
        <v/>
      </c>
      <c r="O253" s="281"/>
      <c r="P253" s="291"/>
      <c r="Q253" s="300"/>
      <c r="W253" s="53" t="str">
        <f>IF('Project 2'!$V253&lt;&gt;"",'Project 2'!$V253*VLOOKUP('Project 2'!$U253,#REF!,2,0),"")</f>
        <v/>
      </c>
    </row>
    <row r="254" spans="6:23" x14ac:dyDescent="0.35">
      <c r="F254" s="293"/>
      <c r="G254" s="300"/>
      <c r="H254" s="291"/>
      <c r="I254" s="300"/>
      <c r="J254" s="289"/>
      <c r="K254" s="301"/>
      <c r="L254" s="281"/>
      <c r="M254" s="231" t="str">
        <f t="shared" si="1"/>
        <v/>
      </c>
      <c r="N254" s="231" t="str">
        <f>IF(Detailed_Expense_P11416[[#This Row],[TOTAL]]&lt;&gt;"",Detailed_Expense_P11416[[#This Row],[TOTAL]]*VLOOKUP(Detailed_Expense_P11416[[#This Row],[CURRENCY]],Conversion12[],2,0),"")</f>
        <v/>
      </c>
      <c r="O254" s="281"/>
      <c r="P254" s="291"/>
      <c r="Q254" s="300"/>
      <c r="W254" s="53" t="str">
        <f>IF('Project 2'!$V254&lt;&gt;"",'Project 2'!$V254*VLOOKUP('Project 2'!$U254,#REF!,2,0),"")</f>
        <v/>
      </c>
    </row>
    <row r="255" spans="6:23" x14ac:dyDescent="0.35">
      <c r="F255" s="293"/>
      <c r="G255" s="300"/>
      <c r="H255" s="291"/>
      <c r="I255" s="300"/>
      <c r="J255" s="289"/>
      <c r="K255" s="301"/>
      <c r="L255" s="281"/>
      <c r="M255" s="231" t="str">
        <f t="shared" si="1"/>
        <v/>
      </c>
      <c r="N255" s="231" t="str">
        <f>IF(Detailed_Expense_P11416[[#This Row],[TOTAL]]&lt;&gt;"",Detailed_Expense_P11416[[#This Row],[TOTAL]]*VLOOKUP(Detailed_Expense_P11416[[#This Row],[CURRENCY]],Conversion12[],2,0),"")</f>
        <v/>
      </c>
      <c r="O255" s="281"/>
      <c r="P255" s="291"/>
      <c r="Q255" s="300"/>
      <c r="W255" s="53" t="str">
        <f>IF('Project 2'!$V255&lt;&gt;"",'Project 2'!$V255*VLOOKUP('Project 2'!$U255,#REF!,2,0),"")</f>
        <v/>
      </c>
    </row>
    <row r="256" spans="6:23" x14ac:dyDescent="0.35">
      <c r="F256" s="293"/>
      <c r="G256" s="300"/>
      <c r="H256" s="291"/>
      <c r="I256" s="300"/>
      <c r="J256" s="289"/>
      <c r="K256" s="301"/>
      <c r="L256" s="281"/>
      <c r="M256" s="231" t="str">
        <f t="shared" si="1"/>
        <v/>
      </c>
      <c r="N256" s="231" t="str">
        <f>IF(Detailed_Expense_P11416[[#This Row],[TOTAL]]&lt;&gt;"",Detailed_Expense_P11416[[#This Row],[TOTAL]]*VLOOKUP(Detailed_Expense_P11416[[#This Row],[CURRENCY]],Conversion12[],2,0),"")</f>
        <v/>
      </c>
      <c r="O256" s="281"/>
      <c r="P256" s="291"/>
      <c r="Q256" s="300"/>
      <c r="W256" s="53" t="str">
        <f>IF('Project 2'!$V256&lt;&gt;"",'Project 2'!$V256*VLOOKUP('Project 2'!$U256,#REF!,2,0),"")</f>
        <v/>
      </c>
    </row>
    <row r="257" spans="6:23" x14ac:dyDescent="0.35">
      <c r="F257" s="293"/>
      <c r="G257" s="300"/>
      <c r="H257" s="291"/>
      <c r="I257" s="300"/>
      <c r="J257" s="289"/>
      <c r="K257" s="301"/>
      <c r="L257" s="281"/>
      <c r="M257" s="231" t="str">
        <f t="shared" si="1"/>
        <v/>
      </c>
      <c r="N257" s="231" t="str">
        <f>IF(Detailed_Expense_P11416[[#This Row],[TOTAL]]&lt;&gt;"",Detailed_Expense_P11416[[#This Row],[TOTAL]]*VLOOKUP(Detailed_Expense_P11416[[#This Row],[CURRENCY]],Conversion12[],2,0),"")</f>
        <v/>
      </c>
      <c r="O257" s="281"/>
      <c r="P257" s="291"/>
      <c r="Q257" s="300"/>
      <c r="W257" s="53" t="str">
        <f>IF('Project 2'!$V257&lt;&gt;"",'Project 2'!$V257*VLOOKUP('Project 2'!$U257,#REF!,2,0),"")</f>
        <v/>
      </c>
    </row>
    <row r="258" spans="6:23" x14ac:dyDescent="0.35">
      <c r="F258" s="293"/>
      <c r="G258" s="300"/>
      <c r="H258" s="291"/>
      <c r="I258" s="300"/>
      <c r="J258" s="289"/>
      <c r="K258" s="301"/>
      <c r="L258" s="281"/>
      <c r="M258" s="231" t="str">
        <f t="shared" si="1"/>
        <v/>
      </c>
      <c r="N258" s="231" t="str">
        <f>IF(Detailed_Expense_P11416[[#This Row],[TOTAL]]&lt;&gt;"",Detailed_Expense_P11416[[#This Row],[TOTAL]]*VLOOKUP(Detailed_Expense_P11416[[#This Row],[CURRENCY]],Conversion12[],2,0),"")</f>
        <v/>
      </c>
      <c r="O258" s="281"/>
      <c r="P258" s="291"/>
      <c r="Q258" s="300"/>
      <c r="W258" s="53" t="str">
        <f>IF('Project 2'!$V258&lt;&gt;"",'Project 2'!$V258*VLOOKUP('Project 2'!$U258,#REF!,2,0),"")</f>
        <v/>
      </c>
    </row>
    <row r="259" spans="6:23" x14ac:dyDescent="0.35">
      <c r="F259" s="293"/>
      <c r="G259" s="300"/>
      <c r="H259" s="291"/>
      <c r="I259" s="300"/>
      <c r="J259" s="289"/>
      <c r="K259" s="301"/>
      <c r="L259" s="281"/>
      <c r="M259" s="231" t="str">
        <f t="shared" si="1"/>
        <v/>
      </c>
      <c r="N259" s="231" t="str">
        <f>IF(Detailed_Expense_P11416[[#This Row],[TOTAL]]&lt;&gt;"",Detailed_Expense_P11416[[#This Row],[TOTAL]]*VLOOKUP(Detailed_Expense_P11416[[#This Row],[CURRENCY]],Conversion12[],2,0),"")</f>
        <v/>
      </c>
      <c r="O259" s="281"/>
      <c r="P259" s="291"/>
      <c r="Q259" s="300"/>
      <c r="W259" s="53" t="str">
        <f>IF('Project 2'!$V259&lt;&gt;"",'Project 2'!$V259*VLOOKUP('Project 2'!$U259,#REF!,2,0),"")</f>
        <v/>
      </c>
    </row>
    <row r="260" spans="6:23" x14ac:dyDescent="0.35">
      <c r="F260" s="293"/>
      <c r="G260" s="300"/>
      <c r="H260" s="291"/>
      <c r="I260" s="300"/>
      <c r="J260" s="289"/>
      <c r="K260" s="301"/>
      <c r="L260" s="281"/>
      <c r="M260" s="231" t="str">
        <f t="shared" ref="M260:M305" si="2">IF(I260*J260+K260&gt;0,I260*J260+K260,"")</f>
        <v/>
      </c>
      <c r="N260" s="231" t="str">
        <f>IF(Detailed_Expense_P11416[[#This Row],[TOTAL]]&lt;&gt;"",Detailed_Expense_P11416[[#This Row],[TOTAL]]*VLOOKUP(Detailed_Expense_P11416[[#This Row],[CURRENCY]],Conversion12[],2,0),"")</f>
        <v/>
      </c>
      <c r="O260" s="281"/>
      <c r="P260" s="291"/>
      <c r="Q260" s="300"/>
      <c r="W260" s="53" t="str">
        <f>IF('Project 2'!$V260&lt;&gt;"",'Project 2'!$V260*VLOOKUP('Project 2'!$U260,#REF!,2,0),"")</f>
        <v/>
      </c>
    </row>
    <row r="261" spans="6:23" x14ac:dyDescent="0.35">
      <c r="F261" s="293"/>
      <c r="G261" s="300"/>
      <c r="H261" s="291"/>
      <c r="I261" s="300"/>
      <c r="J261" s="289"/>
      <c r="K261" s="301"/>
      <c r="L261" s="281"/>
      <c r="M261" s="231" t="str">
        <f t="shared" si="2"/>
        <v/>
      </c>
      <c r="N261" s="231" t="str">
        <f>IF(Detailed_Expense_P11416[[#This Row],[TOTAL]]&lt;&gt;"",Detailed_Expense_P11416[[#This Row],[TOTAL]]*VLOOKUP(Detailed_Expense_P11416[[#This Row],[CURRENCY]],Conversion12[],2,0),"")</f>
        <v/>
      </c>
      <c r="O261" s="281"/>
      <c r="P261" s="291"/>
      <c r="Q261" s="300"/>
      <c r="W261" s="53" t="str">
        <f>IF('Project 2'!$V261&lt;&gt;"",'Project 2'!$V261*VLOOKUP('Project 2'!$U261,#REF!,2,0),"")</f>
        <v/>
      </c>
    </row>
    <row r="262" spans="6:23" x14ac:dyDescent="0.35">
      <c r="F262" s="293"/>
      <c r="G262" s="300"/>
      <c r="H262" s="291"/>
      <c r="I262" s="300"/>
      <c r="J262" s="289"/>
      <c r="K262" s="301"/>
      <c r="L262" s="281"/>
      <c r="M262" s="231" t="str">
        <f t="shared" si="2"/>
        <v/>
      </c>
      <c r="N262" s="231" t="str">
        <f>IF(Detailed_Expense_P11416[[#This Row],[TOTAL]]&lt;&gt;"",Detailed_Expense_P11416[[#This Row],[TOTAL]]*VLOOKUP(Detailed_Expense_P11416[[#This Row],[CURRENCY]],Conversion12[],2,0),"")</f>
        <v/>
      </c>
      <c r="O262" s="281"/>
      <c r="P262" s="291"/>
      <c r="Q262" s="300"/>
      <c r="W262" s="53" t="str">
        <f>IF('Project 2'!$V262&lt;&gt;"",'Project 2'!$V262*VLOOKUP('Project 2'!$U262,#REF!,2,0),"")</f>
        <v/>
      </c>
    </row>
    <row r="263" spans="6:23" x14ac:dyDescent="0.35">
      <c r="F263" s="293"/>
      <c r="G263" s="300"/>
      <c r="H263" s="291"/>
      <c r="I263" s="300"/>
      <c r="J263" s="289"/>
      <c r="K263" s="301"/>
      <c r="L263" s="281"/>
      <c r="M263" s="231" t="str">
        <f t="shared" si="2"/>
        <v/>
      </c>
      <c r="N263" s="231" t="str">
        <f>IF(Detailed_Expense_P11416[[#This Row],[TOTAL]]&lt;&gt;"",Detailed_Expense_P11416[[#This Row],[TOTAL]]*VLOOKUP(Detailed_Expense_P11416[[#This Row],[CURRENCY]],Conversion12[],2,0),"")</f>
        <v/>
      </c>
      <c r="O263" s="281"/>
      <c r="P263" s="291"/>
      <c r="Q263" s="300"/>
      <c r="W263" s="53" t="str">
        <f>IF('Project 2'!$V263&lt;&gt;"",'Project 2'!$V263*VLOOKUP('Project 2'!$U263,#REF!,2,0),"")</f>
        <v/>
      </c>
    </row>
    <row r="264" spans="6:23" x14ac:dyDescent="0.35">
      <c r="F264" s="293"/>
      <c r="G264" s="300"/>
      <c r="H264" s="291"/>
      <c r="I264" s="300"/>
      <c r="J264" s="289"/>
      <c r="K264" s="301"/>
      <c r="L264" s="281"/>
      <c r="M264" s="231" t="str">
        <f t="shared" si="2"/>
        <v/>
      </c>
      <c r="N264" s="231" t="str">
        <f>IF(Detailed_Expense_P11416[[#This Row],[TOTAL]]&lt;&gt;"",Detailed_Expense_P11416[[#This Row],[TOTAL]]*VLOOKUP(Detailed_Expense_P11416[[#This Row],[CURRENCY]],Conversion12[],2,0),"")</f>
        <v/>
      </c>
      <c r="O264" s="281"/>
      <c r="P264" s="291"/>
      <c r="Q264" s="300"/>
      <c r="W264" s="53" t="str">
        <f>IF('Project 2'!$V264&lt;&gt;"",'Project 2'!$V264*VLOOKUP('Project 2'!$U264,#REF!,2,0),"")</f>
        <v/>
      </c>
    </row>
    <row r="265" spans="6:23" x14ac:dyDescent="0.35">
      <c r="F265" s="293"/>
      <c r="G265" s="300"/>
      <c r="H265" s="291"/>
      <c r="I265" s="300"/>
      <c r="J265" s="289"/>
      <c r="K265" s="301"/>
      <c r="L265" s="281"/>
      <c r="M265" s="231" t="str">
        <f t="shared" si="2"/>
        <v/>
      </c>
      <c r="N265" s="231" t="str">
        <f>IF(Detailed_Expense_P11416[[#This Row],[TOTAL]]&lt;&gt;"",Detailed_Expense_P11416[[#This Row],[TOTAL]]*VLOOKUP(Detailed_Expense_P11416[[#This Row],[CURRENCY]],Conversion12[],2,0),"")</f>
        <v/>
      </c>
      <c r="O265" s="281"/>
      <c r="P265" s="291"/>
      <c r="Q265" s="300"/>
      <c r="W265" s="53" t="str">
        <f>IF('Project 2'!$V265&lt;&gt;"",'Project 2'!$V265*VLOOKUP('Project 2'!$U265,#REF!,2,0),"")</f>
        <v/>
      </c>
    </row>
    <row r="266" spans="6:23" x14ac:dyDescent="0.35">
      <c r="F266" s="293"/>
      <c r="G266" s="300"/>
      <c r="H266" s="291"/>
      <c r="I266" s="300"/>
      <c r="J266" s="289"/>
      <c r="K266" s="301"/>
      <c r="L266" s="281"/>
      <c r="M266" s="231" t="str">
        <f t="shared" si="2"/>
        <v/>
      </c>
      <c r="N266" s="231" t="str">
        <f>IF(Detailed_Expense_P11416[[#This Row],[TOTAL]]&lt;&gt;"",Detailed_Expense_P11416[[#This Row],[TOTAL]]*VLOOKUP(Detailed_Expense_P11416[[#This Row],[CURRENCY]],Conversion12[],2,0),"")</f>
        <v/>
      </c>
      <c r="O266" s="281"/>
      <c r="P266" s="291"/>
      <c r="Q266" s="300"/>
      <c r="W266" s="53" t="str">
        <f>IF('Project 2'!$V266&lt;&gt;"",'Project 2'!$V266*VLOOKUP('Project 2'!$U266,#REF!,2,0),"")</f>
        <v/>
      </c>
    </row>
    <row r="267" spans="6:23" x14ac:dyDescent="0.35">
      <c r="F267" s="293"/>
      <c r="G267" s="300"/>
      <c r="H267" s="291"/>
      <c r="I267" s="300"/>
      <c r="J267" s="289"/>
      <c r="K267" s="301"/>
      <c r="L267" s="281"/>
      <c r="M267" s="231" t="str">
        <f t="shared" si="2"/>
        <v/>
      </c>
      <c r="N267" s="231" t="str">
        <f>IF(Detailed_Expense_P11416[[#This Row],[TOTAL]]&lt;&gt;"",Detailed_Expense_P11416[[#This Row],[TOTAL]]*VLOOKUP(Detailed_Expense_P11416[[#This Row],[CURRENCY]],Conversion12[],2,0),"")</f>
        <v/>
      </c>
      <c r="O267" s="281"/>
      <c r="P267" s="291"/>
      <c r="Q267" s="300"/>
      <c r="W267" s="53" t="str">
        <f>IF('Project 2'!$V267&lt;&gt;"",'Project 2'!$V267*VLOOKUP('Project 2'!$U267,#REF!,2,0),"")</f>
        <v/>
      </c>
    </row>
    <row r="268" spans="6:23" x14ac:dyDescent="0.35">
      <c r="F268" s="293"/>
      <c r="G268" s="300"/>
      <c r="H268" s="291"/>
      <c r="I268" s="300"/>
      <c r="J268" s="289"/>
      <c r="K268" s="301"/>
      <c r="L268" s="281"/>
      <c r="M268" s="231" t="str">
        <f t="shared" si="2"/>
        <v/>
      </c>
      <c r="N268" s="231" t="str">
        <f>IF(Detailed_Expense_P11416[[#This Row],[TOTAL]]&lt;&gt;"",Detailed_Expense_P11416[[#This Row],[TOTAL]]*VLOOKUP(Detailed_Expense_P11416[[#This Row],[CURRENCY]],Conversion12[],2,0),"")</f>
        <v/>
      </c>
      <c r="O268" s="281"/>
      <c r="P268" s="291"/>
      <c r="Q268" s="300"/>
      <c r="W268" s="53" t="str">
        <f>IF('Project 2'!$V268&lt;&gt;"",'Project 2'!$V268*VLOOKUP('Project 2'!$U268,#REF!,2,0),"")</f>
        <v/>
      </c>
    </row>
    <row r="269" spans="6:23" x14ac:dyDescent="0.35">
      <c r="F269" s="293"/>
      <c r="G269" s="300"/>
      <c r="H269" s="291"/>
      <c r="I269" s="300"/>
      <c r="J269" s="289"/>
      <c r="K269" s="301"/>
      <c r="L269" s="281"/>
      <c r="M269" s="231" t="str">
        <f t="shared" si="2"/>
        <v/>
      </c>
      <c r="N269" s="231" t="str">
        <f>IF(Detailed_Expense_P11416[[#This Row],[TOTAL]]&lt;&gt;"",Detailed_Expense_P11416[[#This Row],[TOTAL]]*VLOOKUP(Detailed_Expense_P11416[[#This Row],[CURRENCY]],Conversion12[],2,0),"")</f>
        <v/>
      </c>
      <c r="O269" s="281"/>
      <c r="P269" s="291"/>
      <c r="Q269" s="300"/>
      <c r="W269" s="53" t="str">
        <f>IF('Project 2'!$V269&lt;&gt;"",'Project 2'!$V269*VLOOKUP('Project 2'!$U269,#REF!,2,0),"")</f>
        <v/>
      </c>
    </row>
    <row r="270" spans="6:23" x14ac:dyDescent="0.35">
      <c r="F270" s="293"/>
      <c r="G270" s="300"/>
      <c r="H270" s="291"/>
      <c r="I270" s="300"/>
      <c r="J270" s="289"/>
      <c r="K270" s="301"/>
      <c r="L270" s="281"/>
      <c r="M270" s="231" t="str">
        <f t="shared" si="2"/>
        <v/>
      </c>
      <c r="N270" s="231" t="str">
        <f>IF(Detailed_Expense_P11416[[#This Row],[TOTAL]]&lt;&gt;"",Detailed_Expense_P11416[[#This Row],[TOTAL]]*VLOOKUP(Detailed_Expense_P11416[[#This Row],[CURRENCY]],Conversion12[],2,0),"")</f>
        <v/>
      </c>
      <c r="O270" s="281"/>
      <c r="P270" s="291"/>
      <c r="Q270" s="300"/>
      <c r="W270" s="53" t="str">
        <f>IF('Project 2'!$V270&lt;&gt;"",'Project 2'!$V270*VLOOKUP('Project 2'!$U270,#REF!,2,0),"")</f>
        <v/>
      </c>
    </row>
    <row r="271" spans="6:23" x14ac:dyDescent="0.35">
      <c r="F271" s="293"/>
      <c r="G271" s="300"/>
      <c r="H271" s="291"/>
      <c r="I271" s="300"/>
      <c r="J271" s="289"/>
      <c r="K271" s="301"/>
      <c r="L271" s="281"/>
      <c r="M271" s="231" t="str">
        <f t="shared" si="2"/>
        <v/>
      </c>
      <c r="N271" s="231" t="str">
        <f>IF(Detailed_Expense_P11416[[#This Row],[TOTAL]]&lt;&gt;"",Detailed_Expense_P11416[[#This Row],[TOTAL]]*VLOOKUP(Detailed_Expense_P11416[[#This Row],[CURRENCY]],Conversion12[],2,0),"")</f>
        <v/>
      </c>
      <c r="O271" s="281"/>
      <c r="P271" s="291"/>
      <c r="Q271" s="300"/>
      <c r="W271" s="53" t="str">
        <f>IF('Project 2'!$V271&lt;&gt;"",'Project 2'!$V271*VLOOKUP('Project 2'!$U271,#REF!,2,0),"")</f>
        <v/>
      </c>
    </row>
    <row r="272" spans="6:23" x14ac:dyDescent="0.35">
      <c r="F272" s="293"/>
      <c r="G272" s="300"/>
      <c r="H272" s="291"/>
      <c r="I272" s="300"/>
      <c r="J272" s="289"/>
      <c r="K272" s="301"/>
      <c r="L272" s="281"/>
      <c r="M272" s="231" t="str">
        <f t="shared" si="2"/>
        <v/>
      </c>
      <c r="N272" s="231" t="str">
        <f>IF(Detailed_Expense_P11416[[#This Row],[TOTAL]]&lt;&gt;"",Detailed_Expense_P11416[[#This Row],[TOTAL]]*VLOOKUP(Detailed_Expense_P11416[[#This Row],[CURRENCY]],Conversion12[],2,0),"")</f>
        <v/>
      </c>
      <c r="O272" s="281"/>
      <c r="P272" s="291"/>
      <c r="Q272" s="300"/>
      <c r="W272" s="53" t="str">
        <f>IF('Project 2'!$V272&lt;&gt;"",'Project 2'!$V272*VLOOKUP('Project 2'!$U272,#REF!,2,0),"")</f>
        <v/>
      </c>
    </row>
    <row r="273" spans="6:23" x14ac:dyDescent="0.35">
      <c r="F273" s="293"/>
      <c r="G273" s="300"/>
      <c r="H273" s="291"/>
      <c r="I273" s="300"/>
      <c r="J273" s="289"/>
      <c r="K273" s="301"/>
      <c r="L273" s="281"/>
      <c r="M273" s="231" t="str">
        <f t="shared" si="2"/>
        <v/>
      </c>
      <c r="N273" s="231" t="str">
        <f>IF(Detailed_Expense_P11416[[#This Row],[TOTAL]]&lt;&gt;"",Detailed_Expense_P11416[[#This Row],[TOTAL]]*VLOOKUP(Detailed_Expense_P11416[[#This Row],[CURRENCY]],Conversion12[],2,0),"")</f>
        <v/>
      </c>
      <c r="O273" s="281"/>
      <c r="P273" s="291"/>
      <c r="Q273" s="300"/>
      <c r="W273" s="53" t="str">
        <f>IF('Project 2'!$V273&lt;&gt;"",'Project 2'!$V273*VLOOKUP('Project 2'!$U273,#REF!,2,0),"")</f>
        <v/>
      </c>
    </row>
    <row r="274" spans="6:23" x14ac:dyDescent="0.35">
      <c r="F274" s="293"/>
      <c r="G274" s="300"/>
      <c r="H274" s="291"/>
      <c r="I274" s="300"/>
      <c r="J274" s="289"/>
      <c r="K274" s="301"/>
      <c r="L274" s="281"/>
      <c r="M274" s="231" t="str">
        <f t="shared" si="2"/>
        <v/>
      </c>
      <c r="N274" s="231" t="str">
        <f>IF(Detailed_Expense_P11416[[#This Row],[TOTAL]]&lt;&gt;"",Detailed_Expense_P11416[[#This Row],[TOTAL]]*VLOOKUP(Detailed_Expense_P11416[[#This Row],[CURRENCY]],Conversion12[],2,0),"")</f>
        <v/>
      </c>
      <c r="O274" s="281"/>
      <c r="P274" s="291"/>
      <c r="Q274" s="300"/>
      <c r="W274" s="53" t="str">
        <f>IF('Project 2'!$V274&lt;&gt;"",'Project 2'!$V274*VLOOKUP('Project 2'!$U274,#REF!,2,0),"")</f>
        <v/>
      </c>
    </row>
    <row r="275" spans="6:23" x14ac:dyDescent="0.35">
      <c r="F275" s="293"/>
      <c r="G275" s="300"/>
      <c r="H275" s="291"/>
      <c r="I275" s="300"/>
      <c r="J275" s="289"/>
      <c r="K275" s="301"/>
      <c r="L275" s="281"/>
      <c r="M275" s="231" t="str">
        <f t="shared" si="2"/>
        <v/>
      </c>
      <c r="N275" s="231" t="str">
        <f>IF(Detailed_Expense_P11416[[#This Row],[TOTAL]]&lt;&gt;"",Detailed_Expense_P11416[[#This Row],[TOTAL]]*VLOOKUP(Detailed_Expense_P11416[[#This Row],[CURRENCY]],Conversion12[],2,0),"")</f>
        <v/>
      </c>
      <c r="O275" s="281"/>
      <c r="P275" s="291"/>
      <c r="Q275" s="300"/>
      <c r="W275" s="53" t="str">
        <f>IF('Project 2'!$V275&lt;&gt;"",'Project 2'!$V275*VLOOKUP('Project 2'!$U275,#REF!,2,0),"")</f>
        <v/>
      </c>
    </row>
    <row r="276" spans="6:23" x14ac:dyDescent="0.35">
      <c r="F276" s="293"/>
      <c r="G276" s="300"/>
      <c r="H276" s="291"/>
      <c r="I276" s="300"/>
      <c r="J276" s="289"/>
      <c r="K276" s="301"/>
      <c r="L276" s="281"/>
      <c r="M276" s="231" t="str">
        <f t="shared" si="2"/>
        <v/>
      </c>
      <c r="N276" s="231" t="str">
        <f>IF(Detailed_Expense_P11416[[#This Row],[TOTAL]]&lt;&gt;"",Detailed_Expense_P11416[[#This Row],[TOTAL]]*VLOOKUP(Detailed_Expense_P11416[[#This Row],[CURRENCY]],Conversion12[],2,0),"")</f>
        <v/>
      </c>
      <c r="O276" s="281"/>
      <c r="P276" s="291"/>
      <c r="Q276" s="300"/>
      <c r="W276" s="53" t="str">
        <f>IF('Project 2'!$V276&lt;&gt;"",'Project 2'!$V276*VLOOKUP('Project 2'!$U276,#REF!,2,0),"")</f>
        <v/>
      </c>
    </row>
    <row r="277" spans="6:23" x14ac:dyDescent="0.35">
      <c r="F277" s="293"/>
      <c r="G277" s="300"/>
      <c r="H277" s="291"/>
      <c r="I277" s="300"/>
      <c r="J277" s="289"/>
      <c r="K277" s="301"/>
      <c r="L277" s="281"/>
      <c r="M277" s="231" t="str">
        <f t="shared" si="2"/>
        <v/>
      </c>
      <c r="N277" s="231" t="str">
        <f>IF(Detailed_Expense_P11416[[#This Row],[TOTAL]]&lt;&gt;"",Detailed_Expense_P11416[[#This Row],[TOTAL]]*VLOOKUP(Detailed_Expense_P11416[[#This Row],[CURRENCY]],Conversion12[],2,0),"")</f>
        <v/>
      </c>
      <c r="O277" s="281"/>
      <c r="P277" s="291"/>
      <c r="Q277" s="300"/>
      <c r="W277" s="53" t="str">
        <f>IF('Project 2'!$V277&lt;&gt;"",'Project 2'!$V277*VLOOKUP('Project 2'!$U277,#REF!,2,0),"")</f>
        <v/>
      </c>
    </row>
    <row r="278" spans="6:23" x14ac:dyDescent="0.35">
      <c r="F278" s="293"/>
      <c r="G278" s="300"/>
      <c r="H278" s="291"/>
      <c r="I278" s="300"/>
      <c r="J278" s="289"/>
      <c r="K278" s="301"/>
      <c r="L278" s="281"/>
      <c r="M278" s="231" t="str">
        <f t="shared" si="2"/>
        <v/>
      </c>
      <c r="N278" s="231" t="str">
        <f>IF(Detailed_Expense_P11416[[#This Row],[TOTAL]]&lt;&gt;"",Detailed_Expense_P11416[[#This Row],[TOTAL]]*VLOOKUP(Detailed_Expense_P11416[[#This Row],[CURRENCY]],Conversion12[],2,0),"")</f>
        <v/>
      </c>
      <c r="O278" s="281"/>
      <c r="P278" s="291"/>
      <c r="Q278" s="300"/>
      <c r="W278" s="53" t="str">
        <f>IF('Project 2'!$V278&lt;&gt;"",'Project 2'!$V278*VLOOKUP('Project 2'!$U278,#REF!,2,0),"")</f>
        <v/>
      </c>
    </row>
    <row r="279" spans="6:23" x14ac:dyDescent="0.35">
      <c r="F279" s="293"/>
      <c r="G279" s="300"/>
      <c r="H279" s="291"/>
      <c r="I279" s="300"/>
      <c r="J279" s="289"/>
      <c r="K279" s="301"/>
      <c r="L279" s="281"/>
      <c r="M279" s="231" t="str">
        <f t="shared" si="2"/>
        <v/>
      </c>
      <c r="N279" s="231" t="str">
        <f>IF(Detailed_Expense_P11416[[#This Row],[TOTAL]]&lt;&gt;"",Detailed_Expense_P11416[[#This Row],[TOTAL]]*VLOOKUP(Detailed_Expense_P11416[[#This Row],[CURRENCY]],Conversion12[],2,0),"")</f>
        <v/>
      </c>
      <c r="O279" s="281"/>
      <c r="P279" s="291"/>
      <c r="Q279" s="300"/>
      <c r="W279" s="53" t="str">
        <f>IF('Project 2'!$V279&lt;&gt;"",'Project 2'!$V279*VLOOKUP('Project 2'!$U279,#REF!,2,0),"")</f>
        <v/>
      </c>
    </row>
    <row r="280" spans="6:23" x14ac:dyDescent="0.35">
      <c r="F280" s="293"/>
      <c r="G280" s="300"/>
      <c r="H280" s="291"/>
      <c r="I280" s="300"/>
      <c r="J280" s="289"/>
      <c r="K280" s="301"/>
      <c r="L280" s="281"/>
      <c r="M280" s="231" t="str">
        <f t="shared" si="2"/>
        <v/>
      </c>
      <c r="N280" s="231" t="str">
        <f>IF(Detailed_Expense_P11416[[#This Row],[TOTAL]]&lt;&gt;"",Detailed_Expense_P11416[[#This Row],[TOTAL]]*VLOOKUP(Detailed_Expense_P11416[[#This Row],[CURRENCY]],Conversion12[],2,0),"")</f>
        <v/>
      </c>
      <c r="O280" s="281"/>
      <c r="P280" s="291"/>
      <c r="Q280" s="300"/>
      <c r="W280" s="53" t="str">
        <f>IF('Project 2'!$V280&lt;&gt;"",'Project 2'!$V280*VLOOKUP('Project 2'!$U280,#REF!,2,0),"")</f>
        <v/>
      </c>
    </row>
    <row r="281" spans="6:23" x14ac:dyDescent="0.35">
      <c r="F281" s="293"/>
      <c r="G281" s="300"/>
      <c r="H281" s="291"/>
      <c r="I281" s="300"/>
      <c r="J281" s="289"/>
      <c r="K281" s="301"/>
      <c r="L281" s="281"/>
      <c r="M281" s="231" t="str">
        <f t="shared" si="2"/>
        <v/>
      </c>
      <c r="N281" s="231" t="str">
        <f>IF(Detailed_Expense_P11416[[#This Row],[TOTAL]]&lt;&gt;"",Detailed_Expense_P11416[[#This Row],[TOTAL]]*VLOOKUP(Detailed_Expense_P11416[[#This Row],[CURRENCY]],Conversion12[],2,0),"")</f>
        <v/>
      </c>
      <c r="O281" s="281"/>
      <c r="P281" s="291"/>
      <c r="Q281" s="300"/>
      <c r="W281" s="53" t="str">
        <f>IF('Project 2'!$V281&lt;&gt;"",'Project 2'!$V281*VLOOKUP('Project 2'!$U281,#REF!,2,0),"")</f>
        <v/>
      </c>
    </row>
    <row r="282" spans="6:23" x14ac:dyDescent="0.35">
      <c r="F282" s="293"/>
      <c r="G282" s="300"/>
      <c r="H282" s="291"/>
      <c r="I282" s="300"/>
      <c r="J282" s="289"/>
      <c r="K282" s="301"/>
      <c r="L282" s="281"/>
      <c r="M282" s="231" t="str">
        <f t="shared" si="2"/>
        <v/>
      </c>
      <c r="N282" s="231" t="str">
        <f>IF(Detailed_Expense_P11416[[#This Row],[TOTAL]]&lt;&gt;"",Detailed_Expense_P11416[[#This Row],[TOTAL]]*VLOOKUP(Detailed_Expense_P11416[[#This Row],[CURRENCY]],Conversion12[],2,0),"")</f>
        <v/>
      </c>
      <c r="O282" s="281"/>
      <c r="P282" s="291"/>
      <c r="Q282" s="300"/>
      <c r="W282" s="53" t="str">
        <f>IF('Project 2'!$V282&lt;&gt;"",'Project 2'!$V282*VLOOKUP('Project 2'!$U282,#REF!,2,0),"")</f>
        <v/>
      </c>
    </row>
    <row r="283" spans="6:23" x14ac:dyDescent="0.35">
      <c r="F283" s="293"/>
      <c r="G283" s="300"/>
      <c r="H283" s="291"/>
      <c r="I283" s="300"/>
      <c r="J283" s="289"/>
      <c r="K283" s="301"/>
      <c r="L283" s="281"/>
      <c r="M283" s="231" t="str">
        <f t="shared" si="2"/>
        <v/>
      </c>
      <c r="N283" s="231" t="str">
        <f>IF(Detailed_Expense_P11416[[#This Row],[TOTAL]]&lt;&gt;"",Detailed_Expense_P11416[[#This Row],[TOTAL]]*VLOOKUP(Detailed_Expense_P11416[[#This Row],[CURRENCY]],Conversion12[],2,0),"")</f>
        <v/>
      </c>
      <c r="O283" s="281"/>
      <c r="P283" s="291"/>
      <c r="Q283" s="300"/>
      <c r="W283" s="53" t="str">
        <f>IF('Project 2'!$V283&lt;&gt;"",'Project 2'!$V283*VLOOKUP('Project 2'!$U283,#REF!,2,0),"")</f>
        <v/>
      </c>
    </row>
    <row r="284" spans="6:23" x14ac:dyDescent="0.35">
      <c r="F284" s="293"/>
      <c r="G284" s="300"/>
      <c r="H284" s="291"/>
      <c r="I284" s="300"/>
      <c r="J284" s="289"/>
      <c r="K284" s="301"/>
      <c r="L284" s="281"/>
      <c r="M284" s="231" t="str">
        <f t="shared" si="2"/>
        <v/>
      </c>
      <c r="N284" s="231" t="str">
        <f>IF(Detailed_Expense_P11416[[#This Row],[TOTAL]]&lt;&gt;"",Detailed_Expense_P11416[[#This Row],[TOTAL]]*VLOOKUP(Detailed_Expense_P11416[[#This Row],[CURRENCY]],Conversion12[],2,0),"")</f>
        <v/>
      </c>
      <c r="O284" s="281"/>
      <c r="P284" s="291"/>
      <c r="Q284" s="300"/>
      <c r="W284" s="53" t="str">
        <f>IF('Project 2'!$V284&lt;&gt;"",'Project 2'!$V284*VLOOKUP('Project 2'!$U284,#REF!,2,0),"")</f>
        <v/>
      </c>
    </row>
    <row r="285" spans="6:23" x14ac:dyDescent="0.35">
      <c r="F285" s="293"/>
      <c r="G285" s="300"/>
      <c r="H285" s="291"/>
      <c r="I285" s="300"/>
      <c r="J285" s="289"/>
      <c r="K285" s="301"/>
      <c r="L285" s="281"/>
      <c r="M285" s="231" t="str">
        <f t="shared" si="2"/>
        <v/>
      </c>
      <c r="N285" s="231" t="str">
        <f>IF(Detailed_Expense_P11416[[#This Row],[TOTAL]]&lt;&gt;"",Detailed_Expense_P11416[[#This Row],[TOTAL]]*VLOOKUP(Detailed_Expense_P11416[[#This Row],[CURRENCY]],Conversion12[],2,0),"")</f>
        <v/>
      </c>
      <c r="O285" s="281"/>
      <c r="P285" s="291"/>
      <c r="Q285" s="300"/>
      <c r="W285" s="53" t="str">
        <f>IF('Project 2'!$V285&lt;&gt;"",'Project 2'!$V285*VLOOKUP('Project 2'!$U285,#REF!,2,0),"")</f>
        <v/>
      </c>
    </row>
    <row r="286" spans="6:23" x14ac:dyDescent="0.35">
      <c r="F286" s="293"/>
      <c r="G286" s="300"/>
      <c r="H286" s="291"/>
      <c r="I286" s="300"/>
      <c r="J286" s="289"/>
      <c r="K286" s="301"/>
      <c r="L286" s="281"/>
      <c r="M286" s="231" t="str">
        <f t="shared" si="2"/>
        <v/>
      </c>
      <c r="N286" s="231" t="str">
        <f>IF(Detailed_Expense_P11416[[#This Row],[TOTAL]]&lt;&gt;"",Detailed_Expense_P11416[[#This Row],[TOTAL]]*VLOOKUP(Detailed_Expense_P11416[[#This Row],[CURRENCY]],Conversion12[],2,0),"")</f>
        <v/>
      </c>
      <c r="O286" s="281"/>
      <c r="P286" s="291"/>
      <c r="Q286" s="300"/>
      <c r="W286" s="53" t="str">
        <f>IF('Project 2'!$V286&lt;&gt;"",'Project 2'!$V286*VLOOKUP('Project 2'!$U286,#REF!,2,0),"")</f>
        <v/>
      </c>
    </row>
    <row r="287" spans="6:23" x14ac:dyDescent="0.35">
      <c r="F287" s="293"/>
      <c r="G287" s="300"/>
      <c r="H287" s="291"/>
      <c r="I287" s="300"/>
      <c r="J287" s="289"/>
      <c r="K287" s="301"/>
      <c r="L287" s="281"/>
      <c r="M287" s="231" t="str">
        <f t="shared" si="2"/>
        <v/>
      </c>
      <c r="N287" s="231" t="str">
        <f>IF(Detailed_Expense_P11416[[#This Row],[TOTAL]]&lt;&gt;"",Detailed_Expense_P11416[[#This Row],[TOTAL]]*VLOOKUP(Detailed_Expense_P11416[[#This Row],[CURRENCY]],Conversion12[],2,0),"")</f>
        <v/>
      </c>
      <c r="O287" s="281"/>
      <c r="P287" s="291"/>
      <c r="Q287" s="300"/>
      <c r="W287" s="53" t="str">
        <f>IF('Project 2'!$V287&lt;&gt;"",'Project 2'!$V287*VLOOKUP('Project 2'!$U287,#REF!,2,0),"")</f>
        <v/>
      </c>
    </row>
    <row r="288" spans="6:23" x14ac:dyDescent="0.35">
      <c r="F288" s="293"/>
      <c r="G288" s="300"/>
      <c r="H288" s="291"/>
      <c r="I288" s="300"/>
      <c r="J288" s="289"/>
      <c r="K288" s="301"/>
      <c r="L288" s="281"/>
      <c r="M288" s="231" t="str">
        <f t="shared" si="2"/>
        <v/>
      </c>
      <c r="N288" s="231" t="str">
        <f>IF(Detailed_Expense_P11416[[#This Row],[TOTAL]]&lt;&gt;"",Detailed_Expense_P11416[[#This Row],[TOTAL]]*VLOOKUP(Detailed_Expense_P11416[[#This Row],[CURRENCY]],Conversion12[],2,0),"")</f>
        <v/>
      </c>
      <c r="O288" s="281"/>
      <c r="P288" s="291"/>
      <c r="Q288" s="300"/>
      <c r="W288" s="53" t="str">
        <f>IF('Project 2'!$V288&lt;&gt;"",'Project 2'!$V288*VLOOKUP('Project 2'!$U288,#REF!,2,0),"")</f>
        <v/>
      </c>
    </row>
    <row r="289" spans="6:23" x14ac:dyDescent="0.35">
      <c r="F289" s="293"/>
      <c r="G289" s="300"/>
      <c r="H289" s="291"/>
      <c r="I289" s="300"/>
      <c r="J289" s="289"/>
      <c r="K289" s="301"/>
      <c r="L289" s="281"/>
      <c r="M289" s="231" t="str">
        <f t="shared" si="2"/>
        <v/>
      </c>
      <c r="N289" s="231" t="str">
        <f>IF(Detailed_Expense_P11416[[#This Row],[TOTAL]]&lt;&gt;"",Detailed_Expense_P11416[[#This Row],[TOTAL]]*VLOOKUP(Detailed_Expense_P11416[[#This Row],[CURRENCY]],Conversion12[],2,0),"")</f>
        <v/>
      </c>
      <c r="O289" s="281"/>
      <c r="P289" s="291"/>
      <c r="Q289" s="300"/>
      <c r="W289" s="53" t="str">
        <f>IF('Project 2'!$V289&lt;&gt;"",'Project 2'!$V289*VLOOKUP('Project 2'!$U289,#REF!,2,0),"")</f>
        <v/>
      </c>
    </row>
    <row r="290" spans="6:23" x14ac:dyDescent="0.35">
      <c r="F290" s="293"/>
      <c r="G290" s="300"/>
      <c r="H290" s="291"/>
      <c r="I290" s="300"/>
      <c r="J290" s="289"/>
      <c r="K290" s="301"/>
      <c r="L290" s="281"/>
      <c r="M290" s="231" t="str">
        <f t="shared" si="2"/>
        <v/>
      </c>
      <c r="N290" s="231" t="str">
        <f>IF(Detailed_Expense_P11416[[#This Row],[TOTAL]]&lt;&gt;"",Detailed_Expense_P11416[[#This Row],[TOTAL]]*VLOOKUP(Detailed_Expense_P11416[[#This Row],[CURRENCY]],Conversion12[],2,0),"")</f>
        <v/>
      </c>
      <c r="O290" s="281"/>
      <c r="P290" s="291"/>
      <c r="Q290" s="300"/>
      <c r="W290" s="53" t="str">
        <f>IF('Project 2'!$V290&lt;&gt;"",'Project 2'!$V290*VLOOKUP('Project 2'!$U290,#REF!,2,0),"")</f>
        <v/>
      </c>
    </row>
    <row r="291" spans="6:23" x14ac:dyDescent="0.35">
      <c r="F291" s="293"/>
      <c r="G291" s="300"/>
      <c r="H291" s="291"/>
      <c r="I291" s="300"/>
      <c r="J291" s="289"/>
      <c r="K291" s="301"/>
      <c r="L291" s="281"/>
      <c r="M291" s="231" t="str">
        <f t="shared" si="2"/>
        <v/>
      </c>
      <c r="N291" s="231" t="str">
        <f>IF(Detailed_Expense_P11416[[#This Row],[TOTAL]]&lt;&gt;"",Detailed_Expense_P11416[[#This Row],[TOTAL]]*VLOOKUP(Detailed_Expense_P11416[[#This Row],[CURRENCY]],Conversion12[],2,0),"")</f>
        <v/>
      </c>
      <c r="O291" s="281"/>
      <c r="P291" s="291"/>
      <c r="Q291" s="300"/>
      <c r="W291" s="53" t="str">
        <f>IF('Project 2'!$V291&lt;&gt;"",'Project 2'!$V291*VLOOKUP('Project 2'!$U291,#REF!,2,0),"")</f>
        <v/>
      </c>
    </row>
    <row r="292" spans="6:23" x14ac:dyDescent="0.35">
      <c r="F292" s="293"/>
      <c r="G292" s="300"/>
      <c r="H292" s="291"/>
      <c r="I292" s="300"/>
      <c r="J292" s="289"/>
      <c r="K292" s="301"/>
      <c r="L292" s="281"/>
      <c r="M292" s="231" t="str">
        <f t="shared" si="2"/>
        <v/>
      </c>
      <c r="N292" s="231" t="str">
        <f>IF(Detailed_Expense_P11416[[#This Row],[TOTAL]]&lt;&gt;"",Detailed_Expense_P11416[[#This Row],[TOTAL]]*VLOOKUP(Detailed_Expense_P11416[[#This Row],[CURRENCY]],Conversion12[],2,0),"")</f>
        <v/>
      </c>
      <c r="O292" s="281"/>
      <c r="P292" s="291"/>
      <c r="Q292" s="300"/>
      <c r="W292" s="53" t="str">
        <f>IF('Project 2'!$V292&lt;&gt;"",'Project 2'!$V292*VLOOKUP('Project 2'!$U292,#REF!,2,0),"")</f>
        <v/>
      </c>
    </row>
    <row r="293" spans="6:23" x14ac:dyDescent="0.35">
      <c r="F293" s="293"/>
      <c r="G293" s="300"/>
      <c r="H293" s="291"/>
      <c r="I293" s="300"/>
      <c r="J293" s="289"/>
      <c r="K293" s="301"/>
      <c r="L293" s="281"/>
      <c r="M293" s="231" t="str">
        <f t="shared" si="2"/>
        <v/>
      </c>
      <c r="N293" s="231" t="str">
        <f>IF(Detailed_Expense_P11416[[#This Row],[TOTAL]]&lt;&gt;"",Detailed_Expense_P11416[[#This Row],[TOTAL]]*VLOOKUP(Detailed_Expense_P11416[[#This Row],[CURRENCY]],Conversion12[],2,0),"")</f>
        <v/>
      </c>
      <c r="O293" s="281"/>
      <c r="P293" s="291"/>
      <c r="Q293" s="300"/>
      <c r="W293" s="53" t="str">
        <f>IF('Project 2'!$V293&lt;&gt;"",'Project 2'!$V293*VLOOKUP('Project 2'!$U293,#REF!,2,0),"")</f>
        <v/>
      </c>
    </row>
    <row r="294" spans="6:23" x14ac:dyDescent="0.35">
      <c r="F294" s="293"/>
      <c r="G294" s="300"/>
      <c r="H294" s="291"/>
      <c r="I294" s="300"/>
      <c r="J294" s="289"/>
      <c r="K294" s="301"/>
      <c r="L294" s="281"/>
      <c r="M294" s="231" t="str">
        <f t="shared" si="2"/>
        <v/>
      </c>
      <c r="N294" s="231" t="str">
        <f>IF(Detailed_Expense_P11416[[#This Row],[TOTAL]]&lt;&gt;"",Detailed_Expense_P11416[[#This Row],[TOTAL]]*VLOOKUP(Detailed_Expense_P11416[[#This Row],[CURRENCY]],Conversion12[],2,0),"")</f>
        <v/>
      </c>
      <c r="O294" s="281"/>
      <c r="P294" s="291"/>
      <c r="Q294" s="300"/>
      <c r="W294" s="53" t="str">
        <f>IF('Project 2'!$V294&lt;&gt;"",'Project 2'!$V294*VLOOKUP('Project 2'!$U294,#REF!,2,0),"")</f>
        <v/>
      </c>
    </row>
    <row r="295" spans="6:23" x14ac:dyDescent="0.35">
      <c r="F295" s="293"/>
      <c r="G295" s="300"/>
      <c r="H295" s="291"/>
      <c r="I295" s="300"/>
      <c r="J295" s="289"/>
      <c r="K295" s="301"/>
      <c r="L295" s="281"/>
      <c r="M295" s="231" t="str">
        <f t="shared" si="2"/>
        <v/>
      </c>
      <c r="N295" s="231" t="str">
        <f>IF(Detailed_Expense_P11416[[#This Row],[TOTAL]]&lt;&gt;"",Detailed_Expense_P11416[[#This Row],[TOTAL]]*VLOOKUP(Detailed_Expense_P11416[[#This Row],[CURRENCY]],Conversion12[],2,0),"")</f>
        <v/>
      </c>
      <c r="O295" s="281"/>
      <c r="P295" s="291"/>
      <c r="Q295" s="300"/>
      <c r="W295" s="53" t="str">
        <f>IF('Project 2'!$V295&lt;&gt;"",'Project 2'!$V295*VLOOKUP('Project 2'!$U295,#REF!,2,0),"")</f>
        <v/>
      </c>
    </row>
    <row r="296" spans="6:23" x14ac:dyDescent="0.35">
      <c r="F296" s="293"/>
      <c r="G296" s="300"/>
      <c r="H296" s="291"/>
      <c r="I296" s="300"/>
      <c r="J296" s="289"/>
      <c r="K296" s="301"/>
      <c r="L296" s="281"/>
      <c r="M296" s="231" t="str">
        <f t="shared" si="2"/>
        <v/>
      </c>
      <c r="N296" s="231" t="str">
        <f>IF(Detailed_Expense_P11416[[#This Row],[TOTAL]]&lt;&gt;"",Detailed_Expense_P11416[[#This Row],[TOTAL]]*VLOOKUP(Detailed_Expense_P11416[[#This Row],[CURRENCY]],Conversion12[],2,0),"")</f>
        <v/>
      </c>
      <c r="O296" s="281"/>
      <c r="P296" s="291"/>
      <c r="Q296" s="300"/>
      <c r="W296" s="53" t="str">
        <f>IF('Project 2'!$V296&lt;&gt;"",'Project 2'!$V296*VLOOKUP('Project 2'!$U296,#REF!,2,0),"")</f>
        <v/>
      </c>
    </row>
    <row r="297" spans="6:23" x14ac:dyDescent="0.35">
      <c r="F297" s="293"/>
      <c r="G297" s="300"/>
      <c r="H297" s="291"/>
      <c r="I297" s="300"/>
      <c r="J297" s="289"/>
      <c r="K297" s="301"/>
      <c r="L297" s="281"/>
      <c r="M297" s="231" t="str">
        <f t="shared" si="2"/>
        <v/>
      </c>
      <c r="N297" s="231" t="str">
        <f>IF(Detailed_Expense_P11416[[#This Row],[TOTAL]]&lt;&gt;"",Detailed_Expense_P11416[[#This Row],[TOTAL]]*VLOOKUP(Detailed_Expense_P11416[[#This Row],[CURRENCY]],Conversion12[],2,0),"")</f>
        <v/>
      </c>
      <c r="O297" s="281"/>
      <c r="P297" s="291"/>
      <c r="Q297" s="300"/>
      <c r="W297" s="53" t="str">
        <f>IF('Project 2'!$V297&lt;&gt;"",'Project 2'!$V297*VLOOKUP('Project 2'!$U297,#REF!,2,0),"")</f>
        <v/>
      </c>
    </row>
    <row r="298" spans="6:23" x14ac:dyDescent="0.35">
      <c r="F298" s="293"/>
      <c r="G298" s="300"/>
      <c r="H298" s="291"/>
      <c r="I298" s="300"/>
      <c r="J298" s="289"/>
      <c r="K298" s="301"/>
      <c r="L298" s="281"/>
      <c r="M298" s="231" t="str">
        <f t="shared" si="2"/>
        <v/>
      </c>
      <c r="N298" s="231" t="str">
        <f>IF(Detailed_Expense_P11416[[#This Row],[TOTAL]]&lt;&gt;"",Detailed_Expense_P11416[[#This Row],[TOTAL]]*VLOOKUP(Detailed_Expense_P11416[[#This Row],[CURRENCY]],Conversion12[],2,0),"")</f>
        <v/>
      </c>
      <c r="O298" s="281"/>
      <c r="P298" s="291"/>
      <c r="Q298" s="300"/>
      <c r="W298" s="53" t="str">
        <f>IF('Project 2'!$V298&lt;&gt;"",'Project 2'!$V298*VLOOKUP('Project 2'!$U298,#REF!,2,0),"")</f>
        <v/>
      </c>
    </row>
    <row r="299" spans="6:23" x14ac:dyDescent="0.35">
      <c r="F299" s="293"/>
      <c r="G299" s="300"/>
      <c r="H299" s="291"/>
      <c r="I299" s="300"/>
      <c r="J299" s="289"/>
      <c r="K299" s="301"/>
      <c r="L299" s="281"/>
      <c r="M299" s="231" t="str">
        <f t="shared" si="2"/>
        <v/>
      </c>
      <c r="N299" s="231" t="str">
        <f>IF(Detailed_Expense_P11416[[#This Row],[TOTAL]]&lt;&gt;"",Detailed_Expense_P11416[[#This Row],[TOTAL]]*VLOOKUP(Detailed_Expense_P11416[[#This Row],[CURRENCY]],Conversion12[],2,0),"")</f>
        <v/>
      </c>
      <c r="O299" s="281"/>
      <c r="P299" s="291"/>
      <c r="Q299" s="300"/>
      <c r="W299" s="53" t="str">
        <f>IF('Project 2'!$V299&lt;&gt;"",'Project 2'!$V299*VLOOKUP('Project 2'!$U299,#REF!,2,0),"")</f>
        <v/>
      </c>
    </row>
    <row r="300" spans="6:23" x14ac:dyDescent="0.35">
      <c r="F300" s="293"/>
      <c r="G300" s="300"/>
      <c r="H300" s="291"/>
      <c r="I300" s="300"/>
      <c r="J300" s="289"/>
      <c r="K300" s="301"/>
      <c r="L300" s="281"/>
      <c r="M300" s="231" t="str">
        <f t="shared" si="2"/>
        <v/>
      </c>
      <c r="N300" s="231" t="str">
        <f>IF(Detailed_Expense_P11416[[#This Row],[TOTAL]]&lt;&gt;"",Detailed_Expense_P11416[[#This Row],[TOTAL]]*VLOOKUP(Detailed_Expense_P11416[[#This Row],[CURRENCY]],Conversion12[],2,0),"")</f>
        <v/>
      </c>
      <c r="O300" s="281"/>
      <c r="P300" s="291"/>
      <c r="Q300" s="300"/>
      <c r="W300" s="53" t="str">
        <f>IF('Project 2'!$V300&lt;&gt;"",'Project 2'!$V300*VLOOKUP('Project 2'!$U300,#REF!,2,0),"")</f>
        <v/>
      </c>
    </row>
    <row r="301" spans="6:23" x14ac:dyDescent="0.35">
      <c r="F301" s="293"/>
      <c r="G301" s="300"/>
      <c r="H301" s="291"/>
      <c r="I301" s="300"/>
      <c r="J301" s="289"/>
      <c r="K301" s="301"/>
      <c r="L301" s="281"/>
      <c r="M301" s="231" t="str">
        <f t="shared" si="2"/>
        <v/>
      </c>
      <c r="N301" s="231" t="str">
        <f>IF(Detailed_Expense_P11416[[#This Row],[TOTAL]]&lt;&gt;"",Detailed_Expense_P11416[[#This Row],[TOTAL]]*VLOOKUP(Detailed_Expense_P11416[[#This Row],[CURRENCY]],Conversion12[],2,0),"")</f>
        <v/>
      </c>
      <c r="O301" s="281"/>
      <c r="P301" s="291"/>
      <c r="Q301" s="300"/>
      <c r="W301" s="53" t="str">
        <f>IF('Project 2'!$V301&lt;&gt;"",'Project 2'!$V301*VLOOKUP('Project 2'!$U301,#REF!,2,0),"")</f>
        <v/>
      </c>
    </row>
    <row r="302" spans="6:23" x14ac:dyDescent="0.35">
      <c r="F302" s="293"/>
      <c r="G302" s="300"/>
      <c r="H302" s="291"/>
      <c r="I302" s="300"/>
      <c r="J302" s="289"/>
      <c r="K302" s="301"/>
      <c r="L302" s="281"/>
      <c r="M302" s="231" t="str">
        <f t="shared" si="2"/>
        <v/>
      </c>
      <c r="N302" s="231" t="str">
        <f>IF(Detailed_Expense_P11416[[#This Row],[TOTAL]]&lt;&gt;"",Detailed_Expense_P11416[[#This Row],[TOTAL]]*VLOOKUP(Detailed_Expense_P11416[[#This Row],[CURRENCY]],Conversion12[],2,0),"")</f>
        <v/>
      </c>
      <c r="O302" s="281"/>
      <c r="P302" s="291"/>
      <c r="Q302" s="300"/>
      <c r="W302" s="53" t="str">
        <f>IF('Project 2'!$V302&lt;&gt;"",'Project 2'!$V302*VLOOKUP('Project 2'!$U302,#REF!,2,0),"")</f>
        <v/>
      </c>
    </row>
    <row r="303" spans="6:23" x14ac:dyDescent="0.35">
      <c r="F303" s="293"/>
      <c r="G303" s="300"/>
      <c r="H303" s="291"/>
      <c r="I303" s="300"/>
      <c r="J303" s="289"/>
      <c r="K303" s="301"/>
      <c r="L303" s="281"/>
      <c r="M303" s="231" t="str">
        <f t="shared" si="2"/>
        <v/>
      </c>
      <c r="N303" s="231" t="str">
        <f>IF(Detailed_Expense_P11416[[#This Row],[TOTAL]]&lt;&gt;"",Detailed_Expense_P11416[[#This Row],[TOTAL]]*VLOOKUP(Detailed_Expense_P11416[[#This Row],[CURRENCY]],Conversion12[],2,0),"")</f>
        <v/>
      </c>
      <c r="O303" s="281"/>
      <c r="P303" s="291"/>
      <c r="Q303" s="300"/>
      <c r="W303" s="53" t="str">
        <f>IF('Project 2'!$V303&lt;&gt;"",'Project 2'!$V303*VLOOKUP('Project 2'!$U303,#REF!,2,0),"")</f>
        <v/>
      </c>
    </row>
    <row r="304" spans="6:23" x14ac:dyDescent="0.35">
      <c r="F304" s="293"/>
      <c r="G304" s="300"/>
      <c r="H304" s="291"/>
      <c r="I304" s="300"/>
      <c r="J304" s="289"/>
      <c r="K304" s="301"/>
      <c r="L304" s="281"/>
      <c r="M304" s="231" t="str">
        <f t="shared" si="2"/>
        <v/>
      </c>
      <c r="N304" s="231" t="str">
        <f>IF(Detailed_Expense_P11416[[#This Row],[TOTAL]]&lt;&gt;"",Detailed_Expense_P11416[[#This Row],[TOTAL]]*VLOOKUP(Detailed_Expense_P11416[[#This Row],[CURRENCY]],Conversion12[],2,0),"")</f>
        <v/>
      </c>
      <c r="O304" s="281"/>
      <c r="P304" s="291"/>
      <c r="Q304" s="300"/>
      <c r="W304" s="53" t="str">
        <f>IF('Project 2'!$V304&lt;&gt;"",'Project 2'!$V304*VLOOKUP('Project 2'!$U304,#REF!,2,0),"")</f>
        <v/>
      </c>
    </row>
    <row r="305" spans="6:23" x14ac:dyDescent="0.35">
      <c r="F305" s="293"/>
      <c r="G305" s="300"/>
      <c r="H305" s="291"/>
      <c r="I305" s="300"/>
      <c r="J305" s="289"/>
      <c r="K305" s="301"/>
      <c r="L305" s="293"/>
      <c r="M305" s="231" t="str">
        <f t="shared" si="2"/>
        <v/>
      </c>
      <c r="N305" s="231" t="str">
        <f>IF(Detailed_Expense_P11416[[#This Row],[TOTAL]]&lt;&gt;"",Detailed_Expense_P11416[[#This Row],[TOTAL]]*VLOOKUP(Detailed_Expense_P11416[[#This Row],[CURRENCY]],Conversion12[],2,0),"")</f>
        <v/>
      </c>
      <c r="O305" s="293"/>
      <c r="P305" s="291"/>
      <c r="Q305" s="291"/>
      <c r="W305" s="53" t="str">
        <f>IF('Project 2'!$V305&lt;&gt;"",'Project 2'!$V305*VLOOKUP('Project 2'!$U305,#REF!,2,0),"")</f>
        <v/>
      </c>
    </row>
    <row r="306" spans="6:23" x14ac:dyDescent="0.35">
      <c r="L306"/>
      <c r="M306" s="232"/>
      <c r="N306" s="186"/>
      <c r="W306" s="53" t="str">
        <f>IF('Project 2'!$V306&lt;&gt;"",'Project 2'!$V306*VLOOKUP('Project 2'!$U306,#REF!,2,0),"")</f>
        <v/>
      </c>
    </row>
    <row r="307" spans="6:23" x14ac:dyDescent="0.35">
      <c r="L307"/>
      <c r="M307" s="232"/>
      <c r="N307" s="186"/>
      <c r="W307" s="53" t="str">
        <f>IF('Project 2'!$V307&lt;&gt;"",'Project 2'!$V307*VLOOKUP('Project 2'!$U307,#REF!,2,0),"")</f>
        <v/>
      </c>
    </row>
    <row r="308" spans="6:23" x14ac:dyDescent="0.35">
      <c r="L308"/>
      <c r="W308" s="53" t="str">
        <f>IF('Project 2'!$V308&lt;&gt;"",'Project 2'!$V308*VLOOKUP('Project 2'!$U308,#REF!,2,0),"")</f>
        <v/>
      </c>
    </row>
    <row r="309" spans="6:23" x14ac:dyDescent="0.35">
      <c r="L309"/>
      <c r="W309" s="53" t="str">
        <f>IF('Project 2'!$V309&lt;&gt;"",'Project 2'!$V309*VLOOKUP('Project 2'!$U309,#REF!,2,0),"")</f>
        <v/>
      </c>
    </row>
    <row r="310" spans="6:23" x14ac:dyDescent="0.35">
      <c r="L310"/>
      <c r="W310" s="53" t="str">
        <f>IF('Project 2'!$V310&lt;&gt;"",'Project 2'!$V310*VLOOKUP('Project 2'!$U310,#REF!,2,0),"")</f>
        <v/>
      </c>
    </row>
    <row r="311" spans="6:23" x14ac:dyDescent="0.35">
      <c r="L311"/>
      <c r="W311" s="53" t="str">
        <f>IF('Project 2'!$V311&lt;&gt;"",'Project 2'!$V311*VLOOKUP('Project 2'!$U311,#REF!,2,0),"")</f>
        <v/>
      </c>
    </row>
    <row r="312" spans="6:23" x14ac:dyDescent="0.35">
      <c r="L312"/>
      <c r="W312" s="53" t="str">
        <f>IF('Project 2'!$V312&lt;&gt;"",'Project 2'!$V312*VLOOKUP('Project 2'!$U312,#REF!,2,0),"")</f>
        <v/>
      </c>
    </row>
    <row r="313" spans="6:23" x14ac:dyDescent="0.35">
      <c r="L313"/>
      <c r="W313" s="53" t="str">
        <f>IF('Project 2'!$V313&lt;&gt;"",'Project 2'!$V313*VLOOKUP('Project 2'!$U313,#REF!,2,0),"")</f>
        <v/>
      </c>
    </row>
    <row r="314" spans="6:23" x14ac:dyDescent="0.35">
      <c r="L314"/>
      <c r="W314" s="53" t="str">
        <f>IF('Project 2'!$V314&lt;&gt;"",'Project 2'!$V314*VLOOKUP('Project 2'!$U314,#REF!,2,0),"")</f>
        <v/>
      </c>
    </row>
    <row r="315" spans="6:23" x14ac:dyDescent="0.35">
      <c r="L315"/>
      <c r="W315" s="53" t="str">
        <f>IF('Project 2'!$V315&lt;&gt;"",'Project 2'!$V315*VLOOKUP('Project 2'!$U315,#REF!,2,0),"")</f>
        <v/>
      </c>
    </row>
    <row r="316" spans="6:23" x14ac:dyDescent="0.35">
      <c r="L316"/>
      <c r="W316" s="53" t="str">
        <f>IF('Project 2'!$V316&lt;&gt;"",'Project 2'!$V316*VLOOKUP('Project 2'!$U316,#REF!,2,0),"")</f>
        <v/>
      </c>
    </row>
    <row r="317" spans="6:23" x14ac:dyDescent="0.35">
      <c r="L317"/>
      <c r="W317" s="53" t="str">
        <f>IF('Project 2'!$V317&lt;&gt;"",'Project 2'!$V317*VLOOKUP('Project 2'!$U317,#REF!,2,0),"")</f>
        <v/>
      </c>
    </row>
    <row r="318" spans="6:23" x14ac:dyDescent="0.35">
      <c r="L318"/>
      <c r="W318" s="53" t="str">
        <f>IF('Project 2'!$V318&lt;&gt;"",'Project 2'!$V318*VLOOKUP('Project 2'!$U318,#REF!,2,0),"")</f>
        <v/>
      </c>
    </row>
    <row r="319" spans="6:23" x14ac:dyDescent="0.35">
      <c r="L319"/>
      <c r="W319" s="53" t="str">
        <f>IF('Project 2'!$V319&lt;&gt;"",'Project 2'!$V319*VLOOKUP('Project 2'!$U319,#REF!,2,0),"")</f>
        <v/>
      </c>
    </row>
    <row r="320" spans="6:23" x14ac:dyDescent="0.35">
      <c r="L320"/>
      <c r="W320" s="53" t="str">
        <f>IF('Project 2'!$V320&lt;&gt;"",'Project 2'!$V320*VLOOKUP('Project 2'!$U320,#REF!,2,0),"")</f>
        <v/>
      </c>
    </row>
    <row r="321" spans="12:23" x14ac:dyDescent="0.35">
      <c r="L321"/>
      <c r="W321" s="53" t="str">
        <f>IF('Project 2'!$V321&lt;&gt;"",'Project 2'!$V321*VLOOKUP('Project 2'!$U321,#REF!,2,0),"")</f>
        <v/>
      </c>
    </row>
    <row r="322" spans="12:23" x14ac:dyDescent="0.35">
      <c r="L322"/>
      <c r="W322" s="53" t="str">
        <f>IF('Project 2'!$V322&lt;&gt;"",'Project 2'!$V322*VLOOKUP('Project 2'!$U322,#REF!,2,0),"")</f>
        <v/>
      </c>
    </row>
    <row r="323" spans="12:23" x14ac:dyDescent="0.35">
      <c r="L323"/>
      <c r="W323" s="53" t="str">
        <f>IF('Project 2'!$V323&lt;&gt;"",'Project 2'!$V323*VLOOKUP('Project 2'!$U323,#REF!,2,0),"")</f>
        <v/>
      </c>
    </row>
    <row r="324" spans="12:23" x14ac:dyDescent="0.35">
      <c r="L324"/>
      <c r="W324" s="53" t="str">
        <f>IF('Project 2'!$V324&lt;&gt;"",'Project 2'!$V324*VLOOKUP('Project 2'!$U324,#REF!,2,0),"")</f>
        <v/>
      </c>
    </row>
    <row r="325" spans="12:23" x14ac:dyDescent="0.35">
      <c r="L325"/>
      <c r="W325" s="53" t="str">
        <f>IF('Project 2'!$V325&lt;&gt;"",'Project 2'!$V325*VLOOKUP('Project 2'!$U325,#REF!,2,0),"")</f>
        <v/>
      </c>
    </row>
    <row r="326" spans="12:23" x14ac:dyDescent="0.35">
      <c r="L326"/>
      <c r="W326" s="53" t="str">
        <f>IF('Project 2'!$V326&lt;&gt;"",'Project 2'!$V326*VLOOKUP('Project 2'!$U326,#REF!,2,0),"")</f>
        <v/>
      </c>
    </row>
    <row r="327" spans="12:23" x14ac:dyDescent="0.35">
      <c r="L327"/>
      <c r="W327" s="53" t="str">
        <f>IF('Project 2'!$V327&lt;&gt;"",'Project 2'!$V327*VLOOKUP('Project 2'!$U327,#REF!,2,0),"")</f>
        <v/>
      </c>
    </row>
    <row r="328" spans="12:23" x14ac:dyDescent="0.35">
      <c r="L328"/>
      <c r="W328" s="53" t="str">
        <f>IF('Project 2'!$V328&lt;&gt;"",'Project 2'!$V328*VLOOKUP('Project 2'!$U328,#REF!,2,0),"")</f>
        <v/>
      </c>
    </row>
    <row r="329" spans="12:23" x14ac:dyDescent="0.35">
      <c r="L329"/>
      <c r="W329" s="53" t="str">
        <f>IF('Project 2'!$V329&lt;&gt;"",'Project 2'!$V329*VLOOKUP('Project 2'!$U329,#REF!,2,0),"")</f>
        <v/>
      </c>
    </row>
    <row r="330" spans="12:23" x14ac:dyDescent="0.35">
      <c r="L330"/>
      <c r="W330" s="53" t="str">
        <f>IF('Project 2'!$V330&lt;&gt;"",'Project 2'!$V330*VLOOKUP('Project 2'!$U330,#REF!,2,0),"")</f>
        <v/>
      </c>
    </row>
    <row r="331" spans="12:23" x14ac:dyDescent="0.35">
      <c r="L331"/>
      <c r="W331" s="53" t="str">
        <f>IF('Project 2'!$V331&lt;&gt;"",'Project 2'!$V331*VLOOKUP('Project 2'!$U331,#REF!,2,0),"")</f>
        <v/>
      </c>
    </row>
    <row r="332" spans="12:23" x14ac:dyDescent="0.35">
      <c r="L332"/>
      <c r="W332" s="53" t="str">
        <f>IF('Project 2'!$V332&lt;&gt;"",'Project 2'!$V332*VLOOKUP('Project 2'!$U332,#REF!,2,0),"")</f>
        <v/>
      </c>
    </row>
    <row r="333" spans="12:23" x14ac:dyDescent="0.35">
      <c r="L333"/>
      <c r="W333" s="53" t="str">
        <f>IF('Project 2'!$V333&lt;&gt;"",'Project 2'!$V333*VLOOKUP('Project 2'!$U333,#REF!,2,0),"")</f>
        <v/>
      </c>
    </row>
    <row r="334" spans="12:23" x14ac:dyDescent="0.35">
      <c r="L334"/>
      <c r="W334" s="53" t="str">
        <f>IF('Project 2'!$V334&lt;&gt;"",'Project 2'!$V334*VLOOKUP('Project 2'!$U334,#REF!,2,0),"")</f>
        <v/>
      </c>
    </row>
    <row r="335" spans="12:23" x14ac:dyDescent="0.35">
      <c r="L335"/>
      <c r="W335" s="53" t="str">
        <f>IF('Project 2'!$V335&lt;&gt;"",'Project 2'!$V335*VLOOKUP('Project 2'!$U335,#REF!,2,0),"")</f>
        <v/>
      </c>
    </row>
    <row r="336" spans="12:23" x14ac:dyDescent="0.35">
      <c r="L336"/>
      <c r="W336" s="53" t="str">
        <f>IF('Project 2'!$V336&lt;&gt;"",'Project 2'!$V336*VLOOKUP('Project 2'!$U336,#REF!,2,0),"")</f>
        <v/>
      </c>
    </row>
    <row r="337" spans="12:23" x14ac:dyDescent="0.35">
      <c r="L337"/>
      <c r="W337" s="53" t="str">
        <f>IF('Project 2'!$V337&lt;&gt;"",'Project 2'!$V337*VLOOKUP('Project 2'!$U337,#REF!,2,0),"")</f>
        <v/>
      </c>
    </row>
    <row r="338" spans="12:23" x14ac:dyDescent="0.35">
      <c r="L338"/>
      <c r="W338" s="53" t="str">
        <f>IF('Project 2'!$V338&lt;&gt;"",'Project 2'!$V338*VLOOKUP('Project 2'!$U338,#REF!,2,0),"")</f>
        <v/>
      </c>
    </row>
    <row r="339" spans="12:23" x14ac:dyDescent="0.35">
      <c r="L339"/>
      <c r="W339" s="53" t="str">
        <f>IF('Project 2'!$V339&lt;&gt;"",'Project 2'!$V339*VLOOKUP('Project 2'!$U339,#REF!,2,0),"")</f>
        <v/>
      </c>
    </row>
    <row r="340" spans="12:23" x14ac:dyDescent="0.35">
      <c r="L340"/>
      <c r="W340" s="53" t="str">
        <f>IF('Project 2'!$V340&lt;&gt;"",'Project 2'!$V340*VLOOKUP('Project 2'!$U340,#REF!,2,0),"")</f>
        <v/>
      </c>
    </row>
    <row r="341" spans="12:23" x14ac:dyDescent="0.35">
      <c r="L341"/>
      <c r="W341" s="53" t="str">
        <f>IF('Project 2'!$V341&lt;&gt;"",'Project 2'!$V341*VLOOKUP('Project 2'!$U341,#REF!,2,0),"")</f>
        <v/>
      </c>
    </row>
    <row r="342" spans="12:23" x14ac:dyDescent="0.35">
      <c r="L342"/>
      <c r="W342" s="53" t="str">
        <f>IF('Project 2'!$V342&lt;&gt;"",'Project 2'!$V342*VLOOKUP('Project 2'!$U342,#REF!,2,0),"")</f>
        <v/>
      </c>
    </row>
    <row r="343" spans="12:23" x14ac:dyDescent="0.35">
      <c r="L343"/>
      <c r="W343" s="53" t="str">
        <f>IF('Project 2'!$V343&lt;&gt;"",'Project 2'!$V343*VLOOKUP('Project 2'!$U343,#REF!,2,0),"")</f>
        <v/>
      </c>
    </row>
    <row r="344" spans="12:23" x14ac:dyDescent="0.35">
      <c r="L344"/>
      <c r="W344" s="53" t="str">
        <f>IF('Project 2'!$V344&lt;&gt;"",'Project 2'!$V344*VLOOKUP('Project 2'!$U344,#REF!,2,0),"")</f>
        <v/>
      </c>
    </row>
    <row r="345" spans="12:23" x14ac:dyDescent="0.35">
      <c r="L345"/>
      <c r="W345" s="53" t="str">
        <f>IF('Project 2'!$V345&lt;&gt;"",'Project 2'!$V345*VLOOKUP('Project 2'!$U345,#REF!,2,0),"")</f>
        <v/>
      </c>
    </row>
    <row r="346" spans="12:23" x14ac:dyDescent="0.35">
      <c r="L346"/>
      <c r="W346" s="53" t="str">
        <f>IF('Project 2'!$V346&lt;&gt;"",'Project 2'!$V346*VLOOKUP('Project 2'!$U346,#REF!,2,0),"")</f>
        <v/>
      </c>
    </row>
    <row r="347" spans="12:23" x14ac:dyDescent="0.35">
      <c r="L347"/>
      <c r="W347" s="53" t="str">
        <f>IF('Project 2'!$V347&lt;&gt;"",'Project 2'!$V347*VLOOKUP('Project 2'!$U347,#REF!,2,0),"")</f>
        <v/>
      </c>
    </row>
    <row r="348" spans="12:23" x14ac:dyDescent="0.35">
      <c r="L348"/>
      <c r="W348" s="53" t="str">
        <f>IF('Project 2'!$V348&lt;&gt;"",'Project 2'!$V348*VLOOKUP('Project 2'!$U348,#REF!,2,0),"")</f>
        <v/>
      </c>
    </row>
    <row r="349" spans="12:23" x14ac:dyDescent="0.35">
      <c r="L349"/>
      <c r="W349" s="53" t="str">
        <f>IF('Project 2'!$V349&lt;&gt;"",'Project 2'!$V349*VLOOKUP('Project 2'!$U349,#REF!,2,0),"")</f>
        <v/>
      </c>
    </row>
    <row r="350" spans="12:23" x14ac:dyDescent="0.35">
      <c r="L350"/>
      <c r="W350" s="53" t="str">
        <f>IF('Project 2'!$V350&lt;&gt;"",'Project 2'!$V350*VLOOKUP('Project 2'!$U350,#REF!,2,0),"")</f>
        <v/>
      </c>
    </row>
    <row r="351" spans="12:23" x14ac:dyDescent="0.35">
      <c r="L351"/>
      <c r="W351" s="53" t="str">
        <f>IF('Project 2'!$V351&lt;&gt;"",'Project 2'!$V351*VLOOKUP('Project 2'!$U351,#REF!,2,0),"")</f>
        <v/>
      </c>
    </row>
    <row r="352" spans="12:23" x14ac:dyDescent="0.35">
      <c r="L352"/>
      <c r="W352" s="53" t="str">
        <f>IF('Project 2'!$V352&lt;&gt;"",'Project 2'!$V352*VLOOKUP('Project 2'!$U352,#REF!,2,0),"")</f>
        <v/>
      </c>
    </row>
    <row r="353" spans="12:23" x14ac:dyDescent="0.35">
      <c r="L353"/>
      <c r="W353" s="53" t="str">
        <f>IF('Project 2'!$V353&lt;&gt;"",'Project 2'!$V353*VLOOKUP('Project 2'!$U353,#REF!,2,0),"")</f>
        <v/>
      </c>
    </row>
    <row r="354" spans="12:23" x14ac:dyDescent="0.35">
      <c r="L354"/>
      <c r="W354" s="53" t="str">
        <f>IF('Project 2'!$V354&lt;&gt;"",'Project 2'!$V354*VLOOKUP('Project 2'!$U354,#REF!,2,0),"")</f>
        <v/>
      </c>
    </row>
    <row r="355" spans="12:23" x14ac:dyDescent="0.35">
      <c r="L355"/>
      <c r="W355" s="53" t="str">
        <f>IF('Project 2'!$V355&lt;&gt;"",'Project 2'!$V355*VLOOKUP('Project 2'!$U355,#REF!,2,0),"")</f>
        <v/>
      </c>
    </row>
    <row r="356" spans="12:23" x14ac:dyDescent="0.35">
      <c r="L356"/>
      <c r="W356" s="53" t="str">
        <f>IF('Project 2'!$V356&lt;&gt;"",'Project 2'!$V356*VLOOKUP('Project 2'!$U356,#REF!,2,0),"")</f>
        <v/>
      </c>
    </row>
    <row r="357" spans="12:23" x14ac:dyDescent="0.35">
      <c r="L357"/>
      <c r="W357" s="53" t="str">
        <f>IF('Project 2'!$V357&lt;&gt;"",'Project 2'!$V357*VLOOKUP('Project 2'!$U357,#REF!,2,0),"")</f>
        <v/>
      </c>
    </row>
    <row r="358" spans="12:23" x14ac:dyDescent="0.35">
      <c r="L358"/>
      <c r="W358" s="53" t="str">
        <f>IF('Project 2'!$V358&lt;&gt;"",'Project 2'!$V358*VLOOKUP('Project 2'!$U358,#REF!,2,0),"")</f>
        <v/>
      </c>
    </row>
    <row r="359" spans="12:23" x14ac:dyDescent="0.35">
      <c r="L359"/>
      <c r="W359" s="53" t="str">
        <f>IF('Project 2'!$V359&lt;&gt;"",'Project 2'!$V359*VLOOKUP('Project 2'!$U359,#REF!,2,0),"")</f>
        <v/>
      </c>
    </row>
    <row r="360" spans="12:23" x14ac:dyDescent="0.35">
      <c r="L360"/>
      <c r="W360" s="53" t="str">
        <f>IF('Project 2'!$V360&lt;&gt;"",'Project 2'!$V360*VLOOKUP('Project 2'!$U360,#REF!,2,0),"")</f>
        <v/>
      </c>
    </row>
    <row r="361" spans="12:23" x14ac:dyDescent="0.35">
      <c r="L361"/>
      <c r="W361" s="53" t="str">
        <f>IF('Project 2'!$V361&lt;&gt;"",'Project 2'!$V361*VLOOKUP('Project 2'!$U361,#REF!,2,0),"")</f>
        <v/>
      </c>
    </row>
    <row r="362" spans="12:23" x14ac:dyDescent="0.35">
      <c r="L362"/>
      <c r="W362" s="53" t="str">
        <f>IF('Project 2'!$V362&lt;&gt;"",'Project 2'!$V362*VLOOKUP('Project 2'!$U362,#REF!,2,0),"")</f>
        <v/>
      </c>
    </row>
    <row r="363" spans="12:23" x14ac:dyDescent="0.35">
      <c r="L363"/>
      <c r="W363" s="53" t="str">
        <f>IF('Project 2'!$V363&lt;&gt;"",'Project 2'!$V363*VLOOKUP('Project 2'!$U363,#REF!,2,0),"")</f>
        <v/>
      </c>
    </row>
    <row r="364" spans="12:23" x14ac:dyDescent="0.35">
      <c r="L364"/>
      <c r="W364" s="53" t="str">
        <f>IF('Project 2'!$V364&lt;&gt;"",'Project 2'!$V364*VLOOKUP('Project 2'!$U364,#REF!,2,0),"")</f>
        <v/>
      </c>
    </row>
    <row r="365" spans="12:23" x14ac:dyDescent="0.35">
      <c r="L365"/>
      <c r="W365" s="53" t="str">
        <f>IF('Project 2'!$V365&lt;&gt;"",'Project 2'!$V365*VLOOKUP('Project 2'!$U365,#REF!,2,0),"")</f>
        <v/>
      </c>
    </row>
    <row r="366" spans="12:23" x14ac:dyDescent="0.35">
      <c r="L366"/>
      <c r="W366" s="53" t="str">
        <f>IF('Project 2'!$V366&lt;&gt;"",'Project 2'!$V366*VLOOKUP('Project 2'!$U366,#REF!,2,0),"")</f>
        <v/>
      </c>
    </row>
    <row r="367" spans="12:23" x14ac:dyDescent="0.35">
      <c r="L367"/>
      <c r="W367" s="53" t="str">
        <f>IF('Project 2'!$V367&lt;&gt;"",'Project 2'!$V367*VLOOKUP('Project 2'!$U367,#REF!,2,0),"")</f>
        <v/>
      </c>
    </row>
    <row r="368" spans="12:23" x14ac:dyDescent="0.35">
      <c r="L368"/>
      <c r="W368" s="53" t="str">
        <f>IF('Project 2'!$V368&lt;&gt;"",'Project 2'!$V368*VLOOKUP('Project 2'!$U368,#REF!,2,0),"")</f>
        <v/>
      </c>
    </row>
    <row r="369" spans="12:23" x14ac:dyDescent="0.35">
      <c r="L369"/>
      <c r="W369" s="53" t="str">
        <f>IF('Project 2'!$V369&lt;&gt;"",'Project 2'!$V369*VLOOKUP('Project 2'!$U369,#REF!,2,0),"")</f>
        <v/>
      </c>
    </row>
    <row r="370" spans="12:23" x14ac:dyDescent="0.35">
      <c r="L370"/>
      <c r="W370" s="53" t="str">
        <f>IF('Project 2'!$V370&lt;&gt;"",'Project 2'!$V370*VLOOKUP('Project 2'!$U370,#REF!,2,0),"")</f>
        <v/>
      </c>
    </row>
    <row r="371" spans="12:23" x14ac:dyDescent="0.35">
      <c r="L371"/>
      <c r="W371" s="53" t="str">
        <f>IF('Project 2'!$V371&lt;&gt;"",'Project 2'!$V371*VLOOKUP('Project 2'!$U371,#REF!,2,0),"")</f>
        <v/>
      </c>
    </row>
    <row r="372" spans="12:23" x14ac:dyDescent="0.35">
      <c r="L372"/>
      <c r="W372" s="53" t="str">
        <f>IF('Project 2'!$V372&lt;&gt;"",'Project 2'!$V372*VLOOKUP('Project 2'!$U372,#REF!,2,0),"")</f>
        <v/>
      </c>
    </row>
    <row r="373" spans="12:23" x14ac:dyDescent="0.35">
      <c r="L373"/>
      <c r="W373" s="53" t="str">
        <f>IF('Project 2'!$V373&lt;&gt;"",'Project 2'!$V373*VLOOKUP('Project 2'!$U373,#REF!,2,0),"")</f>
        <v/>
      </c>
    </row>
    <row r="374" spans="12:23" x14ac:dyDescent="0.35">
      <c r="L374"/>
      <c r="W374" s="53" t="str">
        <f>IF('Project 2'!$V374&lt;&gt;"",'Project 2'!$V374*VLOOKUP('Project 2'!$U374,#REF!,2,0),"")</f>
        <v/>
      </c>
    </row>
    <row r="375" spans="12:23" x14ac:dyDescent="0.35">
      <c r="L375"/>
      <c r="W375" s="53" t="str">
        <f>IF('Project 2'!$V375&lt;&gt;"",'Project 2'!$V375*VLOOKUP('Project 2'!$U375,#REF!,2,0),"")</f>
        <v/>
      </c>
    </row>
    <row r="376" spans="12:23" x14ac:dyDescent="0.35">
      <c r="L376"/>
      <c r="W376" s="53" t="str">
        <f>IF('Project 2'!$V376&lt;&gt;"",'Project 2'!$V376*VLOOKUP('Project 2'!$U376,#REF!,2,0),"")</f>
        <v/>
      </c>
    </row>
    <row r="377" spans="12:23" x14ac:dyDescent="0.35">
      <c r="L377"/>
      <c r="W377" s="53" t="str">
        <f>IF('Project 2'!$V377&lt;&gt;"",'Project 2'!$V377*VLOOKUP('Project 2'!$U377,#REF!,2,0),"")</f>
        <v/>
      </c>
    </row>
    <row r="378" spans="12:23" x14ac:dyDescent="0.35">
      <c r="L378"/>
      <c r="W378" s="53" t="str">
        <f>IF('Project 2'!$V378&lt;&gt;"",'Project 2'!$V378*VLOOKUP('Project 2'!$U378,#REF!,2,0),"")</f>
        <v/>
      </c>
    </row>
    <row r="379" spans="12:23" x14ac:dyDescent="0.35">
      <c r="L379"/>
      <c r="W379" s="53" t="str">
        <f>IF('Project 2'!$V379&lt;&gt;"",'Project 2'!$V379*VLOOKUP('Project 2'!$U379,#REF!,2,0),"")</f>
        <v/>
      </c>
    </row>
    <row r="380" spans="12:23" x14ac:dyDescent="0.35">
      <c r="L380"/>
      <c r="W380" s="53" t="str">
        <f>IF('Project 2'!$V380&lt;&gt;"",'Project 2'!$V380*VLOOKUP('Project 2'!$U380,#REF!,2,0),"")</f>
        <v/>
      </c>
    </row>
    <row r="381" spans="12:23" x14ac:dyDescent="0.35">
      <c r="L381"/>
      <c r="W381" s="53" t="str">
        <f>IF('Project 2'!$V381&lt;&gt;"",'Project 2'!$V381*VLOOKUP('Project 2'!$U381,#REF!,2,0),"")</f>
        <v/>
      </c>
    </row>
    <row r="382" spans="12:23" x14ac:dyDescent="0.35">
      <c r="L382"/>
      <c r="W382" s="53" t="str">
        <f>IF('Project 2'!$V382&lt;&gt;"",'Project 2'!$V382*VLOOKUP('Project 2'!$U382,#REF!,2,0),"")</f>
        <v/>
      </c>
    </row>
    <row r="383" spans="12:23" x14ac:dyDescent="0.35">
      <c r="L383"/>
      <c r="W383" s="53" t="str">
        <f>IF('Project 2'!$V383&lt;&gt;"",'Project 2'!$V383*VLOOKUP('Project 2'!$U383,#REF!,2,0),"")</f>
        <v/>
      </c>
    </row>
    <row r="384" spans="12:23" x14ac:dyDescent="0.35">
      <c r="L384"/>
      <c r="W384" s="53" t="str">
        <f>IF('Project 2'!$V384&lt;&gt;"",'Project 2'!$V384*VLOOKUP('Project 2'!$U384,#REF!,2,0),"")</f>
        <v/>
      </c>
    </row>
    <row r="385" spans="12:23" x14ac:dyDescent="0.35">
      <c r="L385"/>
      <c r="W385" s="53" t="str">
        <f>IF('Project 2'!$V385&lt;&gt;"",'Project 2'!$V385*VLOOKUP('Project 2'!$U385,#REF!,2,0),"")</f>
        <v/>
      </c>
    </row>
    <row r="386" spans="12:23" x14ac:dyDescent="0.35">
      <c r="L386"/>
      <c r="W386" s="53" t="str">
        <f>IF('Project 2'!$V386&lt;&gt;"",'Project 2'!$V386*VLOOKUP('Project 2'!$U386,#REF!,2,0),"")</f>
        <v/>
      </c>
    </row>
    <row r="387" spans="12:23" x14ac:dyDescent="0.35">
      <c r="L387"/>
      <c r="W387" s="53" t="str">
        <f>IF('Project 2'!$V387&lt;&gt;"",'Project 2'!$V387*VLOOKUP('Project 2'!$U387,#REF!,2,0),"")</f>
        <v/>
      </c>
    </row>
    <row r="388" spans="12:23" x14ac:dyDescent="0.35">
      <c r="L388"/>
      <c r="W388" s="53" t="str">
        <f>IF('Project 2'!$V388&lt;&gt;"",'Project 2'!$V388*VLOOKUP('Project 2'!$U388,#REF!,2,0),"")</f>
        <v/>
      </c>
    </row>
    <row r="389" spans="12:23" x14ac:dyDescent="0.35">
      <c r="L389"/>
      <c r="W389" s="53" t="str">
        <f>IF('Project 2'!$V389&lt;&gt;"",'Project 2'!$V389*VLOOKUP('Project 2'!$U389,#REF!,2,0),"")</f>
        <v/>
      </c>
    </row>
    <row r="390" spans="12:23" x14ac:dyDescent="0.35">
      <c r="L390"/>
      <c r="W390" s="53" t="str">
        <f>IF('Project 2'!$V390&lt;&gt;"",'Project 2'!$V390*VLOOKUP('Project 2'!$U390,#REF!,2,0),"")</f>
        <v/>
      </c>
    </row>
    <row r="391" spans="12:23" x14ac:dyDescent="0.35">
      <c r="L391"/>
      <c r="W391" s="53" t="str">
        <f>IF('Project 2'!$V391&lt;&gt;"",'Project 2'!$V391*VLOOKUP('Project 2'!$U391,#REF!,2,0),"")</f>
        <v/>
      </c>
    </row>
    <row r="392" spans="12:23" x14ac:dyDescent="0.35">
      <c r="L392"/>
      <c r="W392" s="53" t="str">
        <f>IF('Project 2'!$V392&lt;&gt;"",'Project 2'!$V392*VLOOKUP('Project 2'!$U392,#REF!,2,0),"")</f>
        <v/>
      </c>
    </row>
    <row r="393" spans="12:23" x14ac:dyDescent="0.35">
      <c r="L393"/>
      <c r="W393" s="53" t="str">
        <f>IF('Project 2'!$V393&lt;&gt;"",'Project 2'!$V393*VLOOKUP('Project 2'!$U393,#REF!,2,0),"")</f>
        <v/>
      </c>
    </row>
    <row r="394" spans="12:23" x14ac:dyDescent="0.35">
      <c r="L394"/>
      <c r="W394" s="53" t="str">
        <f>IF('Project 2'!$V394&lt;&gt;"",'Project 2'!$V394*VLOOKUP('Project 2'!$U394,#REF!,2,0),"")</f>
        <v/>
      </c>
    </row>
    <row r="395" spans="12:23" x14ac:dyDescent="0.35">
      <c r="L395"/>
      <c r="W395" s="53" t="str">
        <f>IF('Project 2'!$V395&lt;&gt;"",'Project 2'!$V395*VLOOKUP('Project 2'!$U395,#REF!,2,0),"")</f>
        <v/>
      </c>
    </row>
    <row r="396" spans="12:23" x14ac:dyDescent="0.35">
      <c r="L396"/>
      <c r="W396" s="53" t="str">
        <f>IF('Project 2'!$V396&lt;&gt;"",'Project 2'!$V396*VLOOKUP('Project 2'!$U396,#REF!,2,0),"")</f>
        <v/>
      </c>
    </row>
    <row r="397" spans="12:23" x14ac:dyDescent="0.35">
      <c r="L397"/>
      <c r="W397" s="53" t="str">
        <f>IF('Project 2'!$V397&lt;&gt;"",'Project 2'!$V397*VLOOKUP('Project 2'!$U397,#REF!,2,0),"")</f>
        <v/>
      </c>
    </row>
    <row r="398" spans="12:23" x14ac:dyDescent="0.35">
      <c r="L398"/>
      <c r="W398" s="53" t="str">
        <f>IF('Project 2'!$V398&lt;&gt;"",'Project 2'!$V398*VLOOKUP('Project 2'!$U398,#REF!,2,0),"")</f>
        <v/>
      </c>
    </row>
    <row r="399" spans="12:23" x14ac:dyDescent="0.35">
      <c r="L399"/>
      <c r="W399" s="53" t="str">
        <f>IF('Project 2'!$V399&lt;&gt;"",'Project 2'!$V399*VLOOKUP('Project 2'!$U399,#REF!,2,0),"")</f>
        <v/>
      </c>
    </row>
    <row r="400" spans="12:23" x14ac:dyDescent="0.35">
      <c r="L400"/>
      <c r="W400" s="53" t="str">
        <f>IF('Project 2'!$V400&lt;&gt;"",'Project 2'!$V400*VLOOKUP('Project 2'!$U400,#REF!,2,0),"")</f>
        <v/>
      </c>
    </row>
    <row r="401" spans="12:23" x14ac:dyDescent="0.35">
      <c r="L401"/>
      <c r="W401" s="53" t="str">
        <f>IF('Project 2'!$V401&lt;&gt;"",'Project 2'!$V401*VLOOKUP('Project 2'!$U401,#REF!,2,0),"")</f>
        <v/>
      </c>
    </row>
    <row r="402" spans="12:23" x14ac:dyDescent="0.35">
      <c r="L402"/>
      <c r="W402" s="53" t="str">
        <f>IF('Project 2'!$V402&lt;&gt;"",'Project 2'!$V402*VLOOKUP('Project 2'!$U402,#REF!,2,0),"")</f>
        <v/>
      </c>
    </row>
    <row r="403" spans="12:23" x14ac:dyDescent="0.35">
      <c r="L403"/>
      <c r="W403" s="53" t="str">
        <f>IF('Project 2'!$V403&lt;&gt;"",'Project 2'!$V403*VLOOKUP('Project 2'!$U403,#REF!,2,0),"")</f>
        <v/>
      </c>
    </row>
    <row r="404" spans="12:23" x14ac:dyDescent="0.35">
      <c r="L404"/>
      <c r="W404" s="53" t="str">
        <f>IF('Project 2'!$V404&lt;&gt;"",'Project 2'!$V404*VLOOKUP('Project 2'!$U404,#REF!,2,0),"")</f>
        <v/>
      </c>
    </row>
    <row r="405" spans="12:23" x14ac:dyDescent="0.35">
      <c r="L405"/>
      <c r="W405" s="53" t="str">
        <f>IF('Project 2'!$V405&lt;&gt;"",'Project 2'!$V405*VLOOKUP('Project 2'!$U405,#REF!,2,0),"")</f>
        <v/>
      </c>
    </row>
    <row r="406" spans="12:23" x14ac:dyDescent="0.35">
      <c r="L406"/>
      <c r="W406" s="53" t="str">
        <f>IF('Project 2'!$V406&lt;&gt;"",'Project 2'!$V406*VLOOKUP('Project 2'!$U406,#REF!,2,0),"")</f>
        <v/>
      </c>
    </row>
    <row r="407" spans="12:23" x14ac:dyDescent="0.35">
      <c r="L407"/>
      <c r="W407" s="53" t="str">
        <f>IF('Project 2'!$V407&lt;&gt;"",'Project 2'!$V407*VLOOKUP('Project 2'!$U407,#REF!,2,0),"")</f>
        <v/>
      </c>
    </row>
    <row r="408" spans="12:23" x14ac:dyDescent="0.35">
      <c r="L408"/>
      <c r="W408" s="53" t="str">
        <f>IF('Project 2'!$V408&lt;&gt;"",'Project 2'!$V408*VLOOKUP('Project 2'!$U408,#REF!,2,0),"")</f>
        <v/>
      </c>
    </row>
    <row r="409" spans="12:23" x14ac:dyDescent="0.35">
      <c r="L409"/>
      <c r="W409" s="53" t="str">
        <f>IF('Project 2'!$V409&lt;&gt;"",'Project 2'!$V409*VLOOKUP('Project 2'!$U409,#REF!,2,0),"")</f>
        <v/>
      </c>
    </row>
    <row r="410" spans="12:23" x14ac:dyDescent="0.35">
      <c r="L410"/>
      <c r="W410" s="53" t="str">
        <f>IF('Project 2'!$V410&lt;&gt;"",'Project 2'!$V410*VLOOKUP('Project 2'!$U410,#REF!,2,0),"")</f>
        <v/>
      </c>
    </row>
    <row r="411" spans="12:23" x14ac:dyDescent="0.35">
      <c r="L411"/>
      <c r="W411" s="53" t="str">
        <f>IF('Project 2'!$V411&lt;&gt;"",'Project 2'!$V411*VLOOKUP('Project 2'!$U411,#REF!,2,0),"")</f>
        <v/>
      </c>
    </row>
    <row r="412" spans="12:23" x14ac:dyDescent="0.35">
      <c r="L412"/>
      <c r="W412" s="53" t="str">
        <f>IF('Project 2'!$V412&lt;&gt;"",'Project 2'!$V412*VLOOKUP('Project 2'!$U412,#REF!,2,0),"")</f>
        <v/>
      </c>
    </row>
    <row r="413" spans="12:23" x14ac:dyDescent="0.35">
      <c r="L413"/>
      <c r="W413" s="53" t="str">
        <f>IF('Project 2'!$V413&lt;&gt;"",'Project 2'!$V413*VLOOKUP('Project 2'!$U413,#REF!,2,0),"")</f>
        <v/>
      </c>
    </row>
    <row r="414" spans="12:23" x14ac:dyDescent="0.35">
      <c r="L414"/>
      <c r="W414" s="53" t="str">
        <f>IF('Project 2'!$V414&lt;&gt;"",'Project 2'!$V414*VLOOKUP('Project 2'!$U414,#REF!,2,0),"")</f>
        <v/>
      </c>
    </row>
    <row r="415" spans="12:23" x14ac:dyDescent="0.35">
      <c r="L415"/>
      <c r="W415" s="53" t="str">
        <f>IF('Project 2'!$V415&lt;&gt;"",'Project 2'!$V415*VLOOKUP('Project 2'!$U415,#REF!,2,0),"")</f>
        <v/>
      </c>
    </row>
    <row r="416" spans="12:23" x14ac:dyDescent="0.35">
      <c r="L416"/>
      <c r="W416" s="53" t="str">
        <f>IF('Project 2'!$V416&lt;&gt;"",'Project 2'!$V416*VLOOKUP('Project 2'!$U416,#REF!,2,0),"")</f>
        <v/>
      </c>
    </row>
    <row r="417" spans="12:23" x14ac:dyDescent="0.35">
      <c r="L417"/>
      <c r="W417" s="53" t="str">
        <f>IF('Project 2'!$V417&lt;&gt;"",'Project 2'!$V417*VLOOKUP('Project 2'!$U417,#REF!,2,0),"")</f>
        <v/>
      </c>
    </row>
    <row r="418" spans="12:23" x14ac:dyDescent="0.35">
      <c r="L418"/>
      <c r="W418" s="53" t="str">
        <f>IF('Project 2'!$V418&lt;&gt;"",'Project 2'!$V418*VLOOKUP('Project 2'!$U418,#REF!,2,0),"")</f>
        <v/>
      </c>
    </row>
    <row r="419" spans="12:23" x14ac:dyDescent="0.35">
      <c r="L419"/>
      <c r="W419" s="53" t="str">
        <f>IF('Project 2'!$V419&lt;&gt;"",'Project 2'!$V419*VLOOKUP('Project 2'!$U419,#REF!,2,0),"")</f>
        <v/>
      </c>
    </row>
    <row r="420" spans="12:23" x14ac:dyDescent="0.35">
      <c r="L420"/>
      <c r="W420" s="53" t="str">
        <f>IF('Project 2'!$V420&lt;&gt;"",'Project 2'!$V420*VLOOKUP('Project 2'!$U420,#REF!,2,0),"")</f>
        <v/>
      </c>
    </row>
    <row r="421" spans="12:23" x14ac:dyDescent="0.35">
      <c r="L421"/>
      <c r="W421" s="53" t="str">
        <f>IF('Project 2'!$V421&lt;&gt;"",'Project 2'!$V421*VLOOKUP('Project 2'!$U421,#REF!,2,0),"")</f>
        <v/>
      </c>
    </row>
    <row r="422" spans="12:23" x14ac:dyDescent="0.35">
      <c r="L422"/>
      <c r="W422" s="53" t="str">
        <f>IF('Project 2'!$V422&lt;&gt;"",'Project 2'!$V422*VLOOKUP('Project 2'!$U422,#REF!,2,0),"")</f>
        <v/>
      </c>
    </row>
    <row r="423" spans="12:23" x14ac:dyDescent="0.35">
      <c r="L423"/>
      <c r="W423" s="53" t="str">
        <f>IF('Project 2'!$V423&lt;&gt;"",'Project 2'!$V423*VLOOKUP('Project 2'!$U423,#REF!,2,0),"")</f>
        <v/>
      </c>
    </row>
    <row r="424" spans="12:23" x14ac:dyDescent="0.35">
      <c r="L424"/>
      <c r="W424" s="53" t="str">
        <f>IF('Project 2'!$V424&lt;&gt;"",'Project 2'!$V424*VLOOKUP('Project 2'!$U424,#REF!,2,0),"")</f>
        <v/>
      </c>
    </row>
    <row r="425" spans="12:23" x14ac:dyDescent="0.35">
      <c r="L425"/>
      <c r="W425" s="53" t="str">
        <f>IF('Project 2'!$V425&lt;&gt;"",'Project 2'!$V425*VLOOKUP('Project 2'!$U425,#REF!,2,0),"")</f>
        <v/>
      </c>
    </row>
    <row r="426" spans="12:23" x14ac:dyDescent="0.35">
      <c r="L426"/>
      <c r="W426" s="53" t="str">
        <f>IF('Project 2'!$V426&lt;&gt;"",'Project 2'!$V426*VLOOKUP('Project 2'!$U426,#REF!,2,0),"")</f>
        <v/>
      </c>
    </row>
    <row r="427" spans="12:23" x14ac:dyDescent="0.35">
      <c r="L427"/>
      <c r="W427" s="53" t="str">
        <f>IF('Project 2'!$V427&lt;&gt;"",'Project 2'!$V427*VLOOKUP('Project 2'!$U427,#REF!,2,0),"")</f>
        <v/>
      </c>
    </row>
    <row r="428" spans="12:23" x14ac:dyDescent="0.35">
      <c r="L428"/>
      <c r="W428" s="53" t="str">
        <f>IF('Project 2'!$V428&lt;&gt;"",'Project 2'!$V428*VLOOKUP('Project 2'!$U428,#REF!,2,0),"")</f>
        <v/>
      </c>
    </row>
    <row r="429" spans="12:23" x14ac:dyDescent="0.35">
      <c r="L429"/>
      <c r="W429" s="53" t="str">
        <f>IF('Project 2'!$V429&lt;&gt;"",'Project 2'!$V429*VLOOKUP('Project 2'!$U429,#REF!,2,0),"")</f>
        <v/>
      </c>
    </row>
    <row r="430" spans="12:23" x14ac:dyDescent="0.35">
      <c r="L430"/>
      <c r="W430" s="53" t="str">
        <f>IF('Project 2'!$V430&lt;&gt;"",'Project 2'!$V430*VLOOKUP('Project 2'!$U430,#REF!,2,0),"")</f>
        <v/>
      </c>
    </row>
    <row r="431" spans="12:23" x14ac:dyDescent="0.35">
      <c r="L431"/>
      <c r="W431" s="53" t="str">
        <f>IF('Project 2'!$V431&lt;&gt;"",'Project 2'!$V431*VLOOKUP('Project 2'!$U431,#REF!,2,0),"")</f>
        <v/>
      </c>
    </row>
    <row r="432" spans="12:23" x14ac:dyDescent="0.35">
      <c r="L432"/>
      <c r="W432" s="53" t="str">
        <f>IF('Project 2'!$V432&lt;&gt;"",'Project 2'!$V432*VLOOKUP('Project 2'!$U432,#REF!,2,0),"")</f>
        <v/>
      </c>
    </row>
    <row r="433" spans="12:23" x14ac:dyDescent="0.35">
      <c r="L433"/>
      <c r="W433" s="53" t="str">
        <f>IF('Project 2'!$V433&lt;&gt;"",'Project 2'!$V433*VLOOKUP('Project 2'!$U433,#REF!,2,0),"")</f>
        <v/>
      </c>
    </row>
    <row r="434" spans="12:23" x14ac:dyDescent="0.35">
      <c r="L434"/>
      <c r="W434" s="53" t="str">
        <f>IF('Project 2'!$V434&lt;&gt;"",'Project 2'!$V434*VLOOKUP('Project 2'!$U434,#REF!,2,0),"")</f>
        <v/>
      </c>
    </row>
    <row r="435" spans="12:23" x14ac:dyDescent="0.35">
      <c r="L435"/>
      <c r="W435" s="53" t="str">
        <f>IF('Project 2'!$V435&lt;&gt;"",'Project 2'!$V435*VLOOKUP('Project 2'!$U435,#REF!,2,0),"")</f>
        <v/>
      </c>
    </row>
    <row r="436" spans="12:23" x14ac:dyDescent="0.35">
      <c r="L436"/>
      <c r="W436" s="53" t="str">
        <f>IF('Project 2'!$V436&lt;&gt;"",'Project 2'!$V436*VLOOKUP('Project 2'!$U436,#REF!,2,0),"")</f>
        <v/>
      </c>
    </row>
    <row r="437" spans="12:23" x14ac:dyDescent="0.35">
      <c r="L437"/>
      <c r="W437" s="53" t="str">
        <f>IF('Project 2'!$V437&lt;&gt;"",'Project 2'!$V437*VLOOKUP('Project 2'!$U437,#REF!,2,0),"")</f>
        <v/>
      </c>
    </row>
    <row r="438" spans="12:23" x14ac:dyDescent="0.35">
      <c r="L438"/>
      <c r="W438" s="53" t="str">
        <f>IF('Project 2'!$V438&lt;&gt;"",'Project 2'!$V438*VLOOKUP('Project 2'!$U438,#REF!,2,0),"")</f>
        <v/>
      </c>
    </row>
    <row r="439" spans="12:23" x14ac:dyDescent="0.35">
      <c r="L439"/>
      <c r="W439" s="53" t="str">
        <f>IF('Project 2'!$V439&lt;&gt;"",'Project 2'!$V439*VLOOKUP('Project 2'!$U439,#REF!,2,0),"")</f>
        <v/>
      </c>
    </row>
    <row r="440" spans="12:23" x14ac:dyDescent="0.35">
      <c r="L440"/>
      <c r="W440" s="53" t="str">
        <f>IF('Project 2'!$V440&lt;&gt;"",'Project 2'!$V440*VLOOKUP('Project 2'!$U440,#REF!,2,0),"")</f>
        <v/>
      </c>
    </row>
    <row r="441" spans="12:23" x14ac:dyDescent="0.35">
      <c r="L441"/>
      <c r="W441" s="53" t="str">
        <f>IF('Project 2'!$V441&lt;&gt;"",'Project 2'!$V441*VLOOKUP('Project 2'!$U441,#REF!,2,0),"")</f>
        <v/>
      </c>
    </row>
    <row r="442" spans="12:23" x14ac:dyDescent="0.35">
      <c r="L442"/>
      <c r="W442" s="53" t="str">
        <f>IF('Project 2'!$V442&lt;&gt;"",'Project 2'!$V442*VLOOKUP('Project 2'!$U442,#REF!,2,0),"")</f>
        <v/>
      </c>
    </row>
    <row r="443" spans="12:23" x14ac:dyDescent="0.35">
      <c r="L443"/>
      <c r="W443" s="53" t="str">
        <f>IF('Project 2'!$V443&lt;&gt;"",'Project 2'!$V443*VLOOKUP('Project 2'!$U443,#REF!,2,0),"")</f>
        <v/>
      </c>
    </row>
    <row r="444" spans="12:23" x14ac:dyDescent="0.35">
      <c r="L444"/>
      <c r="W444" s="53" t="str">
        <f>IF('Project 2'!$V444&lt;&gt;"",'Project 2'!$V444*VLOOKUP('Project 2'!$U444,#REF!,2,0),"")</f>
        <v/>
      </c>
    </row>
    <row r="445" spans="12:23" x14ac:dyDescent="0.35">
      <c r="L445"/>
      <c r="W445" s="53" t="str">
        <f>IF('Project 2'!$V445&lt;&gt;"",'Project 2'!$V445*VLOOKUP('Project 2'!$U445,#REF!,2,0),"")</f>
        <v/>
      </c>
    </row>
    <row r="446" spans="12:23" x14ac:dyDescent="0.35">
      <c r="L446"/>
      <c r="W446" s="53" t="str">
        <f>IF('Project 2'!$V446&lt;&gt;"",'Project 2'!$V446*VLOOKUP('Project 2'!$U446,#REF!,2,0),"")</f>
        <v/>
      </c>
    </row>
    <row r="447" spans="12:23" x14ac:dyDescent="0.35">
      <c r="L447"/>
      <c r="W447" s="53" t="str">
        <f>IF('Project 2'!$V447&lt;&gt;"",'Project 2'!$V447*VLOOKUP('Project 2'!$U447,#REF!,2,0),"")</f>
        <v/>
      </c>
    </row>
    <row r="448" spans="12:23" x14ac:dyDescent="0.35">
      <c r="L448"/>
      <c r="W448" s="53" t="str">
        <f>IF('Project 2'!$V448&lt;&gt;"",'Project 2'!$V448*VLOOKUP('Project 2'!$U448,#REF!,2,0),"")</f>
        <v/>
      </c>
    </row>
    <row r="449" spans="12:23" x14ac:dyDescent="0.35">
      <c r="L449"/>
      <c r="W449" s="53" t="str">
        <f>IF('Project 2'!$V449&lt;&gt;"",'Project 2'!$V449*VLOOKUP('Project 2'!$U449,#REF!,2,0),"")</f>
        <v/>
      </c>
    </row>
    <row r="450" spans="12:23" x14ac:dyDescent="0.35">
      <c r="L450"/>
      <c r="W450" s="53" t="str">
        <f>IF('Project 2'!$V450&lt;&gt;"",'Project 2'!$V450*VLOOKUP('Project 2'!$U450,#REF!,2,0),"")</f>
        <v/>
      </c>
    </row>
    <row r="451" spans="12:23" x14ac:dyDescent="0.35">
      <c r="L451"/>
      <c r="W451" s="53" t="str">
        <f>IF('Project 2'!$V451&lt;&gt;"",'Project 2'!$V451*VLOOKUP('Project 2'!$U451,#REF!,2,0),"")</f>
        <v/>
      </c>
    </row>
    <row r="452" spans="12:23" x14ac:dyDescent="0.35">
      <c r="L452"/>
      <c r="W452" s="53" t="str">
        <f>IF('Project 2'!$V452&lt;&gt;"",'Project 2'!$V452*VLOOKUP('Project 2'!$U452,#REF!,2,0),"")</f>
        <v/>
      </c>
    </row>
    <row r="453" spans="12:23" x14ac:dyDescent="0.35">
      <c r="L453"/>
      <c r="W453" s="53" t="str">
        <f>IF('Project 2'!$V453&lt;&gt;"",'Project 2'!$V453*VLOOKUP('Project 2'!$U453,#REF!,2,0),"")</f>
        <v/>
      </c>
    </row>
    <row r="454" spans="12:23" x14ac:dyDescent="0.35">
      <c r="L454"/>
      <c r="W454" s="53" t="str">
        <f>IF('Project 2'!$V454&lt;&gt;"",'Project 2'!$V454*VLOOKUP('Project 2'!$U454,#REF!,2,0),"")</f>
        <v/>
      </c>
    </row>
    <row r="455" spans="12:23" x14ac:dyDescent="0.35">
      <c r="L455"/>
      <c r="W455" s="53" t="str">
        <f>IF('Project 2'!$V455&lt;&gt;"",'Project 2'!$V455*VLOOKUP('Project 2'!$U455,#REF!,2,0),"")</f>
        <v/>
      </c>
    </row>
    <row r="456" spans="12:23" x14ac:dyDescent="0.35">
      <c r="L456"/>
      <c r="W456" s="53" t="str">
        <f>IF('Project 2'!$V456&lt;&gt;"",'Project 2'!$V456*VLOOKUP('Project 2'!$U456,#REF!,2,0),"")</f>
        <v/>
      </c>
    </row>
    <row r="457" spans="12:23" x14ac:dyDescent="0.35">
      <c r="L457"/>
      <c r="W457" s="53" t="str">
        <f>IF('Project 2'!$V457&lt;&gt;"",'Project 2'!$V457*VLOOKUP('Project 2'!$U457,#REF!,2,0),"")</f>
        <v/>
      </c>
    </row>
    <row r="458" spans="12:23" x14ac:dyDescent="0.35">
      <c r="L458"/>
      <c r="W458" s="53" t="str">
        <f>IF('Project 2'!$V458&lt;&gt;"",'Project 2'!$V458*VLOOKUP('Project 2'!$U458,#REF!,2,0),"")</f>
        <v/>
      </c>
    </row>
    <row r="459" spans="12:23" x14ac:dyDescent="0.35">
      <c r="L459"/>
      <c r="W459" s="53" t="str">
        <f>IF('Project 2'!$V459&lt;&gt;"",'Project 2'!$V459*VLOOKUP('Project 2'!$U459,#REF!,2,0),"")</f>
        <v/>
      </c>
    </row>
    <row r="460" spans="12:23" x14ac:dyDescent="0.35">
      <c r="L460"/>
      <c r="W460" s="53" t="str">
        <f>IF('Project 2'!$V460&lt;&gt;"",'Project 2'!$V460*VLOOKUP('Project 2'!$U460,#REF!,2,0),"")</f>
        <v/>
      </c>
    </row>
    <row r="461" spans="12:23" x14ac:dyDescent="0.35">
      <c r="L461"/>
      <c r="W461" s="53" t="str">
        <f>IF('Project 2'!$V461&lt;&gt;"",'Project 2'!$V461*VLOOKUP('Project 2'!$U461,#REF!,2,0),"")</f>
        <v/>
      </c>
    </row>
    <row r="462" spans="12:23" x14ac:dyDescent="0.35">
      <c r="L462"/>
      <c r="W462" s="53" t="str">
        <f>IF('Project 2'!$V462&lt;&gt;"",'Project 2'!$V462*VLOOKUP('Project 2'!$U462,#REF!,2,0),"")</f>
        <v/>
      </c>
    </row>
    <row r="463" spans="12:23" x14ac:dyDescent="0.35">
      <c r="L463"/>
      <c r="W463" s="53" t="str">
        <f>IF('Project 2'!$V463&lt;&gt;"",'Project 2'!$V463*VLOOKUP('Project 2'!$U463,#REF!,2,0),"")</f>
        <v/>
      </c>
    </row>
    <row r="464" spans="12:23" x14ac:dyDescent="0.35">
      <c r="L464"/>
      <c r="W464" s="53" t="str">
        <f>IF('Project 2'!$V464&lt;&gt;"",'Project 2'!$V464*VLOOKUP('Project 2'!$U464,#REF!,2,0),"")</f>
        <v/>
      </c>
    </row>
    <row r="465" spans="12:23" x14ac:dyDescent="0.35">
      <c r="L465"/>
      <c r="W465" s="53" t="str">
        <f>IF('Project 2'!$V465&lt;&gt;"",'Project 2'!$V465*VLOOKUP('Project 2'!$U465,#REF!,2,0),"")</f>
        <v/>
      </c>
    </row>
    <row r="466" spans="12:23" x14ac:dyDescent="0.35">
      <c r="L466"/>
      <c r="W466" s="53" t="str">
        <f>IF('Project 2'!$V466&lt;&gt;"",'Project 2'!$V466*VLOOKUP('Project 2'!$U466,#REF!,2,0),"")</f>
        <v/>
      </c>
    </row>
    <row r="467" spans="12:23" x14ac:dyDescent="0.35">
      <c r="L467"/>
      <c r="W467" s="53" t="str">
        <f>IF('Project 2'!$V467&lt;&gt;"",'Project 2'!$V467*VLOOKUP('Project 2'!$U467,#REF!,2,0),"")</f>
        <v/>
      </c>
    </row>
    <row r="468" spans="12:23" x14ac:dyDescent="0.35">
      <c r="L468"/>
      <c r="W468" s="53" t="str">
        <f>IF('Project 2'!$V468&lt;&gt;"",'Project 2'!$V468*VLOOKUP('Project 2'!$U468,#REF!,2,0),"")</f>
        <v/>
      </c>
    </row>
    <row r="469" spans="12:23" x14ac:dyDescent="0.35">
      <c r="L469"/>
      <c r="W469" s="53" t="str">
        <f>IF('Project 2'!$V469&lt;&gt;"",'Project 2'!$V469*VLOOKUP('Project 2'!$U469,#REF!,2,0),"")</f>
        <v/>
      </c>
    </row>
    <row r="470" spans="12:23" x14ac:dyDescent="0.35">
      <c r="L470"/>
      <c r="W470" s="53" t="str">
        <f>IF('Project 2'!$V470&lt;&gt;"",'Project 2'!$V470*VLOOKUP('Project 2'!$U470,#REF!,2,0),"")</f>
        <v/>
      </c>
    </row>
    <row r="471" spans="12:23" x14ac:dyDescent="0.35">
      <c r="L471"/>
      <c r="W471" s="53" t="str">
        <f>IF('Project 2'!$V471&lt;&gt;"",'Project 2'!$V471*VLOOKUP('Project 2'!$U471,#REF!,2,0),"")</f>
        <v/>
      </c>
    </row>
    <row r="472" spans="12:23" x14ac:dyDescent="0.35">
      <c r="L472"/>
      <c r="W472" s="53" t="str">
        <f>IF('Project 2'!$V472&lt;&gt;"",'Project 2'!$V472*VLOOKUP('Project 2'!$U472,#REF!,2,0),"")</f>
        <v/>
      </c>
    </row>
    <row r="473" spans="12:23" x14ac:dyDescent="0.35">
      <c r="L473"/>
      <c r="W473" s="53" t="str">
        <f>IF('Project 2'!$V473&lt;&gt;"",'Project 2'!$V473*VLOOKUP('Project 2'!$U473,#REF!,2,0),"")</f>
        <v/>
      </c>
    </row>
    <row r="474" spans="12:23" x14ac:dyDescent="0.35">
      <c r="L474"/>
      <c r="W474" s="53" t="str">
        <f>IF('Project 2'!$V474&lt;&gt;"",'Project 2'!$V474*VLOOKUP('Project 2'!$U474,#REF!,2,0),"")</f>
        <v/>
      </c>
    </row>
    <row r="475" spans="12:23" x14ac:dyDescent="0.35">
      <c r="L475"/>
      <c r="W475" s="53" t="str">
        <f>IF('Project 2'!$V475&lt;&gt;"",'Project 2'!$V475*VLOOKUP('Project 2'!$U475,#REF!,2,0),"")</f>
        <v/>
      </c>
    </row>
    <row r="476" spans="12:23" x14ac:dyDescent="0.35">
      <c r="L476"/>
      <c r="W476" s="53" t="str">
        <f>IF('Project 2'!$V476&lt;&gt;"",'Project 2'!$V476*VLOOKUP('Project 2'!$U476,#REF!,2,0),"")</f>
        <v/>
      </c>
    </row>
    <row r="477" spans="12:23" x14ac:dyDescent="0.35">
      <c r="L477"/>
      <c r="W477" s="53" t="str">
        <f>IF('Project 2'!$V477&lt;&gt;"",'Project 2'!$V477*VLOOKUP('Project 2'!$U477,#REF!,2,0),"")</f>
        <v/>
      </c>
    </row>
    <row r="478" spans="12:23" x14ac:dyDescent="0.35">
      <c r="L478"/>
      <c r="W478" s="53" t="str">
        <f>IF('Project 2'!$V478&lt;&gt;"",'Project 2'!$V478*VLOOKUP('Project 2'!$U478,#REF!,2,0),"")</f>
        <v/>
      </c>
    </row>
    <row r="479" spans="12:23" x14ac:dyDescent="0.35">
      <c r="L479"/>
      <c r="W479" s="53" t="str">
        <f>IF('Project 2'!$V479&lt;&gt;"",'Project 2'!$V479*VLOOKUP('Project 2'!$U479,#REF!,2,0),"")</f>
        <v/>
      </c>
    </row>
    <row r="480" spans="12:23" x14ac:dyDescent="0.35">
      <c r="L480"/>
      <c r="W480" s="53" t="str">
        <f>IF('Project 2'!$V480&lt;&gt;"",'Project 2'!$V480*VLOOKUP('Project 2'!$U480,#REF!,2,0),"")</f>
        <v/>
      </c>
    </row>
    <row r="481" spans="12:23" x14ac:dyDescent="0.35">
      <c r="L481"/>
      <c r="W481" s="53" t="str">
        <f>IF('Project 2'!$V481&lt;&gt;"",'Project 2'!$V481*VLOOKUP('Project 2'!$U481,#REF!,2,0),"")</f>
        <v/>
      </c>
    </row>
    <row r="482" spans="12:23" x14ac:dyDescent="0.35">
      <c r="L482"/>
      <c r="W482" s="53" t="str">
        <f>IF('Project 2'!$V482&lt;&gt;"",'Project 2'!$V482*VLOOKUP('Project 2'!$U482,#REF!,2,0),"")</f>
        <v/>
      </c>
    </row>
    <row r="483" spans="12:23" x14ac:dyDescent="0.35">
      <c r="L483"/>
      <c r="W483" s="53" t="str">
        <f>IF('Project 2'!$V483&lt;&gt;"",'Project 2'!$V483*VLOOKUP('Project 2'!$U483,#REF!,2,0),"")</f>
        <v/>
      </c>
    </row>
    <row r="484" spans="12:23" x14ac:dyDescent="0.35">
      <c r="L484"/>
      <c r="W484" s="53" t="str">
        <f>IF('Project 2'!$V484&lt;&gt;"",'Project 2'!$V484*VLOOKUP('Project 2'!$U484,#REF!,2,0),"")</f>
        <v/>
      </c>
    </row>
    <row r="485" spans="12:23" x14ac:dyDescent="0.35">
      <c r="L485"/>
      <c r="W485" s="53" t="str">
        <f>IF('Project 2'!$V485&lt;&gt;"",'Project 2'!$V485*VLOOKUP('Project 2'!$U485,#REF!,2,0),"")</f>
        <v/>
      </c>
    </row>
    <row r="486" spans="12:23" x14ac:dyDescent="0.35">
      <c r="L486"/>
      <c r="W486" s="53" t="str">
        <f>IF('Project 2'!$V486&lt;&gt;"",'Project 2'!$V486*VLOOKUP('Project 2'!$U486,#REF!,2,0),"")</f>
        <v/>
      </c>
    </row>
    <row r="487" spans="12:23" x14ac:dyDescent="0.35">
      <c r="L487"/>
      <c r="W487" s="53" t="str">
        <f>IF('Project 2'!$V487&lt;&gt;"",'Project 2'!$V487*VLOOKUP('Project 2'!$U487,#REF!,2,0),"")</f>
        <v/>
      </c>
    </row>
    <row r="488" spans="12:23" x14ac:dyDescent="0.35">
      <c r="L488"/>
      <c r="W488" s="53" t="str">
        <f>IF('Project 2'!$V488&lt;&gt;"",'Project 2'!$V488*VLOOKUP('Project 2'!$U488,#REF!,2,0),"")</f>
        <v/>
      </c>
    </row>
    <row r="489" spans="12:23" x14ac:dyDescent="0.35">
      <c r="L489"/>
      <c r="W489" s="53" t="str">
        <f>IF('Project 2'!$V489&lt;&gt;"",'Project 2'!$V489*VLOOKUP('Project 2'!$U489,#REF!,2,0),"")</f>
        <v/>
      </c>
    </row>
    <row r="490" spans="12:23" x14ac:dyDescent="0.35">
      <c r="L490"/>
      <c r="W490" s="53" t="str">
        <f>IF('Project 2'!$V490&lt;&gt;"",'Project 2'!$V490*VLOOKUP('Project 2'!$U490,#REF!,2,0),"")</f>
        <v/>
      </c>
    </row>
    <row r="491" spans="12:23" x14ac:dyDescent="0.35">
      <c r="L491"/>
      <c r="W491" s="53" t="str">
        <f>IF('Project 2'!$V491&lt;&gt;"",'Project 2'!$V491*VLOOKUP('Project 2'!$U491,#REF!,2,0),"")</f>
        <v/>
      </c>
    </row>
    <row r="492" spans="12:23" x14ac:dyDescent="0.35">
      <c r="L492"/>
      <c r="W492" s="53" t="str">
        <f>IF('Project 2'!$V492&lt;&gt;"",'Project 2'!$V492*VLOOKUP('Project 2'!$U492,#REF!,2,0),"")</f>
        <v/>
      </c>
    </row>
    <row r="493" spans="12:23" x14ac:dyDescent="0.35">
      <c r="L493"/>
      <c r="W493" s="53" t="str">
        <f>IF('Project 2'!$V493&lt;&gt;"",'Project 2'!$V493*VLOOKUP('Project 2'!$U493,#REF!,2,0),"")</f>
        <v/>
      </c>
    </row>
    <row r="494" spans="12:23" x14ac:dyDescent="0.35">
      <c r="L494"/>
      <c r="W494" s="53" t="str">
        <f>IF('Project 2'!$V494&lt;&gt;"",'Project 2'!$V494*VLOOKUP('Project 2'!$U494,#REF!,2,0),"")</f>
        <v/>
      </c>
    </row>
    <row r="495" spans="12:23" x14ac:dyDescent="0.35">
      <c r="L495"/>
      <c r="W495" s="53" t="str">
        <f>IF('Project 2'!$V495&lt;&gt;"",'Project 2'!$V495*VLOOKUP('Project 2'!$U495,#REF!,2,0),"")</f>
        <v/>
      </c>
    </row>
    <row r="496" spans="12:23" x14ac:dyDescent="0.35">
      <c r="L496"/>
      <c r="W496" s="53" t="str">
        <f>IF('Project 2'!$V496&lt;&gt;"",'Project 2'!$V496*VLOOKUP('Project 2'!$U496,#REF!,2,0),"")</f>
        <v/>
      </c>
    </row>
    <row r="497" spans="12:23" x14ac:dyDescent="0.35">
      <c r="L497"/>
      <c r="W497" s="53" t="str">
        <f>IF('Project 2'!$V497&lt;&gt;"",'Project 2'!$V497*VLOOKUP('Project 2'!$U497,#REF!,2,0),"")</f>
        <v/>
      </c>
    </row>
    <row r="498" spans="12:23" x14ac:dyDescent="0.35">
      <c r="L498"/>
      <c r="W498" s="53" t="str">
        <f>IF('Project 2'!$V498&lt;&gt;"",'Project 2'!$V498*VLOOKUP('Project 2'!$U498,#REF!,2,0),"")</f>
        <v/>
      </c>
    </row>
    <row r="499" spans="12:23" x14ac:dyDescent="0.35">
      <c r="L499"/>
      <c r="W499" s="53" t="str">
        <f>IF('Project 2'!$V499&lt;&gt;"",'Project 2'!$V499*VLOOKUP('Project 2'!$U499,#REF!,2,0),"")</f>
        <v/>
      </c>
    </row>
    <row r="500" spans="12:23" x14ac:dyDescent="0.35">
      <c r="L500"/>
      <c r="W500" s="53" t="str">
        <f>IF('Project 2'!$V500&lt;&gt;"",'Project 2'!$V500*VLOOKUP('Project 2'!$U500,#REF!,2,0),"")</f>
        <v/>
      </c>
    </row>
    <row r="501" spans="12:23" x14ac:dyDescent="0.35">
      <c r="L501"/>
      <c r="W501" s="53" t="str">
        <f>IF('Project 2'!$V501&lt;&gt;"",'Project 2'!$V501*VLOOKUP('Project 2'!$U501,#REF!,2,0),"")</f>
        <v/>
      </c>
    </row>
    <row r="502" spans="12:23" x14ac:dyDescent="0.35">
      <c r="L502"/>
      <c r="W502" s="53" t="str">
        <f>IF('Project 2'!$V502&lt;&gt;"",'Project 2'!$V502*VLOOKUP('Project 2'!$U502,#REF!,2,0),"")</f>
        <v/>
      </c>
    </row>
    <row r="503" spans="12:23" x14ac:dyDescent="0.35">
      <c r="L503"/>
      <c r="W503" s="53" t="str">
        <f>IF('Project 2'!$V503&lt;&gt;"",'Project 2'!$V503*VLOOKUP('Project 2'!$U503,#REF!,2,0),"")</f>
        <v/>
      </c>
    </row>
    <row r="504" spans="12:23" x14ac:dyDescent="0.35">
      <c r="L504"/>
      <c r="W504" s="53" t="str">
        <f>IF('Project 2'!$V504&lt;&gt;"",'Project 2'!$V504*VLOOKUP('Project 2'!$U504,#REF!,2,0),"")</f>
        <v/>
      </c>
    </row>
    <row r="505" spans="12:23" x14ac:dyDescent="0.35">
      <c r="L505"/>
      <c r="W505" s="53" t="str">
        <f>IF('Project 2'!$V505&lt;&gt;"",'Project 2'!$V505*VLOOKUP('Project 2'!$U505,#REF!,2,0),"")</f>
        <v/>
      </c>
    </row>
    <row r="506" spans="12:23" x14ac:dyDescent="0.35">
      <c r="L506"/>
      <c r="W506" s="53" t="str">
        <f>IF('Project 2'!$V506&lt;&gt;"",'Project 2'!$V506*VLOOKUP('Project 2'!$U506,#REF!,2,0),"")</f>
        <v/>
      </c>
    </row>
    <row r="507" spans="12:23" x14ac:dyDescent="0.35">
      <c r="L507"/>
      <c r="W507" s="53" t="str">
        <f>IF('Project 2'!$V507&lt;&gt;"",'Project 2'!$V507*VLOOKUP('Project 2'!$U507,#REF!,2,0),"")</f>
        <v/>
      </c>
    </row>
    <row r="508" spans="12:23" x14ac:dyDescent="0.35">
      <c r="L508"/>
      <c r="W508" s="53" t="str">
        <f>IF('Project 2'!$V508&lt;&gt;"",'Project 2'!$V508*VLOOKUP('Project 2'!$U508,#REF!,2,0),"")</f>
        <v/>
      </c>
    </row>
    <row r="509" spans="12:23" x14ac:dyDescent="0.35">
      <c r="L509"/>
      <c r="W509" s="53" t="str">
        <f>IF('Project 2'!$V509&lt;&gt;"",'Project 2'!$V509*VLOOKUP('Project 2'!$U509,#REF!,2,0),"")</f>
        <v/>
      </c>
    </row>
    <row r="510" spans="12:23" x14ac:dyDescent="0.35">
      <c r="L510"/>
      <c r="W510" s="53" t="str">
        <f>IF('Project 2'!$V510&lt;&gt;"",'Project 2'!$V510*VLOOKUP('Project 2'!$U510,#REF!,2,0),"")</f>
        <v/>
      </c>
    </row>
    <row r="511" spans="12:23" x14ac:dyDescent="0.35">
      <c r="L511"/>
      <c r="W511" s="53" t="str">
        <f>IF('Project 2'!$V511&lt;&gt;"",'Project 2'!$V511*VLOOKUP('Project 2'!$U511,#REF!,2,0),"")</f>
        <v/>
      </c>
    </row>
    <row r="512" spans="12:23" x14ac:dyDescent="0.35">
      <c r="L512"/>
      <c r="W512" s="53" t="str">
        <f>IF('Project 2'!$V512&lt;&gt;"",'Project 2'!$V512*VLOOKUP('Project 2'!$U512,#REF!,2,0),"")</f>
        <v/>
      </c>
    </row>
    <row r="513" spans="12:23" x14ac:dyDescent="0.35">
      <c r="L513"/>
      <c r="W513" s="53" t="str">
        <f>IF('Project 2'!$V513&lt;&gt;"",'Project 2'!$V513*VLOOKUP('Project 2'!$U513,#REF!,2,0),"")</f>
        <v/>
      </c>
    </row>
    <row r="514" spans="12:23" x14ac:dyDescent="0.35">
      <c r="L514"/>
      <c r="W514" s="53" t="str">
        <f>IF('Project 2'!$V514&lt;&gt;"",'Project 2'!$V514*VLOOKUP('Project 2'!$U514,#REF!,2,0),"")</f>
        <v/>
      </c>
    </row>
    <row r="515" spans="12:23" x14ac:dyDescent="0.35">
      <c r="L515"/>
      <c r="W515" s="53" t="str">
        <f>IF('Project 2'!$V515&lt;&gt;"",'Project 2'!$V515*VLOOKUP('Project 2'!$U515,#REF!,2,0),"")</f>
        <v/>
      </c>
    </row>
    <row r="516" spans="12:23" x14ac:dyDescent="0.35">
      <c r="L516"/>
      <c r="W516" s="53" t="str">
        <f>IF('Project 2'!$V516&lt;&gt;"",'Project 2'!$V516*VLOOKUP('Project 2'!$U516,#REF!,2,0),"")</f>
        <v/>
      </c>
    </row>
    <row r="517" spans="12:23" x14ac:dyDescent="0.35">
      <c r="L517"/>
      <c r="W517" s="53" t="str">
        <f>IF('Project 2'!$V517&lt;&gt;"",'Project 2'!$V517*VLOOKUP('Project 2'!$U517,#REF!,2,0),"")</f>
        <v/>
      </c>
    </row>
    <row r="518" spans="12:23" x14ac:dyDescent="0.35">
      <c r="L518"/>
      <c r="W518" s="53" t="str">
        <f>IF('Project 2'!$V518&lt;&gt;"",'Project 2'!$V518*VLOOKUP('Project 2'!$U518,#REF!,2,0),"")</f>
        <v/>
      </c>
    </row>
    <row r="519" spans="12:23" x14ac:dyDescent="0.35">
      <c r="L519"/>
      <c r="W519" s="53" t="str">
        <f>IF('Project 2'!$V519&lt;&gt;"",'Project 2'!$V519*VLOOKUP('Project 2'!$U519,#REF!,2,0),"")</f>
        <v/>
      </c>
    </row>
    <row r="520" spans="12:23" x14ac:dyDescent="0.35">
      <c r="L520"/>
      <c r="W520" s="53" t="str">
        <f>IF('Project 2'!$V520&lt;&gt;"",'Project 2'!$V520*VLOOKUP('Project 2'!$U520,#REF!,2,0),"")</f>
        <v/>
      </c>
    </row>
    <row r="521" spans="12:23" x14ac:dyDescent="0.35">
      <c r="L521"/>
      <c r="W521" s="53" t="str">
        <f>IF('Project 2'!$V521&lt;&gt;"",'Project 2'!$V521*VLOOKUP('Project 2'!$U521,#REF!,2,0),"")</f>
        <v/>
      </c>
    </row>
    <row r="522" spans="12:23" x14ac:dyDescent="0.35">
      <c r="L522"/>
      <c r="W522" s="53" t="str">
        <f>IF('Project 2'!$V522&lt;&gt;"",'Project 2'!$V522*VLOOKUP('Project 2'!$U522,#REF!,2,0),"")</f>
        <v/>
      </c>
    </row>
    <row r="523" spans="12:23" x14ac:dyDescent="0.35">
      <c r="L523"/>
      <c r="W523" s="53" t="str">
        <f>IF('Project 2'!$V523&lt;&gt;"",'Project 2'!$V523*VLOOKUP('Project 2'!$U523,#REF!,2,0),"")</f>
        <v/>
      </c>
    </row>
    <row r="524" spans="12:23" x14ac:dyDescent="0.35">
      <c r="L524"/>
      <c r="W524" s="53" t="str">
        <f>IF('Project 2'!$V524&lt;&gt;"",'Project 2'!$V524*VLOOKUP('Project 2'!$U524,#REF!,2,0),"")</f>
        <v/>
      </c>
    </row>
    <row r="525" spans="12:23" x14ac:dyDescent="0.35">
      <c r="L525"/>
      <c r="W525" s="53" t="str">
        <f>IF('Project 2'!$V525&lt;&gt;"",'Project 2'!$V525*VLOOKUP('Project 2'!$U525,#REF!,2,0),"")</f>
        <v/>
      </c>
    </row>
    <row r="526" spans="12:23" x14ac:dyDescent="0.35">
      <c r="L526"/>
      <c r="W526" s="53" t="str">
        <f>IF('Project 2'!$V526&lt;&gt;"",'Project 2'!$V526*VLOOKUP('Project 2'!$U526,#REF!,2,0),"")</f>
        <v/>
      </c>
    </row>
    <row r="527" spans="12:23" x14ac:dyDescent="0.35">
      <c r="L527"/>
      <c r="W527" s="53" t="str">
        <f>IF('Project 2'!$V527&lt;&gt;"",'Project 2'!$V527*VLOOKUP('Project 2'!$U527,#REF!,2,0),"")</f>
        <v/>
      </c>
    </row>
    <row r="528" spans="12:23" x14ac:dyDescent="0.35">
      <c r="L528"/>
      <c r="W528" s="53" t="str">
        <f>IF('Project 2'!$V528&lt;&gt;"",'Project 2'!$V528*VLOOKUP('Project 2'!$U528,#REF!,2,0),"")</f>
        <v/>
      </c>
    </row>
    <row r="529" spans="12:23" x14ac:dyDescent="0.35">
      <c r="L529"/>
      <c r="W529" s="53" t="str">
        <f>IF('Project 2'!$V529&lt;&gt;"",'Project 2'!$V529*VLOOKUP('Project 2'!$U529,#REF!,2,0),"")</f>
        <v/>
      </c>
    </row>
    <row r="530" spans="12:23" x14ac:dyDescent="0.35">
      <c r="L530"/>
      <c r="W530" s="53" t="str">
        <f>IF('Project 2'!$V530&lt;&gt;"",'Project 2'!$V530*VLOOKUP('Project 2'!$U530,#REF!,2,0),"")</f>
        <v/>
      </c>
    </row>
    <row r="531" spans="12:23" x14ac:dyDescent="0.35">
      <c r="L531"/>
      <c r="W531" s="53" t="str">
        <f>IF('Project 2'!$V531&lt;&gt;"",'Project 2'!$V531*VLOOKUP('Project 2'!$U531,#REF!,2,0),"")</f>
        <v/>
      </c>
    </row>
    <row r="532" spans="12:23" x14ac:dyDescent="0.35">
      <c r="L532"/>
      <c r="W532" s="53" t="str">
        <f>IF('Project 2'!$V532&lt;&gt;"",'Project 2'!$V532*VLOOKUP('Project 2'!$U532,#REF!,2,0),"")</f>
        <v/>
      </c>
    </row>
    <row r="533" spans="12:23" x14ac:dyDescent="0.35">
      <c r="L533"/>
      <c r="W533" s="53" t="str">
        <f>IF('Project 2'!$V533&lt;&gt;"",'Project 2'!$V533*VLOOKUP('Project 2'!$U533,#REF!,2,0),"")</f>
        <v/>
      </c>
    </row>
    <row r="534" spans="12:23" x14ac:dyDescent="0.35">
      <c r="L534"/>
      <c r="W534" s="53" t="str">
        <f>IF('Project 2'!$V534&lt;&gt;"",'Project 2'!$V534*VLOOKUP('Project 2'!$U534,#REF!,2,0),"")</f>
        <v/>
      </c>
    </row>
    <row r="535" spans="12:23" x14ac:dyDescent="0.35">
      <c r="L535"/>
      <c r="W535" s="53" t="str">
        <f>IF('Project 2'!$V535&lt;&gt;"",'Project 2'!$V535*VLOOKUP('Project 2'!$U535,#REF!,2,0),"")</f>
        <v/>
      </c>
    </row>
    <row r="536" spans="12:23" x14ac:dyDescent="0.35">
      <c r="L536"/>
      <c r="W536" s="53" t="str">
        <f>IF('Project 2'!$V536&lt;&gt;"",'Project 2'!$V536*VLOOKUP('Project 2'!$U536,#REF!,2,0),"")</f>
        <v/>
      </c>
    </row>
    <row r="537" spans="12:23" x14ac:dyDescent="0.35">
      <c r="L537"/>
      <c r="W537" s="53" t="str">
        <f>IF('Project 2'!$V537&lt;&gt;"",'Project 2'!$V537*VLOOKUP('Project 2'!$U537,#REF!,2,0),"")</f>
        <v/>
      </c>
    </row>
    <row r="538" spans="12:23" x14ac:dyDescent="0.35">
      <c r="L538"/>
      <c r="W538" s="53" t="str">
        <f>IF('Project 2'!$V538&lt;&gt;"",'Project 2'!$V538*VLOOKUP('Project 2'!$U538,#REF!,2,0),"")</f>
        <v/>
      </c>
    </row>
    <row r="539" spans="12:23" x14ac:dyDescent="0.35">
      <c r="L539"/>
      <c r="W539" s="53" t="str">
        <f>IF('Project 2'!$V539&lt;&gt;"",'Project 2'!$V539*VLOOKUP('Project 2'!$U539,#REF!,2,0),"")</f>
        <v/>
      </c>
    </row>
    <row r="540" spans="12:23" x14ac:dyDescent="0.35">
      <c r="L540"/>
      <c r="W540" s="53" t="str">
        <f>IF('Project 2'!$V540&lt;&gt;"",'Project 2'!$V540*VLOOKUP('Project 2'!$U540,#REF!,2,0),"")</f>
        <v/>
      </c>
    </row>
    <row r="541" spans="12:23" x14ac:dyDescent="0.35">
      <c r="L541"/>
      <c r="W541" s="53" t="str">
        <f>IF('Project 2'!$V541&lt;&gt;"",'Project 2'!$V541*VLOOKUP('Project 2'!$U541,#REF!,2,0),"")</f>
        <v/>
      </c>
    </row>
    <row r="542" spans="12:23" x14ac:dyDescent="0.35">
      <c r="L542"/>
      <c r="W542" s="53" t="str">
        <f>IF('Project 2'!$V542&lt;&gt;"",'Project 2'!$V542*VLOOKUP('Project 2'!$U542,#REF!,2,0),"")</f>
        <v/>
      </c>
    </row>
    <row r="543" spans="12:23" x14ac:dyDescent="0.35">
      <c r="L543"/>
      <c r="W543" s="53" t="str">
        <f>IF('Project 2'!$V543&lt;&gt;"",'Project 2'!$V543*VLOOKUP('Project 2'!$U543,#REF!,2,0),"")</f>
        <v/>
      </c>
    </row>
    <row r="544" spans="12:23" x14ac:dyDescent="0.35">
      <c r="L544"/>
      <c r="W544" s="53" t="str">
        <f>IF('Project 2'!$V544&lt;&gt;"",'Project 2'!$V544*VLOOKUP('Project 2'!$U544,#REF!,2,0),"")</f>
        <v/>
      </c>
    </row>
    <row r="545" spans="12:23" x14ac:dyDescent="0.35">
      <c r="L545"/>
      <c r="W545" s="53" t="str">
        <f>IF('Project 2'!$V545&lt;&gt;"",'Project 2'!$V545*VLOOKUP('Project 2'!$U545,#REF!,2,0),"")</f>
        <v/>
      </c>
    </row>
    <row r="546" spans="12:23" x14ac:dyDescent="0.35">
      <c r="L546"/>
      <c r="W546" s="53" t="str">
        <f>IF('Project 2'!$V546&lt;&gt;"",'Project 2'!$V546*VLOOKUP('Project 2'!$U546,#REF!,2,0),"")</f>
        <v/>
      </c>
    </row>
    <row r="547" spans="12:23" x14ac:dyDescent="0.35">
      <c r="L547"/>
      <c r="W547" s="53" t="str">
        <f>IF('Project 2'!$V547&lt;&gt;"",'Project 2'!$V547*VLOOKUP('Project 2'!$U547,#REF!,2,0),"")</f>
        <v/>
      </c>
    </row>
    <row r="548" spans="12:23" x14ac:dyDescent="0.35">
      <c r="L548"/>
      <c r="W548" s="53" t="str">
        <f>IF('Project 2'!$V548&lt;&gt;"",'Project 2'!$V548*VLOOKUP('Project 2'!$U548,#REF!,2,0),"")</f>
        <v/>
      </c>
    </row>
    <row r="549" spans="12:23" x14ac:dyDescent="0.35">
      <c r="L549"/>
      <c r="W549" s="53" t="str">
        <f>IF('Project 2'!$V549&lt;&gt;"",'Project 2'!$V549*VLOOKUP('Project 2'!$U549,#REF!,2,0),"")</f>
        <v/>
      </c>
    </row>
    <row r="550" spans="12:23" x14ac:dyDescent="0.35">
      <c r="L550"/>
      <c r="W550" s="53" t="str">
        <f>IF('Project 2'!$V550&lt;&gt;"",'Project 2'!$V550*VLOOKUP('Project 2'!$U550,#REF!,2,0),"")</f>
        <v/>
      </c>
    </row>
    <row r="551" spans="12:23" x14ac:dyDescent="0.35">
      <c r="L551"/>
      <c r="W551" s="53" t="str">
        <f>IF('Project 2'!$V551&lt;&gt;"",'Project 2'!$V551*VLOOKUP('Project 2'!$U551,#REF!,2,0),"")</f>
        <v/>
      </c>
    </row>
    <row r="552" spans="12:23" x14ac:dyDescent="0.35">
      <c r="L552"/>
      <c r="W552" s="53" t="str">
        <f>IF('Project 2'!$V552&lt;&gt;"",'Project 2'!$V552*VLOOKUP('Project 2'!$U552,#REF!,2,0),"")</f>
        <v/>
      </c>
    </row>
    <row r="553" spans="12:23" x14ac:dyDescent="0.35">
      <c r="L553"/>
      <c r="W553" s="53" t="str">
        <f>IF('Project 2'!$V553&lt;&gt;"",'Project 2'!$V553*VLOOKUP('Project 2'!$U553,#REF!,2,0),"")</f>
        <v/>
      </c>
    </row>
    <row r="554" spans="12:23" x14ac:dyDescent="0.35">
      <c r="L554"/>
      <c r="W554" s="53" t="str">
        <f>IF('Project 2'!$V554&lt;&gt;"",'Project 2'!$V554*VLOOKUP('Project 2'!$U554,#REF!,2,0),"")</f>
        <v/>
      </c>
    </row>
    <row r="555" spans="12:23" x14ac:dyDescent="0.35">
      <c r="L555"/>
      <c r="W555" s="53" t="str">
        <f>IF('Project 2'!$V555&lt;&gt;"",'Project 2'!$V555*VLOOKUP('Project 2'!$U555,#REF!,2,0),"")</f>
        <v/>
      </c>
    </row>
    <row r="556" spans="12:23" x14ac:dyDescent="0.35">
      <c r="L556"/>
      <c r="W556" s="53" t="str">
        <f>IF('Project 2'!$V556&lt;&gt;"",'Project 2'!$V556*VLOOKUP('Project 2'!$U556,#REF!,2,0),"")</f>
        <v/>
      </c>
    </row>
    <row r="557" spans="12:23" x14ac:dyDescent="0.35">
      <c r="L557"/>
      <c r="W557" s="53" t="str">
        <f>IF('Project 2'!$V557&lt;&gt;"",'Project 2'!$V557*VLOOKUP('Project 2'!$U557,#REF!,2,0),"")</f>
        <v/>
      </c>
    </row>
    <row r="558" spans="12:23" x14ac:dyDescent="0.35">
      <c r="L558"/>
      <c r="W558" s="53" t="str">
        <f>IF('Project 2'!$V558&lt;&gt;"",'Project 2'!$V558*VLOOKUP('Project 2'!$U558,#REF!,2,0),"")</f>
        <v/>
      </c>
    </row>
    <row r="559" spans="12:23" x14ac:dyDescent="0.35">
      <c r="L559"/>
      <c r="W559" s="53" t="str">
        <f>IF('Project 2'!$V559&lt;&gt;"",'Project 2'!$V559*VLOOKUP('Project 2'!$U559,#REF!,2,0),"")</f>
        <v/>
      </c>
    </row>
    <row r="560" spans="12:23" x14ac:dyDescent="0.35">
      <c r="L560"/>
      <c r="W560" s="53" t="str">
        <f>IF('Project 2'!$V560&lt;&gt;"",'Project 2'!$V560*VLOOKUP('Project 2'!$U560,#REF!,2,0),"")</f>
        <v/>
      </c>
    </row>
    <row r="561" spans="12:23" x14ac:dyDescent="0.35">
      <c r="L561"/>
      <c r="W561" s="53" t="str">
        <f>IF('Project 2'!$V561&lt;&gt;"",'Project 2'!$V561*VLOOKUP('Project 2'!$U561,#REF!,2,0),"")</f>
        <v/>
      </c>
    </row>
    <row r="562" spans="12:23" x14ac:dyDescent="0.35">
      <c r="L562"/>
      <c r="W562" s="53" t="str">
        <f>IF('Project 2'!$V562&lt;&gt;"",'Project 2'!$V562*VLOOKUP('Project 2'!$U562,#REF!,2,0),"")</f>
        <v/>
      </c>
    </row>
    <row r="563" spans="12:23" x14ac:dyDescent="0.35">
      <c r="L563"/>
      <c r="W563" s="53" t="str">
        <f>IF('Project 2'!$V563&lt;&gt;"",'Project 2'!$V563*VLOOKUP('Project 2'!$U563,#REF!,2,0),"")</f>
        <v/>
      </c>
    </row>
    <row r="564" spans="12:23" x14ac:dyDescent="0.35">
      <c r="L564"/>
      <c r="W564" s="53" t="str">
        <f>IF('Project 2'!$V564&lt;&gt;"",'Project 2'!$V564*VLOOKUP('Project 2'!$U564,#REF!,2,0),"")</f>
        <v/>
      </c>
    </row>
    <row r="565" spans="12:23" x14ac:dyDescent="0.35">
      <c r="L565"/>
      <c r="W565" s="53" t="str">
        <f>IF('Project 2'!$V565&lt;&gt;"",'Project 2'!$V565*VLOOKUP('Project 2'!$U565,#REF!,2,0),"")</f>
        <v/>
      </c>
    </row>
    <row r="566" spans="12:23" x14ac:dyDescent="0.35">
      <c r="L566"/>
      <c r="W566" s="53" t="str">
        <f>IF('Project 2'!$V566&lt;&gt;"",'Project 2'!$V566*VLOOKUP('Project 2'!$U566,#REF!,2,0),"")</f>
        <v/>
      </c>
    </row>
    <row r="567" spans="12:23" x14ac:dyDescent="0.35">
      <c r="L567"/>
      <c r="W567" s="53" t="str">
        <f>IF('Project 2'!$V567&lt;&gt;"",'Project 2'!$V567*VLOOKUP('Project 2'!$U567,#REF!,2,0),"")</f>
        <v/>
      </c>
    </row>
    <row r="568" spans="12:23" x14ac:dyDescent="0.35">
      <c r="L568"/>
      <c r="W568" s="53" t="str">
        <f>IF('Project 2'!$V568&lt;&gt;"",'Project 2'!$V568*VLOOKUP('Project 2'!$U568,#REF!,2,0),"")</f>
        <v/>
      </c>
    </row>
    <row r="569" spans="12:23" x14ac:dyDescent="0.35">
      <c r="L569"/>
      <c r="W569" s="53" t="str">
        <f>IF('Project 2'!$V569&lt;&gt;"",'Project 2'!$V569*VLOOKUP('Project 2'!$U569,#REF!,2,0),"")</f>
        <v/>
      </c>
    </row>
    <row r="570" spans="12:23" x14ac:dyDescent="0.35">
      <c r="L570"/>
      <c r="W570" s="53" t="str">
        <f>IF('Project 2'!$V570&lt;&gt;"",'Project 2'!$V570*VLOOKUP('Project 2'!$U570,#REF!,2,0),"")</f>
        <v/>
      </c>
    </row>
    <row r="571" spans="12:23" x14ac:dyDescent="0.35">
      <c r="L571"/>
      <c r="W571" s="53" t="str">
        <f>IF('Project 2'!$V571&lt;&gt;"",'Project 2'!$V571*VLOOKUP('Project 2'!$U571,#REF!,2,0),"")</f>
        <v/>
      </c>
    </row>
    <row r="572" spans="12:23" x14ac:dyDescent="0.35">
      <c r="L572"/>
      <c r="W572" s="53" t="str">
        <f>IF('Project 2'!$V572&lt;&gt;"",'Project 2'!$V572*VLOOKUP('Project 2'!$U572,#REF!,2,0),"")</f>
        <v/>
      </c>
    </row>
    <row r="573" spans="12:23" x14ac:dyDescent="0.35">
      <c r="L573"/>
      <c r="W573" s="53" t="str">
        <f>IF('Project 2'!$V573&lt;&gt;"",'Project 2'!$V573*VLOOKUP('Project 2'!$U573,#REF!,2,0),"")</f>
        <v/>
      </c>
    </row>
    <row r="574" spans="12:23" x14ac:dyDescent="0.35">
      <c r="L574"/>
      <c r="W574" s="53" t="str">
        <f>IF('Project 2'!$V574&lt;&gt;"",'Project 2'!$V574*VLOOKUP('Project 2'!$U574,#REF!,2,0),"")</f>
        <v/>
      </c>
    </row>
    <row r="575" spans="12:23" x14ac:dyDescent="0.35">
      <c r="L575"/>
      <c r="W575" s="53" t="str">
        <f>IF('Project 2'!$V575&lt;&gt;"",'Project 2'!$V575*VLOOKUP('Project 2'!$U575,#REF!,2,0),"")</f>
        <v/>
      </c>
    </row>
    <row r="576" spans="12:23" x14ac:dyDescent="0.35">
      <c r="L576"/>
      <c r="W576" s="53" t="str">
        <f>IF('Project 2'!$V576&lt;&gt;"",'Project 2'!$V576*VLOOKUP('Project 2'!$U576,#REF!,2,0),"")</f>
        <v/>
      </c>
    </row>
    <row r="577" spans="12:23" x14ac:dyDescent="0.35">
      <c r="L577"/>
      <c r="W577" s="53" t="str">
        <f>IF('Project 2'!$V577&lt;&gt;"",'Project 2'!$V577*VLOOKUP('Project 2'!$U577,#REF!,2,0),"")</f>
        <v/>
      </c>
    </row>
    <row r="578" spans="12:23" x14ac:dyDescent="0.35">
      <c r="L578"/>
      <c r="W578" s="53" t="str">
        <f>IF('Project 2'!$V578&lt;&gt;"",'Project 2'!$V578*VLOOKUP('Project 2'!$U578,#REF!,2,0),"")</f>
        <v/>
      </c>
    </row>
    <row r="579" spans="12:23" x14ac:dyDescent="0.35">
      <c r="L579"/>
      <c r="W579" s="53" t="str">
        <f>IF('Project 2'!$V579&lt;&gt;"",'Project 2'!$V579*VLOOKUP('Project 2'!$U579,#REF!,2,0),"")</f>
        <v/>
      </c>
    </row>
    <row r="580" spans="12:23" x14ac:dyDescent="0.35">
      <c r="L580"/>
      <c r="W580" s="53" t="str">
        <f>IF('Project 2'!$V580&lt;&gt;"",'Project 2'!$V580*VLOOKUP('Project 2'!$U580,#REF!,2,0),"")</f>
        <v/>
      </c>
    </row>
    <row r="581" spans="12:23" x14ac:dyDescent="0.35">
      <c r="L581"/>
      <c r="W581" s="53" t="str">
        <f>IF('Project 2'!$V581&lt;&gt;"",'Project 2'!$V581*VLOOKUP('Project 2'!$U581,#REF!,2,0),"")</f>
        <v/>
      </c>
    </row>
    <row r="582" spans="12:23" x14ac:dyDescent="0.35">
      <c r="L582"/>
      <c r="W582" s="53" t="str">
        <f>IF('Project 2'!$V582&lt;&gt;"",'Project 2'!$V582*VLOOKUP('Project 2'!$U582,#REF!,2,0),"")</f>
        <v/>
      </c>
    </row>
    <row r="583" spans="12:23" x14ac:dyDescent="0.35">
      <c r="L583"/>
      <c r="W583" s="53" t="str">
        <f>IF('Project 2'!$V583&lt;&gt;"",'Project 2'!$V583*VLOOKUP('Project 2'!$U583,#REF!,2,0),"")</f>
        <v/>
      </c>
    </row>
    <row r="584" spans="12:23" x14ac:dyDescent="0.35">
      <c r="L584"/>
      <c r="W584" s="53" t="str">
        <f>IF('Project 2'!$V584&lt;&gt;"",'Project 2'!$V584*VLOOKUP('Project 2'!$U584,#REF!,2,0),"")</f>
        <v/>
      </c>
    </row>
    <row r="585" spans="12:23" x14ac:dyDescent="0.35">
      <c r="L585"/>
      <c r="W585" s="53" t="str">
        <f>IF('Project 2'!$V585&lt;&gt;"",'Project 2'!$V585*VLOOKUP('Project 2'!$U585,#REF!,2,0),"")</f>
        <v/>
      </c>
    </row>
    <row r="586" spans="12:23" x14ac:dyDescent="0.35">
      <c r="L586"/>
      <c r="W586" s="53" t="str">
        <f>IF('Project 2'!$V586&lt;&gt;"",'Project 2'!$V586*VLOOKUP('Project 2'!$U586,#REF!,2,0),"")</f>
        <v/>
      </c>
    </row>
    <row r="587" spans="12:23" x14ac:dyDescent="0.35">
      <c r="L587"/>
      <c r="W587" s="53" t="str">
        <f>IF('Project 2'!$V587&lt;&gt;"",'Project 2'!$V587*VLOOKUP('Project 2'!$U587,#REF!,2,0),"")</f>
        <v/>
      </c>
    </row>
    <row r="588" spans="12:23" x14ac:dyDescent="0.35">
      <c r="L588"/>
      <c r="W588" s="53" t="str">
        <f>IF('Project 2'!$V588&lt;&gt;"",'Project 2'!$V588*VLOOKUP('Project 2'!$U588,#REF!,2,0),"")</f>
        <v/>
      </c>
    </row>
    <row r="589" spans="12:23" x14ac:dyDescent="0.35">
      <c r="L589"/>
      <c r="W589" s="53" t="str">
        <f>IF('Project 2'!$V589&lt;&gt;"",'Project 2'!$V589*VLOOKUP('Project 2'!$U589,#REF!,2,0),"")</f>
        <v/>
      </c>
    </row>
    <row r="590" spans="12:23" x14ac:dyDescent="0.35">
      <c r="L590"/>
      <c r="W590" s="53" t="str">
        <f>IF('Project 2'!$V590&lt;&gt;"",'Project 2'!$V590*VLOOKUP('Project 2'!$U590,#REF!,2,0),"")</f>
        <v/>
      </c>
    </row>
    <row r="591" spans="12:23" x14ac:dyDescent="0.35">
      <c r="L591"/>
      <c r="W591" s="53" t="str">
        <f>IF('Project 2'!$V591&lt;&gt;"",'Project 2'!$V591*VLOOKUP('Project 2'!$U591,#REF!,2,0),"")</f>
        <v/>
      </c>
    </row>
    <row r="592" spans="12:23" x14ac:dyDescent="0.35">
      <c r="L592"/>
      <c r="W592" s="53" t="str">
        <f>IF('Project 2'!$V592&lt;&gt;"",'Project 2'!$V592*VLOOKUP('Project 2'!$U592,#REF!,2,0),"")</f>
        <v/>
      </c>
    </row>
    <row r="593" spans="12:23" x14ac:dyDescent="0.35">
      <c r="L593"/>
      <c r="W593" s="53" t="str">
        <f>IF('Project 2'!$V593&lt;&gt;"",'Project 2'!$V593*VLOOKUP('Project 2'!$U593,#REF!,2,0),"")</f>
        <v/>
      </c>
    </row>
    <row r="594" spans="12:23" x14ac:dyDescent="0.35">
      <c r="L594"/>
      <c r="W594" s="53" t="str">
        <f>IF('Project 2'!$V594&lt;&gt;"",'Project 2'!$V594*VLOOKUP('Project 2'!$U594,#REF!,2,0),"")</f>
        <v/>
      </c>
    </row>
    <row r="595" spans="12:23" x14ac:dyDescent="0.35">
      <c r="L595"/>
      <c r="W595" s="53" t="str">
        <f>IF('Project 2'!$V595&lt;&gt;"",'Project 2'!$V595*VLOOKUP('Project 2'!$U595,#REF!,2,0),"")</f>
        <v/>
      </c>
    </row>
    <row r="596" spans="12:23" x14ac:dyDescent="0.35">
      <c r="L596"/>
      <c r="W596" s="53" t="str">
        <f>IF('Project 2'!$V596&lt;&gt;"",'Project 2'!$V596*VLOOKUP('Project 2'!$U596,#REF!,2,0),"")</f>
        <v/>
      </c>
    </row>
    <row r="597" spans="12:23" x14ac:dyDescent="0.35">
      <c r="L597"/>
      <c r="W597" s="53" t="str">
        <f>IF('Project 2'!$V597&lt;&gt;"",'Project 2'!$V597*VLOOKUP('Project 2'!$U597,#REF!,2,0),"")</f>
        <v/>
      </c>
    </row>
    <row r="598" spans="12:23" x14ac:dyDescent="0.35">
      <c r="L598"/>
      <c r="W598" s="53" t="str">
        <f>IF('Project 2'!$V598&lt;&gt;"",'Project 2'!$V598*VLOOKUP('Project 2'!$U598,#REF!,2,0),"")</f>
        <v/>
      </c>
    </row>
    <row r="599" spans="12:23" x14ac:dyDescent="0.35">
      <c r="L599"/>
      <c r="W599" s="53" t="str">
        <f>IF('Project 2'!$V599&lt;&gt;"",'Project 2'!$V599*VLOOKUP('Project 2'!$U599,#REF!,2,0),"")</f>
        <v/>
      </c>
    </row>
    <row r="600" spans="12:23" x14ac:dyDescent="0.35">
      <c r="L600"/>
      <c r="W600" s="53" t="str">
        <f>IF('Project 2'!$V600&lt;&gt;"",'Project 2'!$V600*VLOOKUP('Project 2'!$U600,#REF!,2,0),"")</f>
        <v/>
      </c>
    </row>
    <row r="601" spans="12:23" x14ac:dyDescent="0.35">
      <c r="L601"/>
      <c r="W601" s="53" t="str">
        <f>IF('Project 2'!$V601&lt;&gt;"",'Project 2'!$V601*VLOOKUP('Project 2'!$U601,#REF!,2,0),"")</f>
        <v/>
      </c>
    </row>
    <row r="602" spans="12:23" x14ac:dyDescent="0.35">
      <c r="L602"/>
      <c r="W602" s="53" t="str">
        <f>IF('Project 2'!$V602&lt;&gt;"",'Project 2'!$V602*VLOOKUP('Project 2'!$U602,#REF!,2,0),"")</f>
        <v/>
      </c>
    </row>
    <row r="603" spans="12:23" x14ac:dyDescent="0.35">
      <c r="L603"/>
      <c r="W603" s="53" t="str">
        <f>IF('Project 2'!$V603&lt;&gt;"",'Project 2'!$V603*VLOOKUP('Project 2'!$U603,#REF!,2,0),"")</f>
        <v/>
      </c>
    </row>
    <row r="604" spans="12:23" x14ac:dyDescent="0.35">
      <c r="L604"/>
      <c r="W604" s="53" t="str">
        <f>IF('Project 2'!$V604&lt;&gt;"",'Project 2'!$V604*VLOOKUP('Project 2'!$U604,#REF!,2,0),"")</f>
        <v/>
      </c>
    </row>
    <row r="605" spans="12:23" x14ac:dyDescent="0.35">
      <c r="L605"/>
      <c r="W605" s="53" t="str">
        <f>IF('Project 2'!$V605&lt;&gt;"",'Project 2'!$V605*VLOOKUP('Project 2'!$U605,#REF!,2,0),"")</f>
        <v/>
      </c>
    </row>
    <row r="606" spans="12:23" x14ac:dyDescent="0.35">
      <c r="L606"/>
      <c r="W606" s="53" t="str">
        <f>IF('Project 2'!$V606&lt;&gt;"",'Project 2'!$V606*VLOOKUP('Project 2'!$U606,#REF!,2,0),"")</f>
        <v/>
      </c>
    </row>
    <row r="607" spans="12:23" x14ac:dyDescent="0.35">
      <c r="L607"/>
      <c r="W607" s="53" t="str">
        <f>IF('Project 2'!$V607&lt;&gt;"",'Project 2'!$V607*VLOOKUP('Project 2'!$U607,#REF!,2,0),"")</f>
        <v/>
      </c>
    </row>
    <row r="608" spans="12:23" x14ac:dyDescent="0.35">
      <c r="L608"/>
      <c r="W608" s="53" t="str">
        <f>IF('Project 2'!$V608&lt;&gt;"",'Project 2'!$V608*VLOOKUP('Project 2'!$U608,#REF!,2,0),"")</f>
        <v/>
      </c>
    </row>
    <row r="609" spans="12:23" x14ac:dyDescent="0.35">
      <c r="L609"/>
      <c r="W609" s="53" t="str">
        <f>IF('Project 2'!$V609&lt;&gt;"",'Project 2'!$V609*VLOOKUP('Project 2'!$U609,#REF!,2,0),"")</f>
        <v/>
      </c>
    </row>
    <row r="610" spans="12:23" x14ac:dyDescent="0.35">
      <c r="L610"/>
      <c r="W610" s="53" t="str">
        <f>IF('Project 2'!$V610&lt;&gt;"",'Project 2'!$V610*VLOOKUP('Project 2'!$U610,#REF!,2,0),"")</f>
        <v/>
      </c>
    </row>
    <row r="611" spans="12:23" x14ac:dyDescent="0.35">
      <c r="L611"/>
      <c r="W611" s="53" t="str">
        <f>IF('Project 2'!$V611&lt;&gt;"",'Project 2'!$V611*VLOOKUP('Project 2'!$U611,#REF!,2,0),"")</f>
        <v/>
      </c>
    </row>
    <row r="612" spans="12:23" x14ac:dyDescent="0.35">
      <c r="L612"/>
      <c r="W612" s="53" t="str">
        <f>IF('Project 2'!$V612&lt;&gt;"",'Project 2'!$V612*VLOOKUP('Project 2'!$U612,#REF!,2,0),"")</f>
        <v/>
      </c>
    </row>
    <row r="613" spans="12:23" x14ac:dyDescent="0.35">
      <c r="L613"/>
      <c r="W613" s="53" t="str">
        <f>IF('Project 2'!$V613&lt;&gt;"",'Project 2'!$V613*VLOOKUP('Project 2'!$U613,#REF!,2,0),"")</f>
        <v/>
      </c>
    </row>
    <row r="614" spans="12:23" x14ac:dyDescent="0.35">
      <c r="L614"/>
      <c r="W614" s="53" t="str">
        <f>IF('Project 2'!$V614&lt;&gt;"",'Project 2'!$V614*VLOOKUP('Project 2'!$U614,#REF!,2,0),"")</f>
        <v/>
      </c>
    </row>
    <row r="615" spans="12:23" x14ac:dyDescent="0.35">
      <c r="L615"/>
      <c r="W615" s="53" t="str">
        <f>IF('Project 2'!$V615&lt;&gt;"",'Project 2'!$V615*VLOOKUP('Project 2'!$U615,#REF!,2,0),"")</f>
        <v/>
      </c>
    </row>
    <row r="616" spans="12:23" x14ac:dyDescent="0.35">
      <c r="L616"/>
      <c r="W616" s="53" t="str">
        <f>IF('Project 2'!$V616&lt;&gt;"",'Project 2'!$V616*VLOOKUP('Project 2'!$U616,#REF!,2,0),"")</f>
        <v/>
      </c>
    </row>
    <row r="617" spans="12:23" x14ac:dyDescent="0.35">
      <c r="L617"/>
      <c r="W617" s="53" t="str">
        <f>IF('Project 2'!$V617&lt;&gt;"",'Project 2'!$V617*VLOOKUP('Project 2'!$U617,#REF!,2,0),"")</f>
        <v/>
      </c>
    </row>
    <row r="618" spans="12:23" x14ac:dyDescent="0.35">
      <c r="L618"/>
      <c r="W618" s="53" t="str">
        <f>IF('Project 2'!$V618&lt;&gt;"",'Project 2'!$V618*VLOOKUP('Project 2'!$U618,#REF!,2,0),"")</f>
        <v/>
      </c>
    </row>
    <row r="619" spans="12:23" x14ac:dyDescent="0.35">
      <c r="L619"/>
      <c r="W619" s="53" t="str">
        <f>IF('Project 2'!$V619&lt;&gt;"",'Project 2'!$V619*VLOOKUP('Project 2'!$U619,#REF!,2,0),"")</f>
        <v/>
      </c>
    </row>
    <row r="620" spans="12:23" x14ac:dyDescent="0.35">
      <c r="L620"/>
      <c r="W620" s="53" t="str">
        <f>IF('Project 2'!$V620&lt;&gt;"",'Project 2'!$V620*VLOOKUP('Project 2'!$U620,#REF!,2,0),"")</f>
        <v/>
      </c>
    </row>
    <row r="621" spans="12:23" x14ac:dyDescent="0.35">
      <c r="L621"/>
      <c r="W621" s="53" t="str">
        <f>IF('Project 2'!$V621&lt;&gt;"",'Project 2'!$V621*VLOOKUP('Project 2'!$U621,#REF!,2,0),"")</f>
        <v/>
      </c>
    </row>
    <row r="622" spans="12:23" x14ac:dyDescent="0.35">
      <c r="L622"/>
      <c r="W622" s="53" t="str">
        <f>IF('Project 2'!$V622&lt;&gt;"",'Project 2'!$V622*VLOOKUP('Project 2'!$U622,#REF!,2,0),"")</f>
        <v/>
      </c>
    </row>
    <row r="623" spans="12:23" x14ac:dyDescent="0.35">
      <c r="L623"/>
      <c r="W623" s="53" t="str">
        <f>IF('Project 2'!$V623&lt;&gt;"",'Project 2'!$V623*VLOOKUP('Project 2'!$U623,#REF!,2,0),"")</f>
        <v/>
      </c>
    </row>
    <row r="624" spans="12:23" x14ac:dyDescent="0.35">
      <c r="L624"/>
      <c r="W624" s="53" t="str">
        <f>IF('Project 2'!$V624&lt;&gt;"",'Project 2'!$V624*VLOOKUP('Project 2'!$U624,#REF!,2,0),"")</f>
        <v/>
      </c>
    </row>
    <row r="625" spans="12:23" x14ac:dyDescent="0.35">
      <c r="L625"/>
      <c r="W625" s="53" t="str">
        <f>IF('Project 2'!$V625&lt;&gt;"",'Project 2'!$V625*VLOOKUP('Project 2'!$U625,#REF!,2,0),"")</f>
        <v/>
      </c>
    </row>
    <row r="626" spans="12:23" x14ac:dyDescent="0.35">
      <c r="L626"/>
      <c r="W626" s="53" t="str">
        <f>IF('Project 2'!$V626&lt;&gt;"",'Project 2'!$V626*VLOOKUP('Project 2'!$U626,#REF!,2,0),"")</f>
        <v/>
      </c>
    </row>
    <row r="627" spans="12:23" x14ac:dyDescent="0.35">
      <c r="L627"/>
      <c r="W627" s="53" t="str">
        <f>IF('Project 2'!$V627&lt;&gt;"",'Project 2'!$V627*VLOOKUP('Project 2'!$U627,#REF!,2,0),"")</f>
        <v/>
      </c>
    </row>
    <row r="628" spans="12:23" x14ac:dyDescent="0.35">
      <c r="L628"/>
      <c r="W628" s="53" t="str">
        <f>IF('Project 2'!$V628&lt;&gt;"",'Project 2'!$V628*VLOOKUP('Project 2'!$U628,#REF!,2,0),"")</f>
        <v/>
      </c>
    </row>
    <row r="629" spans="12:23" x14ac:dyDescent="0.35">
      <c r="L629"/>
      <c r="W629" s="53" t="str">
        <f>IF('Project 2'!$V629&lt;&gt;"",'Project 2'!$V629*VLOOKUP('Project 2'!$U629,#REF!,2,0),"")</f>
        <v/>
      </c>
    </row>
    <row r="630" spans="12:23" x14ac:dyDescent="0.35">
      <c r="L630"/>
      <c r="W630" s="53" t="str">
        <f>IF('Project 2'!$V630&lt;&gt;"",'Project 2'!$V630*VLOOKUP('Project 2'!$U630,#REF!,2,0),"")</f>
        <v/>
      </c>
    </row>
    <row r="631" spans="12:23" x14ac:dyDescent="0.35">
      <c r="L631"/>
      <c r="W631" s="53" t="str">
        <f>IF('Project 2'!$V631&lt;&gt;"",'Project 2'!$V631*VLOOKUP('Project 2'!$U631,#REF!,2,0),"")</f>
        <v/>
      </c>
    </row>
    <row r="632" spans="12:23" x14ac:dyDescent="0.35">
      <c r="L632"/>
      <c r="W632" s="53" t="str">
        <f>IF('Project 2'!$V632&lt;&gt;"",'Project 2'!$V632*VLOOKUP('Project 2'!$U632,#REF!,2,0),"")</f>
        <v/>
      </c>
    </row>
    <row r="633" spans="12:23" x14ac:dyDescent="0.35">
      <c r="L633"/>
      <c r="W633" s="53" t="str">
        <f>IF('Project 2'!$V633&lt;&gt;"",'Project 2'!$V633*VLOOKUP('Project 2'!$U633,#REF!,2,0),"")</f>
        <v/>
      </c>
    </row>
    <row r="634" spans="12:23" x14ac:dyDescent="0.35">
      <c r="L634"/>
      <c r="W634" s="53" t="str">
        <f>IF('Project 2'!$V634&lt;&gt;"",'Project 2'!$V634*VLOOKUP('Project 2'!$U634,#REF!,2,0),"")</f>
        <v/>
      </c>
    </row>
    <row r="635" spans="12:23" x14ac:dyDescent="0.35">
      <c r="L635"/>
      <c r="W635" s="53" t="str">
        <f>IF('Project 2'!$V635&lt;&gt;"",'Project 2'!$V635*VLOOKUP('Project 2'!$U635,#REF!,2,0),"")</f>
        <v/>
      </c>
    </row>
    <row r="636" spans="12:23" x14ac:dyDescent="0.35">
      <c r="L636"/>
      <c r="W636" s="53" t="str">
        <f>IF('Project 2'!$V636&lt;&gt;"",'Project 2'!$V636*VLOOKUP('Project 2'!$U636,#REF!,2,0),"")</f>
        <v/>
      </c>
    </row>
    <row r="637" spans="12:23" x14ac:dyDescent="0.35">
      <c r="L637"/>
      <c r="W637" s="53" t="str">
        <f>IF('Project 2'!$V637&lt;&gt;"",'Project 2'!$V637*VLOOKUP('Project 2'!$U637,#REF!,2,0),"")</f>
        <v/>
      </c>
    </row>
    <row r="638" spans="12:23" x14ac:dyDescent="0.35">
      <c r="L638"/>
      <c r="W638" s="53" t="str">
        <f>IF('Project 2'!$V638&lt;&gt;"",'Project 2'!$V638*VLOOKUP('Project 2'!$U638,#REF!,2,0),"")</f>
        <v/>
      </c>
    </row>
    <row r="639" spans="12:23" x14ac:dyDescent="0.35">
      <c r="L639"/>
      <c r="W639" s="53" t="str">
        <f>IF('Project 2'!$V639&lt;&gt;"",'Project 2'!$V639*VLOOKUP('Project 2'!$U639,#REF!,2,0),"")</f>
        <v/>
      </c>
    </row>
    <row r="640" spans="12:23" x14ac:dyDescent="0.35">
      <c r="L640"/>
      <c r="W640" s="53" t="str">
        <f>IF('Project 2'!$V640&lt;&gt;"",'Project 2'!$V640*VLOOKUP('Project 2'!$U640,#REF!,2,0),"")</f>
        <v/>
      </c>
    </row>
    <row r="641" spans="12:23" x14ac:dyDescent="0.35">
      <c r="L641"/>
      <c r="W641" s="53" t="str">
        <f>IF('Project 2'!$V641&lt;&gt;"",'Project 2'!$V641*VLOOKUP('Project 2'!$U641,#REF!,2,0),"")</f>
        <v/>
      </c>
    </row>
    <row r="642" spans="12:23" x14ac:dyDescent="0.35">
      <c r="L642"/>
      <c r="W642" s="53" t="str">
        <f>IF('Project 2'!$V642&lt;&gt;"",'Project 2'!$V642*VLOOKUP('Project 2'!$U642,#REF!,2,0),"")</f>
        <v/>
      </c>
    </row>
    <row r="643" spans="12:23" x14ac:dyDescent="0.35">
      <c r="L643"/>
      <c r="W643" s="53" t="str">
        <f>IF('Project 2'!$V643&lt;&gt;"",'Project 2'!$V643*VLOOKUP('Project 2'!$U643,#REF!,2,0),"")</f>
        <v/>
      </c>
    </row>
    <row r="644" spans="12:23" x14ac:dyDescent="0.35">
      <c r="L644"/>
      <c r="W644" s="53" t="str">
        <f>IF('Project 2'!$V644&lt;&gt;"",'Project 2'!$V644*VLOOKUP('Project 2'!$U644,#REF!,2,0),"")</f>
        <v/>
      </c>
    </row>
    <row r="645" spans="12:23" x14ac:dyDescent="0.35">
      <c r="L645"/>
      <c r="W645" s="53" t="str">
        <f>IF('Project 2'!$V645&lt;&gt;"",'Project 2'!$V645*VLOOKUP('Project 2'!$U645,#REF!,2,0),"")</f>
        <v/>
      </c>
    </row>
    <row r="646" spans="12:23" x14ac:dyDescent="0.35">
      <c r="L646"/>
      <c r="W646" s="53" t="str">
        <f>IF('Project 2'!$V646&lt;&gt;"",'Project 2'!$V646*VLOOKUP('Project 2'!$U646,#REF!,2,0),"")</f>
        <v/>
      </c>
    </row>
    <row r="647" spans="12:23" x14ac:dyDescent="0.35">
      <c r="L647"/>
      <c r="W647" s="53" t="str">
        <f>IF('Project 2'!$V647&lt;&gt;"",'Project 2'!$V647*VLOOKUP('Project 2'!$U647,#REF!,2,0),"")</f>
        <v/>
      </c>
    </row>
    <row r="648" spans="12:23" x14ac:dyDescent="0.35">
      <c r="L648"/>
      <c r="W648" s="53" t="str">
        <f>IF('Project 2'!$V648&lt;&gt;"",'Project 2'!$V648*VLOOKUP('Project 2'!$U648,#REF!,2,0),"")</f>
        <v/>
      </c>
    </row>
    <row r="649" spans="12:23" x14ac:dyDescent="0.35">
      <c r="L649"/>
      <c r="W649" s="53" t="str">
        <f>IF('Project 2'!$V649&lt;&gt;"",'Project 2'!$V649*VLOOKUP('Project 2'!$U649,#REF!,2,0),"")</f>
        <v/>
      </c>
    </row>
    <row r="650" spans="12:23" x14ac:dyDescent="0.35">
      <c r="L650"/>
      <c r="W650" s="53" t="str">
        <f>IF('Project 2'!$V650&lt;&gt;"",'Project 2'!$V650*VLOOKUP('Project 2'!$U650,#REF!,2,0),"")</f>
        <v/>
      </c>
    </row>
    <row r="651" spans="12:23" x14ac:dyDescent="0.35">
      <c r="L651"/>
      <c r="W651" s="53" t="str">
        <f>IF('Project 2'!$V651&lt;&gt;"",'Project 2'!$V651*VLOOKUP('Project 2'!$U651,#REF!,2,0),"")</f>
        <v/>
      </c>
    </row>
    <row r="652" spans="12:23" x14ac:dyDescent="0.35">
      <c r="L652"/>
      <c r="W652" s="53" t="str">
        <f>IF('Project 2'!$V652&lt;&gt;"",'Project 2'!$V652*VLOOKUP('Project 2'!$U652,#REF!,2,0),"")</f>
        <v/>
      </c>
    </row>
    <row r="653" spans="12:23" x14ac:dyDescent="0.35">
      <c r="L653"/>
      <c r="W653" s="53" t="str">
        <f>IF('Project 2'!$V653&lt;&gt;"",'Project 2'!$V653*VLOOKUP('Project 2'!$U653,#REF!,2,0),"")</f>
        <v/>
      </c>
    </row>
    <row r="654" spans="12:23" x14ac:dyDescent="0.35">
      <c r="L654"/>
      <c r="W654" s="53" t="str">
        <f>IF('Project 2'!$V654&lt;&gt;"",'Project 2'!$V654*VLOOKUP('Project 2'!$U654,#REF!,2,0),"")</f>
        <v/>
      </c>
    </row>
    <row r="655" spans="12:23" x14ac:dyDescent="0.35">
      <c r="L655"/>
      <c r="W655" s="53" t="str">
        <f>IF('Project 2'!$V655&lt;&gt;"",'Project 2'!$V655*VLOOKUP('Project 2'!$U655,#REF!,2,0),"")</f>
        <v/>
      </c>
    </row>
    <row r="656" spans="12:23" x14ac:dyDescent="0.35">
      <c r="L656"/>
      <c r="W656" s="53" t="str">
        <f>IF('Project 2'!$V656&lt;&gt;"",'Project 2'!$V656*VLOOKUP('Project 2'!$U656,#REF!,2,0),"")</f>
        <v/>
      </c>
    </row>
    <row r="657" spans="12:23" x14ac:dyDescent="0.35">
      <c r="L657"/>
      <c r="W657" s="53" t="str">
        <f>IF('Project 2'!$V657&lt;&gt;"",'Project 2'!$V657*VLOOKUP('Project 2'!$U657,#REF!,2,0),"")</f>
        <v/>
      </c>
    </row>
    <row r="658" spans="12:23" x14ac:dyDescent="0.35">
      <c r="L658"/>
      <c r="W658" s="53" t="str">
        <f>IF('Project 2'!$V658&lt;&gt;"",'Project 2'!$V658*VLOOKUP('Project 2'!$U658,#REF!,2,0),"")</f>
        <v/>
      </c>
    </row>
    <row r="659" spans="12:23" x14ac:dyDescent="0.35">
      <c r="L659"/>
      <c r="W659" s="53" t="str">
        <f>IF('Project 2'!$V659&lt;&gt;"",'Project 2'!$V659*VLOOKUP('Project 2'!$U659,#REF!,2,0),"")</f>
        <v/>
      </c>
    </row>
    <row r="660" spans="12:23" x14ac:dyDescent="0.35">
      <c r="L660"/>
      <c r="W660" s="53" t="str">
        <f>IF('Project 2'!$V660&lt;&gt;"",'Project 2'!$V660*VLOOKUP('Project 2'!$U660,#REF!,2,0),"")</f>
        <v/>
      </c>
    </row>
    <row r="661" spans="12:23" x14ac:dyDescent="0.35">
      <c r="L661"/>
      <c r="W661" s="53" t="str">
        <f>IF('Project 2'!$V661&lt;&gt;"",'Project 2'!$V661*VLOOKUP('Project 2'!$U661,#REF!,2,0),"")</f>
        <v/>
      </c>
    </row>
    <row r="662" spans="12:23" x14ac:dyDescent="0.35">
      <c r="L662"/>
      <c r="W662" s="53" t="str">
        <f>IF('Project 2'!$V662&lt;&gt;"",'Project 2'!$V662*VLOOKUP('Project 2'!$U662,#REF!,2,0),"")</f>
        <v/>
      </c>
    </row>
    <row r="663" spans="12:23" x14ac:dyDescent="0.35">
      <c r="L663"/>
      <c r="W663" s="53" t="str">
        <f>IF('Project 2'!$V663&lt;&gt;"",'Project 2'!$V663*VLOOKUP('Project 2'!$U663,#REF!,2,0),"")</f>
        <v/>
      </c>
    </row>
    <row r="664" spans="12:23" x14ac:dyDescent="0.35">
      <c r="L664"/>
      <c r="W664" s="53" t="str">
        <f>IF('Project 2'!$V664&lt;&gt;"",'Project 2'!$V664*VLOOKUP('Project 2'!$U664,#REF!,2,0),"")</f>
        <v/>
      </c>
    </row>
    <row r="665" spans="12:23" x14ac:dyDescent="0.35">
      <c r="L665"/>
      <c r="W665" s="53" t="str">
        <f>IF('Project 2'!$V665&lt;&gt;"",'Project 2'!$V665*VLOOKUP('Project 2'!$U665,#REF!,2,0),"")</f>
        <v/>
      </c>
    </row>
    <row r="666" spans="12:23" x14ac:dyDescent="0.35">
      <c r="L666"/>
      <c r="W666" s="53" t="str">
        <f>IF('Project 2'!$V666&lt;&gt;"",'Project 2'!$V666*VLOOKUP('Project 2'!$U666,#REF!,2,0),"")</f>
        <v/>
      </c>
    </row>
    <row r="667" spans="12:23" x14ac:dyDescent="0.35">
      <c r="L667"/>
      <c r="W667" s="53" t="str">
        <f>IF('Project 2'!$V667&lt;&gt;"",'Project 2'!$V667*VLOOKUP('Project 2'!$U667,#REF!,2,0),"")</f>
        <v/>
      </c>
    </row>
    <row r="668" spans="12:23" x14ac:dyDescent="0.35">
      <c r="L668"/>
      <c r="W668" s="53" t="str">
        <f>IF('Project 2'!$V668&lt;&gt;"",'Project 2'!$V668*VLOOKUP('Project 2'!$U668,#REF!,2,0),"")</f>
        <v/>
      </c>
    </row>
    <row r="669" spans="12:23" x14ac:dyDescent="0.35">
      <c r="L669"/>
      <c r="W669" s="53" t="str">
        <f>IF('Project 2'!$V669&lt;&gt;"",'Project 2'!$V669*VLOOKUP('Project 2'!$U669,#REF!,2,0),"")</f>
        <v/>
      </c>
    </row>
    <row r="670" spans="12:23" x14ac:dyDescent="0.35">
      <c r="L670"/>
      <c r="W670" s="53" t="str">
        <f>IF('Project 2'!$V670&lt;&gt;"",'Project 2'!$V670*VLOOKUP('Project 2'!$U670,#REF!,2,0),"")</f>
        <v/>
      </c>
    </row>
    <row r="671" spans="12:23" x14ac:dyDescent="0.35">
      <c r="L671"/>
      <c r="W671" s="53" t="str">
        <f>IF('Project 2'!$V671&lt;&gt;"",'Project 2'!$V671*VLOOKUP('Project 2'!$U671,#REF!,2,0),"")</f>
        <v/>
      </c>
    </row>
    <row r="672" spans="12:23" x14ac:dyDescent="0.35">
      <c r="L672"/>
      <c r="W672" s="53" t="str">
        <f>IF('Project 2'!$V672&lt;&gt;"",'Project 2'!$V672*VLOOKUP('Project 2'!$U672,#REF!,2,0),"")</f>
        <v/>
      </c>
    </row>
    <row r="673" spans="12:23" x14ac:dyDescent="0.35">
      <c r="L673"/>
      <c r="W673" s="53" t="str">
        <f>IF('Project 2'!$V673&lt;&gt;"",'Project 2'!$V673*VLOOKUP('Project 2'!$U673,#REF!,2,0),"")</f>
        <v/>
      </c>
    </row>
    <row r="674" spans="12:23" x14ac:dyDescent="0.35">
      <c r="L674"/>
      <c r="W674" s="53" t="str">
        <f>IF('Project 2'!$V674&lt;&gt;"",'Project 2'!$V674*VLOOKUP('Project 2'!$U674,#REF!,2,0),"")</f>
        <v/>
      </c>
    </row>
    <row r="675" spans="12:23" x14ac:dyDescent="0.35">
      <c r="L675"/>
      <c r="W675" s="53" t="str">
        <f>IF('Project 2'!$V675&lt;&gt;"",'Project 2'!$V675*VLOOKUP('Project 2'!$U675,#REF!,2,0),"")</f>
        <v/>
      </c>
    </row>
    <row r="676" spans="12:23" x14ac:dyDescent="0.35">
      <c r="L676"/>
      <c r="W676" s="53" t="str">
        <f>IF('Project 2'!$V676&lt;&gt;"",'Project 2'!$V676*VLOOKUP('Project 2'!$U676,#REF!,2,0),"")</f>
        <v/>
      </c>
    </row>
    <row r="677" spans="12:23" x14ac:dyDescent="0.35">
      <c r="L677"/>
      <c r="W677" s="53" t="str">
        <f>IF('Project 2'!$V677&lt;&gt;"",'Project 2'!$V677*VLOOKUP('Project 2'!$U677,#REF!,2,0),"")</f>
        <v/>
      </c>
    </row>
    <row r="678" spans="12:23" x14ac:dyDescent="0.35">
      <c r="L678"/>
      <c r="W678" s="53" t="str">
        <f>IF('Project 2'!$V678&lt;&gt;"",'Project 2'!$V678*VLOOKUP('Project 2'!$U678,#REF!,2,0),"")</f>
        <v/>
      </c>
    </row>
    <row r="679" spans="12:23" x14ac:dyDescent="0.35">
      <c r="L679"/>
      <c r="W679" s="53" t="str">
        <f>IF('Project 2'!$V679&lt;&gt;"",'Project 2'!$V679*VLOOKUP('Project 2'!$U679,#REF!,2,0),"")</f>
        <v/>
      </c>
    </row>
    <row r="680" spans="12:23" x14ac:dyDescent="0.35">
      <c r="L680"/>
      <c r="W680" s="53" t="str">
        <f>IF('Project 2'!$V680&lt;&gt;"",'Project 2'!$V680*VLOOKUP('Project 2'!$U680,#REF!,2,0),"")</f>
        <v/>
      </c>
    </row>
    <row r="681" spans="12:23" x14ac:dyDescent="0.35">
      <c r="L681"/>
      <c r="W681" s="53" t="str">
        <f>IF('Project 2'!$V681&lt;&gt;"",'Project 2'!$V681*VLOOKUP('Project 2'!$U681,#REF!,2,0),"")</f>
        <v/>
      </c>
    </row>
    <row r="682" spans="12:23" x14ac:dyDescent="0.35">
      <c r="L682"/>
      <c r="W682" s="53" t="str">
        <f>IF('Project 2'!$V682&lt;&gt;"",'Project 2'!$V682*VLOOKUP('Project 2'!$U682,#REF!,2,0),"")</f>
        <v/>
      </c>
    </row>
    <row r="683" spans="12:23" x14ac:dyDescent="0.35">
      <c r="L683"/>
      <c r="W683" s="53" t="str">
        <f>IF('Project 2'!$V683&lt;&gt;"",'Project 2'!$V683*VLOOKUP('Project 2'!$U683,#REF!,2,0),"")</f>
        <v/>
      </c>
    </row>
    <row r="684" spans="12:23" x14ac:dyDescent="0.35">
      <c r="L684"/>
      <c r="W684" s="53" t="str">
        <f>IF('Project 2'!$V684&lt;&gt;"",'Project 2'!$V684*VLOOKUP('Project 2'!$U684,#REF!,2,0),"")</f>
        <v/>
      </c>
    </row>
    <row r="685" spans="12:23" x14ac:dyDescent="0.35">
      <c r="L685"/>
      <c r="W685" s="53" t="str">
        <f>IF('Project 2'!$V685&lt;&gt;"",'Project 2'!$V685*VLOOKUP('Project 2'!$U685,#REF!,2,0),"")</f>
        <v/>
      </c>
    </row>
    <row r="686" spans="12:23" x14ac:dyDescent="0.35">
      <c r="L686"/>
      <c r="W686" s="53" t="str">
        <f>IF('Project 2'!$V686&lt;&gt;"",'Project 2'!$V686*VLOOKUP('Project 2'!$U686,#REF!,2,0),"")</f>
        <v/>
      </c>
    </row>
    <row r="687" spans="12:23" x14ac:dyDescent="0.35">
      <c r="L687"/>
      <c r="W687" s="53" t="str">
        <f>IF('Project 2'!$V687&lt;&gt;"",'Project 2'!$V687*VLOOKUP('Project 2'!$U687,#REF!,2,0),"")</f>
        <v/>
      </c>
    </row>
    <row r="688" spans="12:23" x14ac:dyDescent="0.35">
      <c r="L688"/>
      <c r="W688" s="53" t="str">
        <f>IF('Project 2'!$V688&lt;&gt;"",'Project 2'!$V688*VLOOKUP('Project 2'!$U688,#REF!,2,0),"")</f>
        <v/>
      </c>
    </row>
    <row r="689" spans="12:23" x14ac:dyDescent="0.35">
      <c r="L689"/>
      <c r="W689" s="53" t="str">
        <f>IF('Project 2'!$V689&lt;&gt;"",'Project 2'!$V689*VLOOKUP('Project 2'!$U689,#REF!,2,0),"")</f>
        <v/>
      </c>
    </row>
    <row r="690" spans="12:23" x14ac:dyDescent="0.35">
      <c r="L690"/>
      <c r="W690" s="53" t="str">
        <f>IF('Project 2'!$V690&lt;&gt;"",'Project 2'!$V690*VLOOKUP('Project 2'!$U690,#REF!,2,0),"")</f>
        <v/>
      </c>
    </row>
    <row r="691" spans="12:23" x14ac:dyDescent="0.35">
      <c r="L691"/>
      <c r="W691" s="53" t="str">
        <f>IF('Project 2'!$V691&lt;&gt;"",'Project 2'!$V691*VLOOKUP('Project 2'!$U691,#REF!,2,0),"")</f>
        <v/>
      </c>
    </row>
    <row r="692" spans="12:23" x14ac:dyDescent="0.35">
      <c r="L692"/>
      <c r="W692" s="53" t="str">
        <f>IF('Project 2'!$V692&lt;&gt;"",'Project 2'!$V692*VLOOKUP('Project 2'!$U692,#REF!,2,0),"")</f>
        <v/>
      </c>
    </row>
    <row r="693" spans="12:23" x14ac:dyDescent="0.35">
      <c r="L693"/>
      <c r="W693" s="53" t="str">
        <f>IF('Project 2'!$V693&lt;&gt;"",'Project 2'!$V693*VLOOKUP('Project 2'!$U693,#REF!,2,0),"")</f>
        <v/>
      </c>
    </row>
    <row r="694" spans="12:23" x14ac:dyDescent="0.35">
      <c r="L694"/>
      <c r="W694" s="53" t="str">
        <f>IF('Project 2'!$V694&lt;&gt;"",'Project 2'!$V694*VLOOKUP('Project 2'!$U694,#REF!,2,0),"")</f>
        <v/>
      </c>
    </row>
    <row r="695" spans="12:23" x14ac:dyDescent="0.35">
      <c r="L695"/>
      <c r="W695" s="53" t="str">
        <f>IF('Project 2'!$V695&lt;&gt;"",'Project 2'!$V695*VLOOKUP('Project 2'!$U695,#REF!,2,0),"")</f>
        <v/>
      </c>
    </row>
    <row r="696" spans="12:23" x14ac:dyDescent="0.35">
      <c r="L696"/>
      <c r="W696" s="53" t="str">
        <f>IF('Project 2'!$V696&lt;&gt;"",'Project 2'!$V696*VLOOKUP('Project 2'!$U696,#REF!,2,0),"")</f>
        <v/>
      </c>
    </row>
    <row r="697" spans="12:23" x14ac:dyDescent="0.35">
      <c r="L697"/>
      <c r="W697" s="53" t="str">
        <f>IF('Project 2'!$V697&lt;&gt;"",'Project 2'!$V697*VLOOKUP('Project 2'!$U697,#REF!,2,0),"")</f>
        <v/>
      </c>
    </row>
    <row r="698" spans="12:23" x14ac:dyDescent="0.35">
      <c r="L698"/>
      <c r="W698" s="53" t="str">
        <f>IF('Project 2'!$V698&lt;&gt;"",'Project 2'!$V698*VLOOKUP('Project 2'!$U698,#REF!,2,0),"")</f>
        <v/>
      </c>
    </row>
    <row r="699" spans="12:23" x14ac:dyDescent="0.35">
      <c r="L699"/>
      <c r="W699" s="53" t="str">
        <f>IF('Project 2'!$V699&lt;&gt;"",'Project 2'!$V699*VLOOKUP('Project 2'!$U699,#REF!,2,0),"")</f>
        <v/>
      </c>
    </row>
    <row r="700" spans="12:23" x14ac:dyDescent="0.35">
      <c r="L700"/>
      <c r="W700" s="53" t="str">
        <f>IF('Project 2'!$V700&lt;&gt;"",'Project 2'!$V700*VLOOKUP('Project 2'!$U700,#REF!,2,0),"")</f>
        <v/>
      </c>
    </row>
    <row r="701" spans="12:23" x14ac:dyDescent="0.35">
      <c r="L701"/>
      <c r="W701" s="53" t="str">
        <f>IF('Project 2'!$V701&lt;&gt;"",'Project 2'!$V701*VLOOKUP('Project 2'!$U701,#REF!,2,0),"")</f>
        <v/>
      </c>
    </row>
    <row r="702" spans="12:23" x14ac:dyDescent="0.35">
      <c r="L702"/>
      <c r="W702" s="53" t="str">
        <f>IF('Project 2'!$V702&lt;&gt;"",'Project 2'!$V702*VLOOKUP('Project 2'!$U702,#REF!,2,0),"")</f>
        <v/>
      </c>
    </row>
    <row r="703" spans="12:23" x14ac:dyDescent="0.35">
      <c r="L703"/>
      <c r="W703" s="53" t="str">
        <f>IF('Project 2'!$V703&lt;&gt;"",'Project 2'!$V703*VLOOKUP('Project 2'!$U703,#REF!,2,0),"")</f>
        <v/>
      </c>
    </row>
    <row r="704" spans="12:23" x14ac:dyDescent="0.35">
      <c r="L704"/>
      <c r="W704" s="53" t="str">
        <f>IF('Project 2'!$V704&lt;&gt;"",'Project 2'!$V704*VLOOKUP('Project 2'!$U704,#REF!,2,0),"")</f>
        <v/>
      </c>
    </row>
    <row r="705" spans="12:23" x14ac:dyDescent="0.35">
      <c r="L705"/>
      <c r="W705" s="53" t="str">
        <f>IF('Project 2'!$V705&lt;&gt;"",'Project 2'!$V705*VLOOKUP('Project 2'!$U705,#REF!,2,0),"")</f>
        <v/>
      </c>
    </row>
    <row r="706" spans="12:23" x14ac:dyDescent="0.35">
      <c r="L706"/>
      <c r="W706" s="53" t="str">
        <f>IF('Project 2'!$V706&lt;&gt;"",'Project 2'!$V706*VLOOKUP('Project 2'!$U706,#REF!,2,0),"")</f>
        <v/>
      </c>
    </row>
    <row r="707" spans="12:23" x14ac:dyDescent="0.35">
      <c r="L707"/>
      <c r="W707" s="53" t="str">
        <f>IF('Project 2'!$V707&lt;&gt;"",'Project 2'!$V707*VLOOKUP('Project 2'!$U707,#REF!,2,0),"")</f>
        <v/>
      </c>
    </row>
    <row r="708" spans="12:23" x14ac:dyDescent="0.35">
      <c r="L708"/>
      <c r="W708" s="53" t="str">
        <f>IF('Project 2'!$V708&lt;&gt;"",'Project 2'!$V708*VLOOKUP('Project 2'!$U708,#REF!,2,0),"")</f>
        <v/>
      </c>
    </row>
    <row r="709" spans="12:23" x14ac:dyDescent="0.35">
      <c r="L709"/>
      <c r="W709" s="53" t="str">
        <f>IF('Project 2'!$V709&lt;&gt;"",'Project 2'!$V709*VLOOKUP('Project 2'!$U709,#REF!,2,0),"")</f>
        <v/>
      </c>
    </row>
    <row r="710" spans="12:23" x14ac:dyDescent="0.35">
      <c r="L710"/>
      <c r="W710" s="53" t="str">
        <f>IF('Project 2'!$V710&lt;&gt;"",'Project 2'!$V710*VLOOKUP('Project 2'!$U710,#REF!,2,0),"")</f>
        <v/>
      </c>
    </row>
    <row r="711" spans="12:23" x14ac:dyDescent="0.35">
      <c r="L711"/>
      <c r="W711" s="53" t="str">
        <f>IF('Project 2'!$V711&lt;&gt;"",'Project 2'!$V711*VLOOKUP('Project 2'!$U711,#REF!,2,0),"")</f>
        <v/>
      </c>
    </row>
    <row r="712" spans="12:23" x14ac:dyDescent="0.35">
      <c r="L712"/>
      <c r="W712" s="53" t="str">
        <f>IF('Project 2'!$V712&lt;&gt;"",'Project 2'!$V712*VLOOKUP('Project 2'!$U712,#REF!,2,0),"")</f>
        <v/>
      </c>
    </row>
    <row r="713" spans="12:23" x14ac:dyDescent="0.35">
      <c r="L713"/>
      <c r="W713" s="53" t="str">
        <f>IF('Project 2'!$V713&lt;&gt;"",'Project 2'!$V713*VLOOKUP('Project 2'!$U713,#REF!,2,0),"")</f>
        <v/>
      </c>
    </row>
    <row r="714" spans="12:23" x14ac:dyDescent="0.35">
      <c r="L714"/>
      <c r="W714" s="53" t="str">
        <f>IF('Project 2'!$V714&lt;&gt;"",'Project 2'!$V714*VLOOKUP('Project 2'!$U714,#REF!,2,0),"")</f>
        <v/>
      </c>
    </row>
    <row r="715" spans="12:23" x14ac:dyDescent="0.35">
      <c r="L715"/>
      <c r="W715" s="53" t="str">
        <f>IF('Project 2'!$V715&lt;&gt;"",'Project 2'!$V715*VLOOKUP('Project 2'!$U715,#REF!,2,0),"")</f>
        <v/>
      </c>
    </row>
    <row r="716" spans="12:23" x14ac:dyDescent="0.35">
      <c r="L716"/>
      <c r="W716" s="53" t="str">
        <f>IF('Project 2'!$V716&lt;&gt;"",'Project 2'!$V716*VLOOKUP('Project 2'!$U716,#REF!,2,0),"")</f>
        <v/>
      </c>
    </row>
    <row r="717" spans="12:23" x14ac:dyDescent="0.35">
      <c r="L717"/>
      <c r="W717" s="53" t="str">
        <f>IF('Project 2'!$V717&lt;&gt;"",'Project 2'!$V717*VLOOKUP('Project 2'!$U717,#REF!,2,0),"")</f>
        <v/>
      </c>
    </row>
    <row r="718" spans="12:23" x14ac:dyDescent="0.35">
      <c r="L718"/>
      <c r="W718" s="53" t="str">
        <f>IF('Project 2'!$V718&lt;&gt;"",'Project 2'!$V718*VLOOKUP('Project 2'!$U718,#REF!,2,0),"")</f>
        <v/>
      </c>
    </row>
    <row r="719" spans="12:23" x14ac:dyDescent="0.35">
      <c r="L719"/>
      <c r="W719" s="53" t="str">
        <f>IF('Project 2'!$V719&lt;&gt;"",'Project 2'!$V719*VLOOKUP('Project 2'!$U719,#REF!,2,0),"")</f>
        <v/>
      </c>
    </row>
    <row r="720" spans="12:23" x14ac:dyDescent="0.35">
      <c r="L720"/>
      <c r="W720" s="53" t="str">
        <f>IF('Project 2'!$V720&lt;&gt;"",'Project 2'!$V720*VLOOKUP('Project 2'!$U720,#REF!,2,0),"")</f>
        <v/>
      </c>
    </row>
    <row r="721" spans="12:23" x14ac:dyDescent="0.35">
      <c r="L721"/>
      <c r="W721" s="53" t="str">
        <f>IF('Project 2'!$V721&lt;&gt;"",'Project 2'!$V721*VLOOKUP('Project 2'!$U721,#REF!,2,0),"")</f>
        <v/>
      </c>
    </row>
    <row r="722" spans="12:23" x14ac:dyDescent="0.35">
      <c r="L722"/>
      <c r="W722" s="53" t="str">
        <f>IF('Project 2'!$V722&lt;&gt;"",'Project 2'!$V722*VLOOKUP('Project 2'!$U722,#REF!,2,0),"")</f>
        <v/>
      </c>
    </row>
    <row r="723" spans="12:23" x14ac:dyDescent="0.35">
      <c r="L723"/>
      <c r="W723" s="53" t="str">
        <f>IF('Project 2'!$V723&lt;&gt;"",'Project 2'!$V723*VLOOKUP('Project 2'!$U723,#REF!,2,0),"")</f>
        <v/>
      </c>
    </row>
    <row r="724" spans="12:23" x14ac:dyDescent="0.35">
      <c r="L724"/>
      <c r="W724" s="53" t="str">
        <f>IF('Project 2'!$V724&lt;&gt;"",'Project 2'!$V724*VLOOKUP('Project 2'!$U724,#REF!,2,0),"")</f>
        <v/>
      </c>
    </row>
    <row r="725" spans="12:23" x14ac:dyDescent="0.35">
      <c r="L725"/>
      <c r="W725" s="53" t="str">
        <f>IF('Project 2'!$V725&lt;&gt;"",'Project 2'!$V725*VLOOKUP('Project 2'!$U725,#REF!,2,0),"")</f>
        <v/>
      </c>
    </row>
    <row r="726" spans="12:23" x14ac:dyDescent="0.35">
      <c r="L726"/>
      <c r="W726" s="53" t="str">
        <f>IF('Project 2'!$V726&lt;&gt;"",'Project 2'!$V726*VLOOKUP('Project 2'!$U726,#REF!,2,0),"")</f>
        <v/>
      </c>
    </row>
    <row r="727" spans="12:23" x14ac:dyDescent="0.35">
      <c r="L727"/>
      <c r="W727" s="53" t="str">
        <f>IF('Project 2'!$V727&lt;&gt;"",'Project 2'!$V727*VLOOKUP('Project 2'!$U727,#REF!,2,0),"")</f>
        <v/>
      </c>
    </row>
    <row r="728" spans="12:23" x14ac:dyDescent="0.35">
      <c r="L728"/>
      <c r="W728" s="53" t="str">
        <f>IF('Project 2'!$V728&lt;&gt;"",'Project 2'!$V728*VLOOKUP('Project 2'!$U728,#REF!,2,0),"")</f>
        <v/>
      </c>
    </row>
    <row r="729" spans="12:23" x14ac:dyDescent="0.35">
      <c r="L729"/>
      <c r="W729" s="53" t="str">
        <f>IF('Project 2'!$V729&lt;&gt;"",'Project 2'!$V729*VLOOKUP('Project 2'!$U729,#REF!,2,0),"")</f>
        <v/>
      </c>
    </row>
    <row r="730" spans="12:23" x14ac:dyDescent="0.35">
      <c r="L730"/>
      <c r="W730" s="53" t="str">
        <f>IF('Project 2'!$V730&lt;&gt;"",'Project 2'!$V730*VLOOKUP('Project 2'!$U730,#REF!,2,0),"")</f>
        <v/>
      </c>
    </row>
    <row r="731" spans="12:23" x14ac:dyDescent="0.35">
      <c r="L731"/>
      <c r="W731" s="53" t="str">
        <f>IF('Project 2'!$V731&lt;&gt;"",'Project 2'!$V731*VLOOKUP('Project 2'!$U731,#REF!,2,0),"")</f>
        <v/>
      </c>
    </row>
    <row r="732" spans="12:23" x14ac:dyDescent="0.35">
      <c r="L732"/>
      <c r="W732" s="53" t="str">
        <f>IF('Project 2'!$V732&lt;&gt;"",'Project 2'!$V732*VLOOKUP('Project 2'!$U732,#REF!,2,0),"")</f>
        <v/>
      </c>
    </row>
    <row r="733" spans="12:23" x14ac:dyDescent="0.35">
      <c r="L733"/>
      <c r="W733" s="53" t="str">
        <f>IF('Project 2'!$V733&lt;&gt;"",'Project 2'!$V733*VLOOKUP('Project 2'!$U733,#REF!,2,0),"")</f>
        <v/>
      </c>
    </row>
    <row r="734" spans="12:23" x14ac:dyDescent="0.35">
      <c r="L734"/>
      <c r="W734" s="53" t="str">
        <f>IF('Project 2'!$V734&lt;&gt;"",'Project 2'!$V734*VLOOKUP('Project 2'!$U734,#REF!,2,0),"")</f>
        <v/>
      </c>
    </row>
    <row r="735" spans="12:23" x14ac:dyDescent="0.35">
      <c r="L735"/>
      <c r="W735" s="53" t="str">
        <f>IF('Project 2'!$V735&lt;&gt;"",'Project 2'!$V735*VLOOKUP('Project 2'!$U735,#REF!,2,0),"")</f>
        <v/>
      </c>
    </row>
    <row r="736" spans="12:23" x14ac:dyDescent="0.35">
      <c r="L736"/>
      <c r="W736" s="53" t="str">
        <f>IF('Project 2'!$V736&lt;&gt;"",'Project 2'!$V736*VLOOKUP('Project 2'!$U736,#REF!,2,0),"")</f>
        <v/>
      </c>
    </row>
    <row r="737" spans="12:23" x14ac:dyDescent="0.35">
      <c r="L737"/>
      <c r="W737" s="53" t="str">
        <f>IF('Project 2'!$V737&lt;&gt;"",'Project 2'!$V737*VLOOKUP('Project 2'!$U737,#REF!,2,0),"")</f>
        <v/>
      </c>
    </row>
    <row r="738" spans="12:23" x14ac:dyDescent="0.35">
      <c r="L738"/>
      <c r="W738" s="53" t="str">
        <f>IF('Project 2'!$V738&lt;&gt;"",'Project 2'!$V738*VLOOKUP('Project 2'!$U738,#REF!,2,0),"")</f>
        <v/>
      </c>
    </row>
    <row r="739" spans="12:23" x14ac:dyDescent="0.35">
      <c r="L739"/>
      <c r="W739" s="53" t="str">
        <f>IF('Project 2'!$V739&lt;&gt;"",'Project 2'!$V739*VLOOKUP('Project 2'!$U739,#REF!,2,0),"")</f>
        <v/>
      </c>
    </row>
    <row r="740" spans="12:23" x14ac:dyDescent="0.35">
      <c r="L740"/>
      <c r="W740" s="53" t="str">
        <f>IF('Project 2'!$V740&lt;&gt;"",'Project 2'!$V740*VLOOKUP('Project 2'!$U740,#REF!,2,0),"")</f>
        <v/>
      </c>
    </row>
    <row r="741" spans="12:23" x14ac:dyDescent="0.35">
      <c r="L741"/>
      <c r="W741" s="53" t="str">
        <f>IF('Project 2'!$V741&lt;&gt;"",'Project 2'!$V741*VLOOKUP('Project 2'!$U741,#REF!,2,0),"")</f>
        <v/>
      </c>
    </row>
    <row r="742" spans="12:23" x14ac:dyDescent="0.35">
      <c r="L742"/>
      <c r="W742" s="53" t="str">
        <f>IF('Project 2'!$V742&lt;&gt;"",'Project 2'!$V742*VLOOKUP('Project 2'!$U742,#REF!,2,0),"")</f>
        <v/>
      </c>
    </row>
    <row r="743" spans="12:23" x14ac:dyDescent="0.35">
      <c r="L743"/>
      <c r="W743" s="53" t="str">
        <f>IF('Project 2'!$V743&lt;&gt;"",'Project 2'!$V743*VLOOKUP('Project 2'!$U743,#REF!,2,0),"")</f>
        <v/>
      </c>
    </row>
    <row r="744" spans="12:23" x14ac:dyDescent="0.35">
      <c r="L744"/>
      <c r="W744" s="53" t="str">
        <f>IF('Project 2'!$V744&lt;&gt;"",'Project 2'!$V744*VLOOKUP('Project 2'!$U744,#REF!,2,0),"")</f>
        <v/>
      </c>
    </row>
    <row r="745" spans="12:23" x14ac:dyDescent="0.35">
      <c r="L745"/>
      <c r="W745" s="53" t="str">
        <f>IF('Project 2'!$V745&lt;&gt;"",'Project 2'!$V745*VLOOKUP('Project 2'!$U745,#REF!,2,0),"")</f>
        <v/>
      </c>
    </row>
    <row r="746" spans="12:23" x14ac:dyDescent="0.35">
      <c r="L746"/>
      <c r="W746" s="53" t="str">
        <f>IF('Project 2'!$V746&lt;&gt;"",'Project 2'!$V746*VLOOKUP('Project 2'!$U746,#REF!,2,0),"")</f>
        <v/>
      </c>
    </row>
    <row r="747" spans="12:23" x14ac:dyDescent="0.35">
      <c r="L747"/>
      <c r="W747" s="53" t="str">
        <f>IF('Project 2'!$V747&lt;&gt;"",'Project 2'!$V747*VLOOKUP('Project 2'!$U747,#REF!,2,0),"")</f>
        <v/>
      </c>
    </row>
    <row r="748" spans="12:23" x14ac:dyDescent="0.35">
      <c r="L748"/>
      <c r="W748" s="53" t="str">
        <f>IF('Project 2'!$V748&lt;&gt;"",'Project 2'!$V748*VLOOKUP('Project 2'!$U748,#REF!,2,0),"")</f>
        <v/>
      </c>
    </row>
    <row r="749" spans="12:23" x14ac:dyDescent="0.35">
      <c r="L749"/>
      <c r="W749" s="53" t="str">
        <f>IF('Project 2'!$V749&lt;&gt;"",'Project 2'!$V749*VLOOKUP('Project 2'!$U749,#REF!,2,0),"")</f>
        <v/>
      </c>
    </row>
    <row r="750" spans="12:23" x14ac:dyDescent="0.35">
      <c r="L750"/>
      <c r="W750" s="53" t="str">
        <f>IF('Project 2'!$V750&lt;&gt;"",'Project 2'!$V750*VLOOKUP('Project 2'!$U750,#REF!,2,0),"")</f>
        <v/>
      </c>
    </row>
    <row r="751" spans="12:23" x14ac:dyDescent="0.35">
      <c r="L751"/>
      <c r="W751" s="53" t="str">
        <f>IF('Project 2'!$V751&lt;&gt;"",'Project 2'!$V751*VLOOKUP('Project 2'!$U751,#REF!,2,0),"")</f>
        <v/>
      </c>
    </row>
    <row r="752" spans="12:23" x14ac:dyDescent="0.35">
      <c r="L752"/>
      <c r="W752" s="53" t="str">
        <f>IF('Project 2'!$V752&lt;&gt;"",'Project 2'!$V752*VLOOKUP('Project 2'!$U752,#REF!,2,0),"")</f>
        <v/>
      </c>
    </row>
    <row r="753" spans="12:23" x14ac:dyDescent="0.35">
      <c r="L753"/>
      <c r="W753" s="53" t="str">
        <f>IF('Project 2'!$V753&lt;&gt;"",'Project 2'!$V753*VLOOKUP('Project 2'!$U753,#REF!,2,0),"")</f>
        <v/>
      </c>
    </row>
    <row r="754" spans="12:23" x14ac:dyDescent="0.35">
      <c r="L754"/>
      <c r="W754" s="53" t="str">
        <f>IF('Project 2'!$V754&lt;&gt;"",'Project 2'!$V754*VLOOKUP('Project 2'!$U754,#REF!,2,0),"")</f>
        <v/>
      </c>
    </row>
    <row r="755" spans="12:23" x14ac:dyDescent="0.35">
      <c r="L755"/>
      <c r="W755" s="53" t="str">
        <f>IF('Project 2'!$V755&lt;&gt;"",'Project 2'!$V755*VLOOKUP('Project 2'!$U755,#REF!,2,0),"")</f>
        <v/>
      </c>
    </row>
    <row r="756" spans="12:23" x14ac:dyDescent="0.35">
      <c r="L756"/>
      <c r="W756" s="53" t="str">
        <f>IF('Project 2'!$V756&lt;&gt;"",'Project 2'!$V756*VLOOKUP('Project 2'!$U756,#REF!,2,0),"")</f>
        <v/>
      </c>
    </row>
    <row r="757" spans="12:23" x14ac:dyDescent="0.35">
      <c r="L757"/>
      <c r="W757" s="53" t="str">
        <f>IF('Project 2'!$V757&lt;&gt;"",'Project 2'!$V757*VLOOKUP('Project 2'!$U757,#REF!,2,0),"")</f>
        <v/>
      </c>
    </row>
    <row r="758" spans="12:23" x14ac:dyDescent="0.35">
      <c r="L758"/>
      <c r="W758" s="53" t="str">
        <f>IF('Project 2'!$V758&lt;&gt;"",'Project 2'!$V758*VLOOKUP('Project 2'!$U758,#REF!,2,0),"")</f>
        <v/>
      </c>
    </row>
    <row r="759" spans="12:23" x14ac:dyDescent="0.35">
      <c r="L759"/>
      <c r="W759" s="53" t="str">
        <f>IF('Project 2'!$V759&lt;&gt;"",'Project 2'!$V759*VLOOKUP('Project 2'!$U759,#REF!,2,0),"")</f>
        <v/>
      </c>
    </row>
    <row r="760" spans="12:23" x14ac:dyDescent="0.35">
      <c r="L760"/>
      <c r="W760" s="53" t="str">
        <f>IF('Project 2'!$V760&lt;&gt;"",'Project 2'!$V760*VLOOKUP('Project 2'!$U760,#REF!,2,0),"")</f>
        <v/>
      </c>
    </row>
    <row r="761" spans="12:23" x14ac:dyDescent="0.35">
      <c r="L761"/>
      <c r="W761" s="53" t="str">
        <f>IF('Project 2'!$V761&lt;&gt;"",'Project 2'!$V761*VLOOKUP('Project 2'!$U761,#REF!,2,0),"")</f>
        <v/>
      </c>
    </row>
    <row r="762" spans="12:23" x14ac:dyDescent="0.35">
      <c r="L762"/>
      <c r="W762" s="53" t="str">
        <f>IF('Project 2'!$V762&lt;&gt;"",'Project 2'!$V762*VLOOKUP('Project 2'!$U762,#REF!,2,0),"")</f>
        <v/>
      </c>
    </row>
    <row r="763" spans="12:23" x14ac:dyDescent="0.35">
      <c r="L763"/>
      <c r="W763" s="53" t="str">
        <f>IF('Project 2'!$V763&lt;&gt;"",'Project 2'!$V763*VLOOKUP('Project 2'!$U763,#REF!,2,0),"")</f>
        <v/>
      </c>
    </row>
    <row r="764" spans="12:23" x14ac:dyDescent="0.35">
      <c r="L764"/>
      <c r="W764" s="53" t="str">
        <f>IF('Project 2'!$V764&lt;&gt;"",'Project 2'!$V764*VLOOKUP('Project 2'!$U764,#REF!,2,0),"")</f>
        <v/>
      </c>
    </row>
    <row r="765" spans="12:23" x14ac:dyDescent="0.35">
      <c r="L765"/>
      <c r="W765" s="53" t="str">
        <f>IF('Project 2'!$V765&lt;&gt;"",'Project 2'!$V765*VLOOKUP('Project 2'!$U765,#REF!,2,0),"")</f>
        <v/>
      </c>
    </row>
    <row r="766" spans="12:23" x14ac:dyDescent="0.35">
      <c r="L766"/>
      <c r="W766" s="53" t="str">
        <f>IF('Project 2'!$V766&lt;&gt;"",'Project 2'!$V766*VLOOKUP('Project 2'!$U766,#REF!,2,0),"")</f>
        <v/>
      </c>
    </row>
    <row r="767" spans="12:23" x14ac:dyDescent="0.35">
      <c r="L767"/>
      <c r="W767" s="53" t="str">
        <f>IF('Project 2'!$V767&lt;&gt;"",'Project 2'!$V767*VLOOKUP('Project 2'!$U767,#REF!,2,0),"")</f>
        <v/>
      </c>
    </row>
    <row r="768" spans="12:23" x14ac:dyDescent="0.35">
      <c r="L768"/>
      <c r="W768" s="53" t="str">
        <f>IF('Project 2'!$V768&lt;&gt;"",'Project 2'!$V768*VLOOKUP('Project 2'!$U768,#REF!,2,0),"")</f>
        <v/>
      </c>
    </row>
    <row r="769" spans="12:23" x14ac:dyDescent="0.35">
      <c r="L769"/>
      <c r="W769" s="53" t="str">
        <f>IF('Project 2'!$V769&lt;&gt;"",'Project 2'!$V769*VLOOKUP('Project 2'!$U769,#REF!,2,0),"")</f>
        <v/>
      </c>
    </row>
    <row r="770" spans="12:23" x14ac:dyDescent="0.35">
      <c r="L770"/>
      <c r="W770" s="53" t="str">
        <f>IF('Project 2'!$V770&lt;&gt;"",'Project 2'!$V770*VLOOKUP('Project 2'!$U770,#REF!,2,0),"")</f>
        <v/>
      </c>
    </row>
    <row r="771" spans="12:23" x14ac:dyDescent="0.35">
      <c r="L771"/>
      <c r="W771" s="53" t="str">
        <f>IF('Project 2'!$V771&lt;&gt;"",'Project 2'!$V771*VLOOKUP('Project 2'!$U771,#REF!,2,0),"")</f>
        <v/>
      </c>
    </row>
    <row r="772" spans="12:23" x14ac:dyDescent="0.35">
      <c r="L772"/>
      <c r="W772" s="53" t="str">
        <f>IF('Project 2'!$V772&lt;&gt;"",'Project 2'!$V772*VLOOKUP('Project 2'!$U772,#REF!,2,0),"")</f>
        <v/>
      </c>
    </row>
    <row r="773" spans="12:23" x14ac:dyDescent="0.35">
      <c r="L773"/>
      <c r="W773" s="53" t="str">
        <f>IF('Project 2'!$V773&lt;&gt;"",'Project 2'!$V773*VLOOKUP('Project 2'!$U773,#REF!,2,0),"")</f>
        <v/>
      </c>
    </row>
    <row r="774" spans="12:23" x14ac:dyDescent="0.35">
      <c r="L774"/>
      <c r="W774" s="53" t="str">
        <f>IF('Project 2'!$V774&lt;&gt;"",'Project 2'!$V774*VLOOKUP('Project 2'!$U774,#REF!,2,0),"")</f>
        <v/>
      </c>
    </row>
    <row r="775" spans="12:23" x14ac:dyDescent="0.35">
      <c r="L775"/>
      <c r="W775" s="53" t="str">
        <f>IF('Project 2'!$V775&lt;&gt;"",'Project 2'!$V775*VLOOKUP('Project 2'!$U775,#REF!,2,0),"")</f>
        <v/>
      </c>
    </row>
    <row r="776" spans="12:23" x14ac:dyDescent="0.35">
      <c r="L776"/>
      <c r="W776" s="53" t="str">
        <f>IF('Project 2'!$V776&lt;&gt;"",'Project 2'!$V776*VLOOKUP('Project 2'!$U776,#REF!,2,0),"")</f>
        <v/>
      </c>
    </row>
    <row r="777" spans="12:23" x14ac:dyDescent="0.35">
      <c r="L777"/>
      <c r="W777" s="53" t="str">
        <f>IF('Project 2'!$V777&lt;&gt;"",'Project 2'!$V777*VLOOKUP('Project 2'!$U777,#REF!,2,0),"")</f>
        <v/>
      </c>
    </row>
    <row r="778" spans="12:23" x14ac:dyDescent="0.35">
      <c r="L778"/>
      <c r="W778" s="53" t="str">
        <f>IF('Project 2'!$V778&lt;&gt;"",'Project 2'!$V778*VLOOKUP('Project 2'!$U778,#REF!,2,0),"")</f>
        <v/>
      </c>
    </row>
    <row r="779" spans="12:23" x14ac:dyDescent="0.35">
      <c r="L779"/>
      <c r="W779" s="53" t="str">
        <f>IF('Project 2'!$V779&lt;&gt;"",'Project 2'!$V779*VLOOKUP('Project 2'!$U779,#REF!,2,0),"")</f>
        <v/>
      </c>
    </row>
    <row r="780" spans="12:23" x14ac:dyDescent="0.35">
      <c r="L780"/>
      <c r="W780" s="53" t="str">
        <f>IF('Project 2'!$V780&lt;&gt;"",'Project 2'!$V780*VLOOKUP('Project 2'!$U780,#REF!,2,0),"")</f>
        <v/>
      </c>
    </row>
    <row r="781" spans="12:23" x14ac:dyDescent="0.35">
      <c r="L781"/>
      <c r="W781" s="53" t="str">
        <f>IF('Project 2'!$V781&lt;&gt;"",'Project 2'!$V781*VLOOKUP('Project 2'!$U781,#REF!,2,0),"")</f>
        <v/>
      </c>
    </row>
    <row r="782" spans="12:23" x14ac:dyDescent="0.35">
      <c r="L782"/>
      <c r="W782" s="53" t="str">
        <f>IF('Project 2'!$V782&lt;&gt;"",'Project 2'!$V782*VLOOKUP('Project 2'!$U782,#REF!,2,0),"")</f>
        <v/>
      </c>
    </row>
    <row r="783" spans="12:23" x14ac:dyDescent="0.35">
      <c r="L783"/>
      <c r="W783" s="53" t="str">
        <f>IF('Project 2'!$V783&lt;&gt;"",'Project 2'!$V783*VLOOKUP('Project 2'!$U783,#REF!,2,0),"")</f>
        <v/>
      </c>
    </row>
    <row r="784" spans="12:23" x14ac:dyDescent="0.35">
      <c r="L784"/>
      <c r="W784" s="53" t="str">
        <f>IF('Project 2'!$V784&lt;&gt;"",'Project 2'!$V784*VLOOKUP('Project 2'!$U784,#REF!,2,0),"")</f>
        <v/>
      </c>
    </row>
    <row r="785" spans="12:23" x14ac:dyDescent="0.35">
      <c r="L785"/>
      <c r="W785" s="53" t="str">
        <f>IF('Project 2'!$V785&lt;&gt;"",'Project 2'!$V785*VLOOKUP('Project 2'!$U785,#REF!,2,0),"")</f>
        <v/>
      </c>
    </row>
    <row r="786" spans="12:23" x14ac:dyDescent="0.35">
      <c r="L786"/>
      <c r="W786" s="53" t="str">
        <f>IF('Project 2'!$V786&lt;&gt;"",'Project 2'!$V786*VLOOKUP('Project 2'!$U786,#REF!,2,0),"")</f>
        <v/>
      </c>
    </row>
    <row r="787" spans="12:23" x14ac:dyDescent="0.35">
      <c r="L787"/>
      <c r="W787" s="53" t="str">
        <f>IF('Project 2'!$V787&lt;&gt;"",'Project 2'!$V787*VLOOKUP('Project 2'!$U787,#REF!,2,0),"")</f>
        <v/>
      </c>
    </row>
    <row r="788" spans="12:23" x14ac:dyDescent="0.35">
      <c r="L788"/>
      <c r="W788" s="53" t="str">
        <f>IF('Project 2'!$V788&lt;&gt;"",'Project 2'!$V788*VLOOKUP('Project 2'!$U788,#REF!,2,0),"")</f>
        <v/>
      </c>
    </row>
    <row r="789" spans="12:23" x14ac:dyDescent="0.35">
      <c r="L789"/>
      <c r="W789" s="53" t="str">
        <f>IF('Project 2'!$V789&lt;&gt;"",'Project 2'!$V789*VLOOKUP('Project 2'!$U789,#REF!,2,0),"")</f>
        <v/>
      </c>
    </row>
    <row r="790" spans="12:23" x14ac:dyDescent="0.35">
      <c r="L790"/>
      <c r="W790" s="53" t="str">
        <f>IF('Project 2'!$V790&lt;&gt;"",'Project 2'!$V790*VLOOKUP('Project 2'!$U790,#REF!,2,0),"")</f>
        <v/>
      </c>
    </row>
    <row r="791" spans="12:23" x14ac:dyDescent="0.35">
      <c r="L791"/>
      <c r="W791" s="53" t="str">
        <f>IF('Project 2'!$V791&lt;&gt;"",'Project 2'!$V791*VLOOKUP('Project 2'!$U791,#REF!,2,0),"")</f>
        <v/>
      </c>
    </row>
    <row r="792" spans="12:23" x14ac:dyDescent="0.35">
      <c r="L792"/>
      <c r="W792" s="53" t="str">
        <f>IF('Project 2'!$V792&lt;&gt;"",'Project 2'!$V792*VLOOKUP('Project 2'!$U792,#REF!,2,0),"")</f>
        <v/>
      </c>
    </row>
    <row r="793" spans="12:23" x14ac:dyDescent="0.35">
      <c r="L793"/>
      <c r="W793" s="53" t="str">
        <f>IF('Project 2'!$V793&lt;&gt;"",'Project 2'!$V793*VLOOKUP('Project 2'!$U793,#REF!,2,0),"")</f>
        <v/>
      </c>
    </row>
    <row r="794" spans="12:23" x14ac:dyDescent="0.35">
      <c r="L794"/>
      <c r="W794" s="53" t="str">
        <f>IF('Project 2'!$V794&lt;&gt;"",'Project 2'!$V794*VLOOKUP('Project 2'!$U794,#REF!,2,0),"")</f>
        <v/>
      </c>
    </row>
    <row r="795" spans="12:23" x14ac:dyDescent="0.35">
      <c r="L795"/>
      <c r="W795" s="53" t="str">
        <f>IF('Project 2'!$V795&lt;&gt;"",'Project 2'!$V795*VLOOKUP('Project 2'!$U795,#REF!,2,0),"")</f>
        <v/>
      </c>
    </row>
    <row r="796" spans="12:23" x14ac:dyDescent="0.35">
      <c r="L796"/>
      <c r="W796" s="53" t="str">
        <f>IF('Project 2'!$V796&lt;&gt;"",'Project 2'!$V796*VLOOKUP('Project 2'!$U796,#REF!,2,0),"")</f>
        <v/>
      </c>
    </row>
    <row r="797" spans="12:23" x14ac:dyDescent="0.35">
      <c r="L797"/>
      <c r="W797" s="53" t="str">
        <f>IF('Project 2'!$V797&lt;&gt;"",'Project 2'!$V797*VLOOKUP('Project 2'!$U797,#REF!,2,0),"")</f>
        <v/>
      </c>
    </row>
    <row r="798" spans="12:23" x14ac:dyDescent="0.35">
      <c r="L798"/>
      <c r="W798" s="53" t="str">
        <f>IF('Project 2'!$V798&lt;&gt;"",'Project 2'!$V798*VLOOKUP('Project 2'!$U798,#REF!,2,0),"")</f>
        <v/>
      </c>
    </row>
    <row r="799" spans="12:23" x14ac:dyDescent="0.35">
      <c r="L799"/>
      <c r="W799" s="53" t="str">
        <f>IF('Project 2'!$V799&lt;&gt;"",'Project 2'!$V799*VLOOKUP('Project 2'!$U799,#REF!,2,0),"")</f>
        <v/>
      </c>
    </row>
    <row r="800" spans="12:23" x14ac:dyDescent="0.35">
      <c r="L800"/>
      <c r="W800" s="53" t="str">
        <f>IF('Project 2'!$V800&lt;&gt;"",'Project 2'!$V800*VLOOKUP('Project 2'!$U800,#REF!,2,0),"")</f>
        <v/>
      </c>
    </row>
    <row r="801" spans="12:23" x14ac:dyDescent="0.35">
      <c r="L801"/>
      <c r="W801" s="53" t="str">
        <f>IF('Project 2'!$V801&lt;&gt;"",'Project 2'!$V801*VLOOKUP('Project 2'!$U801,#REF!,2,0),"")</f>
        <v/>
      </c>
    </row>
    <row r="802" spans="12:23" x14ac:dyDescent="0.35">
      <c r="L802"/>
      <c r="W802" s="53" t="str">
        <f>IF('Project 2'!$V802&lt;&gt;"",'Project 2'!$V802*VLOOKUP('Project 2'!$U802,#REF!,2,0),"")</f>
        <v/>
      </c>
    </row>
    <row r="803" spans="12:23" x14ac:dyDescent="0.35">
      <c r="L803"/>
      <c r="W803" s="53" t="str">
        <f>IF('Project 2'!$V803&lt;&gt;"",'Project 2'!$V803*VLOOKUP('Project 2'!$U803,#REF!,2,0),"")</f>
        <v/>
      </c>
    </row>
    <row r="804" spans="12:23" x14ac:dyDescent="0.35">
      <c r="L804"/>
      <c r="W804" s="53" t="str">
        <f>IF('Project 2'!$V804&lt;&gt;"",'Project 2'!$V804*VLOOKUP('Project 2'!$U804,#REF!,2,0),"")</f>
        <v/>
      </c>
    </row>
    <row r="805" spans="12:23" x14ac:dyDescent="0.35">
      <c r="L805"/>
      <c r="W805" s="53" t="str">
        <f>IF('Project 2'!$V805&lt;&gt;"",'Project 2'!$V805*VLOOKUP('Project 2'!$U805,#REF!,2,0),"")</f>
        <v/>
      </c>
    </row>
    <row r="806" spans="12:23" x14ac:dyDescent="0.35">
      <c r="L806"/>
      <c r="W806" s="53" t="str">
        <f>IF('Project 2'!$V806&lt;&gt;"",'Project 2'!$V806*VLOOKUP('Project 2'!$U806,#REF!,2,0),"")</f>
        <v/>
      </c>
    </row>
    <row r="807" spans="12:23" x14ac:dyDescent="0.35">
      <c r="L807"/>
      <c r="W807" s="53" t="str">
        <f>IF('Project 2'!$V807&lt;&gt;"",'Project 2'!$V807*VLOOKUP('Project 2'!$U807,#REF!,2,0),"")</f>
        <v/>
      </c>
    </row>
    <row r="808" spans="12:23" x14ac:dyDescent="0.35">
      <c r="L808"/>
      <c r="W808" s="53" t="str">
        <f>IF('Project 2'!$V808&lt;&gt;"",'Project 2'!$V808*VLOOKUP('Project 2'!$U808,#REF!,2,0),"")</f>
        <v/>
      </c>
    </row>
    <row r="809" spans="12:23" x14ac:dyDescent="0.35">
      <c r="L809"/>
      <c r="W809" s="53" t="str">
        <f>IF('Project 2'!$V809&lt;&gt;"",'Project 2'!$V809*VLOOKUP('Project 2'!$U809,#REF!,2,0),"")</f>
        <v/>
      </c>
    </row>
    <row r="810" spans="12:23" x14ac:dyDescent="0.35">
      <c r="L810"/>
      <c r="W810" s="53" t="str">
        <f>IF('Project 2'!$V810&lt;&gt;"",'Project 2'!$V810*VLOOKUP('Project 2'!$U810,#REF!,2,0),"")</f>
        <v/>
      </c>
    </row>
    <row r="811" spans="12:23" x14ac:dyDescent="0.35">
      <c r="L811"/>
      <c r="W811" s="53" t="str">
        <f>IF('Project 2'!$V811&lt;&gt;"",'Project 2'!$V811*VLOOKUP('Project 2'!$U811,#REF!,2,0),"")</f>
        <v/>
      </c>
    </row>
    <row r="812" spans="12:23" x14ac:dyDescent="0.35">
      <c r="L812"/>
      <c r="W812" s="53" t="str">
        <f>IF('Project 2'!$V812&lt;&gt;"",'Project 2'!$V812*VLOOKUP('Project 2'!$U812,#REF!,2,0),"")</f>
        <v/>
      </c>
    </row>
    <row r="813" spans="12:23" x14ac:dyDescent="0.35">
      <c r="L813"/>
      <c r="W813" s="53" t="str">
        <f>IF('Project 2'!$V813&lt;&gt;"",'Project 2'!$V813*VLOOKUP('Project 2'!$U813,#REF!,2,0),"")</f>
        <v/>
      </c>
    </row>
    <row r="814" spans="12:23" x14ac:dyDescent="0.35">
      <c r="L814"/>
      <c r="W814" s="53" t="str">
        <f>IF('Project 2'!$V814&lt;&gt;"",'Project 2'!$V814*VLOOKUP('Project 2'!$U814,#REF!,2,0),"")</f>
        <v/>
      </c>
    </row>
    <row r="815" spans="12:23" x14ac:dyDescent="0.35">
      <c r="L815"/>
      <c r="W815" s="53" t="str">
        <f>IF('Project 2'!$V815&lt;&gt;"",'Project 2'!$V815*VLOOKUP('Project 2'!$U815,#REF!,2,0),"")</f>
        <v/>
      </c>
    </row>
    <row r="816" spans="12:23" x14ac:dyDescent="0.35">
      <c r="L816"/>
      <c r="W816" s="53" t="str">
        <f>IF('Project 2'!$V816&lt;&gt;"",'Project 2'!$V816*VLOOKUP('Project 2'!$U816,#REF!,2,0),"")</f>
        <v/>
      </c>
    </row>
    <row r="817" spans="12:23" x14ac:dyDescent="0.35">
      <c r="L817"/>
      <c r="W817" s="53" t="str">
        <f>IF('Project 2'!$V817&lt;&gt;"",'Project 2'!$V817*VLOOKUP('Project 2'!$U817,#REF!,2,0),"")</f>
        <v/>
      </c>
    </row>
    <row r="818" spans="12:23" x14ac:dyDescent="0.35">
      <c r="L818"/>
      <c r="W818" s="53" t="str">
        <f>IF('Project 2'!$V818&lt;&gt;"",'Project 2'!$V818*VLOOKUP('Project 2'!$U818,#REF!,2,0),"")</f>
        <v/>
      </c>
    </row>
    <row r="819" spans="12:23" x14ac:dyDescent="0.35">
      <c r="L819"/>
      <c r="W819" s="53" t="str">
        <f>IF('Project 2'!$V819&lt;&gt;"",'Project 2'!$V819*VLOOKUP('Project 2'!$U819,#REF!,2,0),"")</f>
        <v/>
      </c>
    </row>
    <row r="820" spans="12:23" x14ac:dyDescent="0.35">
      <c r="L820"/>
      <c r="W820" s="53" t="str">
        <f>IF('Project 2'!$V820&lt;&gt;"",'Project 2'!$V820*VLOOKUP('Project 2'!$U820,#REF!,2,0),"")</f>
        <v/>
      </c>
    </row>
    <row r="821" spans="12:23" x14ac:dyDescent="0.35">
      <c r="L821"/>
      <c r="W821" s="53" t="str">
        <f>IF('Project 2'!$V821&lt;&gt;"",'Project 2'!$V821*VLOOKUP('Project 2'!$U821,#REF!,2,0),"")</f>
        <v/>
      </c>
    </row>
    <row r="822" spans="12:23" x14ac:dyDescent="0.35">
      <c r="L822"/>
      <c r="W822" s="53" t="str">
        <f>IF('Project 2'!$V822&lt;&gt;"",'Project 2'!$V822*VLOOKUP('Project 2'!$U822,#REF!,2,0),"")</f>
        <v/>
      </c>
    </row>
    <row r="823" spans="12:23" x14ac:dyDescent="0.35">
      <c r="L823"/>
      <c r="W823" s="53" t="str">
        <f>IF('Project 2'!$V823&lt;&gt;"",'Project 2'!$V823*VLOOKUP('Project 2'!$U823,#REF!,2,0),"")</f>
        <v/>
      </c>
    </row>
    <row r="824" spans="12:23" x14ac:dyDescent="0.35">
      <c r="L824"/>
      <c r="W824" s="53" t="str">
        <f>IF('Project 2'!$V824&lt;&gt;"",'Project 2'!$V824*VLOOKUP('Project 2'!$U824,#REF!,2,0),"")</f>
        <v/>
      </c>
    </row>
    <row r="825" spans="12:23" x14ac:dyDescent="0.35">
      <c r="L825"/>
      <c r="W825" s="53" t="str">
        <f>IF('Project 2'!$V825&lt;&gt;"",'Project 2'!$V825*VLOOKUP('Project 2'!$U825,#REF!,2,0),"")</f>
        <v/>
      </c>
    </row>
    <row r="826" spans="12:23" x14ac:dyDescent="0.35">
      <c r="L826"/>
      <c r="W826" s="53" t="str">
        <f>IF('Project 2'!$V826&lt;&gt;"",'Project 2'!$V826*VLOOKUP('Project 2'!$U826,#REF!,2,0),"")</f>
        <v/>
      </c>
    </row>
    <row r="827" spans="12:23" x14ac:dyDescent="0.35">
      <c r="L827"/>
      <c r="W827" s="53" t="str">
        <f>IF('Project 2'!$V827&lt;&gt;"",'Project 2'!$V827*VLOOKUP('Project 2'!$U827,#REF!,2,0),"")</f>
        <v/>
      </c>
    </row>
    <row r="828" spans="12:23" x14ac:dyDescent="0.35">
      <c r="L828"/>
      <c r="W828" s="53" t="str">
        <f>IF('Project 2'!$V828&lt;&gt;"",'Project 2'!$V828*VLOOKUP('Project 2'!$U828,#REF!,2,0),"")</f>
        <v/>
      </c>
    </row>
    <row r="829" spans="12:23" x14ac:dyDescent="0.35">
      <c r="L829"/>
      <c r="W829" s="53" t="str">
        <f>IF('Project 2'!$V829&lt;&gt;"",'Project 2'!$V829*VLOOKUP('Project 2'!$U829,#REF!,2,0),"")</f>
        <v/>
      </c>
    </row>
    <row r="830" spans="12:23" x14ac:dyDescent="0.35">
      <c r="L830"/>
      <c r="W830" s="53" t="str">
        <f>IF('Project 2'!$V830&lt;&gt;"",'Project 2'!$V830*VLOOKUP('Project 2'!$U830,#REF!,2,0),"")</f>
        <v/>
      </c>
    </row>
    <row r="831" spans="12:23" x14ac:dyDescent="0.35">
      <c r="L831"/>
      <c r="W831" s="53" t="str">
        <f>IF('Project 2'!$V831&lt;&gt;"",'Project 2'!$V831*VLOOKUP('Project 2'!$U831,#REF!,2,0),"")</f>
        <v/>
      </c>
    </row>
    <row r="832" spans="12:23" x14ac:dyDescent="0.35">
      <c r="L832"/>
      <c r="W832" s="53" t="str">
        <f>IF('Project 2'!$V832&lt;&gt;"",'Project 2'!$V832*VLOOKUP('Project 2'!$U832,#REF!,2,0),"")</f>
        <v/>
      </c>
    </row>
    <row r="833" spans="12:23" x14ac:dyDescent="0.35">
      <c r="L833"/>
      <c r="W833" s="53" t="str">
        <f>IF('Project 2'!$V833&lt;&gt;"",'Project 2'!$V833*VLOOKUP('Project 2'!$U833,#REF!,2,0),"")</f>
        <v/>
      </c>
    </row>
    <row r="834" spans="12:23" x14ac:dyDescent="0.35">
      <c r="L834"/>
      <c r="W834" s="53" t="str">
        <f>IF('Project 2'!$V834&lt;&gt;"",'Project 2'!$V834*VLOOKUP('Project 2'!$U834,#REF!,2,0),"")</f>
        <v/>
      </c>
    </row>
    <row r="835" spans="12:23" x14ac:dyDescent="0.35">
      <c r="L835"/>
      <c r="W835" s="53" t="str">
        <f>IF('Project 2'!$V835&lt;&gt;"",'Project 2'!$V835*VLOOKUP('Project 2'!$U835,#REF!,2,0),"")</f>
        <v/>
      </c>
    </row>
    <row r="836" spans="12:23" x14ac:dyDescent="0.35">
      <c r="L836"/>
      <c r="W836" s="53" t="str">
        <f>IF('Project 2'!$V836&lt;&gt;"",'Project 2'!$V836*VLOOKUP('Project 2'!$U836,#REF!,2,0),"")</f>
        <v/>
      </c>
    </row>
    <row r="837" spans="12:23" x14ac:dyDescent="0.35">
      <c r="L837"/>
      <c r="W837" s="53" t="str">
        <f>IF('Project 2'!$V837&lt;&gt;"",'Project 2'!$V837*VLOOKUP('Project 2'!$U837,#REF!,2,0),"")</f>
        <v/>
      </c>
    </row>
    <row r="838" spans="12:23" x14ac:dyDescent="0.35">
      <c r="L838"/>
      <c r="W838" s="53" t="str">
        <f>IF('Project 2'!$V838&lt;&gt;"",'Project 2'!$V838*VLOOKUP('Project 2'!$U838,#REF!,2,0),"")</f>
        <v/>
      </c>
    </row>
    <row r="839" spans="12:23" x14ac:dyDescent="0.35">
      <c r="L839"/>
      <c r="W839" s="53" t="str">
        <f>IF('Project 2'!$V839&lt;&gt;"",'Project 2'!$V839*VLOOKUP('Project 2'!$U839,#REF!,2,0),"")</f>
        <v/>
      </c>
    </row>
    <row r="840" spans="12:23" x14ac:dyDescent="0.35">
      <c r="L840"/>
      <c r="W840" s="53" t="str">
        <f>IF('Project 2'!$V840&lt;&gt;"",'Project 2'!$V840*VLOOKUP('Project 2'!$U840,#REF!,2,0),"")</f>
        <v/>
      </c>
    </row>
    <row r="841" spans="12:23" x14ac:dyDescent="0.35">
      <c r="L841"/>
      <c r="W841" s="53" t="str">
        <f>IF('Project 2'!$V841&lt;&gt;"",'Project 2'!$V841*VLOOKUP('Project 2'!$U841,#REF!,2,0),"")</f>
        <v/>
      </c>
    </row>
    <row r="842" spans="12:23" x14ac:dyDescent="0.35">
      <c r="L842"/>
      <c r="W842" s="53" t="str">
        <f>IF('Project 2'!$V842&lt;&gt;"",'Project 2'!$V842*VLOOKUP('Project 2'!$U842,#REF!,2,0),"")</f>
        <v/>
      </c>
    </row>
    <row r="843" spans="12:23" x14ac:dyDescent="0.35">
      <c r="L843"/>
      <c r="W843" s="53" t="str">
        <f>IF('Project 2'!$V843&lt;&gt;"",'Project 2'!$V843*VLOOKUP('Project 2'!$U843,#REF!,2,0),"")</f>
        <v/>
      </c>
    </row>
    <row r="844" spans="12:23" x14ac:dyDescent="0.35">
      <c r="L844"/>
      <c r="W844" s="53" t="str">
        <f>IF('Project 2'!$V844&lt;&gt;"",'Project 2'!$V844*VLOOKUP('Project 2'!$U844,#REF!,2,0),"")</f>
        <v/>
      </c>
    </row>
    <row r="845" spans="12:23" x14ac:dyDescent="0.35">
      <c r="L845"/>
      <c r="W845" s="53" t="str">
        <f>IF('Project 2'!$V845&lt;&gt;"",'Project 2'!$V845*VLOOKUP('Project 2'!$U845,#REF!,2,0),"")</f>
        <v/>
      </c>
    </row>
    <row r="846" spans="12:23" x14ac:dyDescent="0.35">
      <c r="L846"/>
      <c r="W846" s="53" t="str">
        <f>IF('Project 2'!$V846&lt;&gt;"",'Project 2'!$V846*VLOOKUP('Project 2'!$U846,#REF!,2,0),"")</f>
        <v/>
      </c>
    </row>
    <row r="847" spans="12:23" x14ac:dyDescent="0.35">
      <c r="L847"/>
      <c r="W847" s="53" t="str">
        <f>IF('Project 2'!$V847&lt;&gt;"",'Project 2'!$V847*VLOOKUP('Project 2'!$U847,#REF!,2,0),"")</f>
        <v/>
      </c>
    </row>
    <row r="848" spans="12:23" x14ac:dyDescent="0.35">
      <c r="L848"/>
      <c r="W848" s="53" t="str">
        <f>IF('Project 2'!$V848&lt;&gt;"",'Project 2'!$V848*VLOOKUP('Project 2'!$U848,#REF!,2,0),"")</f>
        <v/>
      </c>
    </row>
    <row r="849" spans="12:23" x14ac:dyDescent="0.35">
      <c r="L849"/>
      <c r="W849" s="53" t="str">
        <f>IF('Project 2'!$V849&lt;&gt;"",'Project 2'!$V849*VLOOKUP('Project 2'!$U849,#REF!,2,0),"")</f>
        <v/>
      </c>
    </row>
    <row r="850" spans="12:23" x14ac:dyDescent="0.35">
      <c r="L850"/>
      <c r="W850" s="53" t="str">
        <f>IF('Project 2'!$V850&lt;&gt;"",'Project 2'!$V850*VLOOKUP('Project 2'!$U850,#REF!,2,0),"")</f>
        <v/>
      </c>
    </row>
    <row r="851" spans="12:23" x14ac:dyDescent="0.35">
      <c r="L851"/>
      <c r="W851" s="53" t="str">
        <f>IF('Project 2'!$V851&lt;&gt;"",'Project 2'!$V851*VLOOKUP('Project 2'!$U851,#REF!,2,0),"")</f>
        <v/>
      </c>
    </row>
    <row r="852" spans="12:23" x14ac:dyDescent="0.35">
      <c r="L852"/>
      <c r="W852" s="53" t="str">
        <f>IF('Project 2'!$V852&lt;&gt;"",'Project 2'!$V852*VLOOKUP('Project 2'!$U852,#REF!,2,0),"")</f>
        <v/>
      </c>
    </row>
    <row r="853" spans="12:23" x14ac:dyDescent="0.35">
      <c r="L853"/>
      <c r="W853" s="53" t="str">
        <f>IF('Project 2'!$V853&lt;&gt;"",'Project 2'!$V853*VLOOKUP('Project 2'!$U853,#REF!,2,0),"")</f>
        <v/>
      </c>
    </row>
    <row r="854" spans="12:23" x14ac:dyDescent="0.35">
      <c r="L854"/>
      <c r="W854" s="53" t="str">
        <f>IF('Project 2'!$V854&lt;&gt;"",'Project 2'!$V854*VLOOKUP('Project 2'!$U854,#REF!,2,0),"")</f>
        <v/>
      </c>
    </row>
    <row r="855" spans="12:23" x14ac:dyDescent="0.35">
      <c r="L855"/>
      <c r="W855" s="53" t="str">
        <f>IF('Project 2'!$V855&lt;&gt;"",'Project 2'!$V855*VLOOKUP('Project 2'!$U855,#REF!,2,0),"")</f>
        <v/>
      </c>
    </row>
    <row r="856" spans="12:23" x14ac:dyDescent="0.35">
      <c r="L856"/>
      <c r="W856" s="53" t="str">
        <f>IF('Project 2'!$V856&lt;&gt;"",'Project 2'!$V856*VLOOKUP('Project 2'!$U856,#REF!,2,0),"")</f>
        <v/>
      </c>
    </row>
    <row r="857" spans="12:23" x14ac:dyDescent="0.35">
      <c r="L857"/>
      <c r="W857" s="53" t="str">
        <f>IF('Project 2'!$V857&lt;&gt;"",'Project 2'!$V857*VLOOKUP('Project 2'!$U857,#REF!,2,0),"")</f>
        <v/>
      </c>
    </row>
    <row r="858" spans="12:23" x14ac:dyDescent="0.35">
      <c r="L858"/>
      <c r="W858" s="53" t="str">
        <f>IF('Project 2'!$V858&lt;&gt;"",'Project 2'!$V858*VLOOKUP('Project 2'!$U858,#REF!,2,0),"")</f>
        <v/>
      </c>
    </row>
    <row r="859" spans="12:23" x14ac:dyDescent="0.35">
      <c r="L859"/>
      <c r="W859" s="53" t="str">
        <f>IF('Project 2'!$V859&lt;&gt;"",'Project 2'!$V859*VLOOKUP('Project 2'!$U859,#REF!,2,0),"")</f>
        <v/>
      </c>
    </row>
    <row r="860" spans="12:23" x14ac:dyDescent="0.35">
      <c r="L860"/>
      <c r="W860" s="53" t="str">
        <f>IF('Project 2'!$V860&lt;&gt;"",'Project 2'!$V860*VLOOKUP('Project 2'!$U860,#REF!,2,0),"")</f>
        <v/>
      </c>
    </row>
    <row r="861" spans="12:23" x14ac:dyDescent="0.35">
      <c r="L861"/>
      <c r="W861" s="53" t="str">
        <f>IF('Project 2'!$V861&lt;&gt;"",'Project 2'!$V861*VLOOKUP('Project 2'!$U861,#REF!,2,0),"")</f>
        <v/>
      </c>
    </row>
    <row r="862" spans="12:23" x14ac:dyDescent="0.35">
      <c r="L862"/>
      <c r="W862" s="53" t="str">
        <f>IF('Project 2'!$V862&lt;&gt;"",'Project 2'!$V862*VLOOKUP('Project 2'!$U862,#REF!,2,0),"")</f>
        <v/>
      </c>
    </row>
    <row r="863" spans="12:23" x14ac:dyDescent="0.35">
      <c r="L863"/>
      <c r="W863" s="53" t="str">
        <f>IF('Project 2'!$V863&lt;&gt;"",'Project 2'!$V863*VLOOKUP('Project 2'!$U863,#REF!,2,0),"")</f>
        <v/>
      </c>
    </row>
    <row r="864" spans="12:23" x14ac:dyDescent="0.35">
      <c r="L864"/>
      <c r="W864" s="53" t="str">
        <f>IF('Project 2'!$V864&lt;&gt;"",'Project 2'!$V864*VLOOKUP('Project 2'!$U864,#REF!,2,0),"")</f>
        <v/>
      </c>
    </row>
    <row r="865" spans="12:23" x14ac:dyDescent="0.35">
      <c r="L865"/>
      <c r="W865" s="53" t="str">
        <f>IF('Project 2'!$V865&lt;&gt;"",'Project 2'!$V865*VLOOKUP('Project 2'!$U865,#REF!,2,0),"")</f>
        <v/>
      </c>
    </row>
    <row r="866" spans="12:23" x14ac:dyDescent="0.35">
      <c r="L866"/>
      <c r="W866" s="53" t="str">
        <f>IF('Project 2'!$V866&lt;&gt;"",'Project 2'!$V866*VLOOKUP('Project 2'!$U866,#REF!,2,0),"")</f>
        <v/>
      </c>
    </row>
    <row r="867" spans="12:23" x14ac:dyDescent="0.35">
      <c r="L867"/>
      <c r="W867" s="53" t="str">
        <f>IF('Project 2'!$V867&lt;&gt;"",'Project 2'!$V867*VLOOKUP('Project 2'!$U867,#REF!,2,0),"")</f>
        <v/>
      </c>
    </row>
    <row r="868" spans="12:23" x14ac:dyDescent="0.35">
      <c r="L868"/>
      <c r="W868" s="53" t="str">
        <f>IF('Project 2'!$V868&lt;&gt;"",'Project 2'!$V868*VLOOKUP('Project 2'!$U868,#REF!,2,0),"")</f>
        <v/>
      </c>
    </row>
    <row r="869" spans="12:23" x14ac:dyDescent="0.35">
      <c r="L869"/>
      <c r="W869" s="53" t="str">
        <f>IF('Project 2'!$V869&lt;&gt;"",'Project 2'!$V869*VLOOKUP('Project 2'!$U869,#REF!,2,0),"")</f>
        <v/>
      </c>
    </row>
    <row r="870" spans="12:23" x14ac:dyDescent="0.35">
      <c r="L870"/>
      <c r="W870" s="53" t="str">
        <f>IF('Project 2'!$V870&lt;&gt;"",'Project 2'!$V870*VLOOKUP('Project 2'!$U870,#REF!,2,0),"")</f>
        <v/>
      </c>
    </row>
    <row r="871" spans="12:23" x14ac:dyDescent="0.35">
      <c r="L871"/>
      <c r="W871" s="53" t="str">
        <f>IF('Project 2'!$V871&lt;&gt;"",'Project 2'!$V871*VLOOKUP('Project 2'!$U871,#REF!,2,0),"")</f>
        <v/>
      </c>
    </row>
    <row r="872" spans="12:23" x14ac:dyDescent="0.35">
      <c r="L872"/>
      <c r="W872" s="53" t="str">
        <f>IF('Project 2'!$V872&lt;&gt;"",'Project 2'!$V872*VLOOKUP('Project 2'!$U872,#REF!,2,0),"")</f>
        <v/>
      </c>
    </row>
    <row r="873" spans="12:23" x14ac:dyDescent="0.35">
      <c r="L873"/>
      <c r="W873" s="53" t="str">
        <f>IF('Project 2'!$V873&lt;&gt;"",'Project 2'!$V873*VLOOKUP('Project 2'!$U873,#REF!,2,0),"")</f>
        <v/>
      </c>
    </row>
    <row r="874" spans="12:23" x14ac:dyDescent="0.35">
      <c r="L874"/>
      <c r="W874" s="53" t="str">
        <f>IF('Project 2'!$V874&lt;&gt;"",'Project 2'!$V874*VLOOKUP('Project 2'!$U874,#REF!,2,0),"")</f>
        <v/>
      </c>
    </row>
    <row r="875" spans="12:23" x14ac:dyDescent="0.35">
      <c r="L875"/>
      <c r="W875" s="53" t="str">
        <f>IF('Project 2'!$V875&lt;&gt;"",'Project 2'!$V875*VLOOKUP('Project 2'!$U875,#REF!,2,0),"")</f>
        <v/>
      </c>
    </row>
    <row r="876" spans="12:23" x14ac:dyDescent="0.35">
      <c r="L876"/>
      <c r="W876" s="53" t="str">
        <f>IF('Project 2'!$V876&lt;&gt;"",'Project 2'!$V876*VLOOKUP('Project 2'!$U876,#REF!,2,0),"")</f>
        <v/>
      </c>
    </row>
    <row r="877" spans="12:23" x14ac:dyDescent="0.35">
      <c r="L877"/>
      <c r="W877" s="53" t="str">
        <f>IF('Project 2'!$V877&lt;&gt;"",'Project 2'!$V877*VLOOKUP('Project 2'!$U877,#REF!,2,0),"")</f>
        <v/>
      </c>
    </row>
    <row r="878" spans="12:23" x14ac:dyDescent="0.35">
      <c r="L878"/>
      <c r="W878" s="53" t="str">
        <f>IF('Project 2'!$V878&lt;&gt;"",'Project 2'!$V878*VLOOKUP('Project 2'!$U878,#REF!,2,0),"")</f>
        <v/>
      </c>
    </row>
    <row r="879" spans="12:23" x14ac:dyDescent="0.35">
      <c r="L879"/>
      <c r="W879" s="53" t="str">
        <f>IF('Project 2'!$V879&lt;&gt;"",'Project 2'!$V879*VLOOKUP('Project 2'!$U879,#REF!,2,0),"")</f>
        <v/>
      </c>
    </row>
    <row r="880" spans="12:23" x14ac:dyDescent="0.35">
      <c r="L880"/>
      <c r="W880" s="53" t="str">
        <f>IF('Project 2'!$V880&lt;&gt;"",'Project 2'!$V880*VLOOKUP('Project 2'!$U880,#REF!,2,0),"")</f>
        <v/>
      </c>
    </row>
    <row r="881" spans="12:23" x14ac:dyDescent="0.35">
      <c r="L881"/>
      <c r="W881" s="53" t="str">
        <f>IF('Project 2'!$V881&lt;&gt;"",'Project 2'!$V881*VLOOKUP('Project 2'!$U881,#REF!,2,0),"")</f>
        <v/>
      </c>
    </row>
    <row r="882" spans="12:23" x14ac:dyDescent="0.35">
      <c r="L882"/>
      <c r="W882" s="53" t="str">
        <f>IF('Project 2'!$V882&lt;&gt;"",'Project 2'!$V882*VLOOKUP('Project 2'!$U882,#REF!,2,0),"")</f>
        <v/>
      </c>
    </row>
    <row r="883" spans="12:23" x14ac:dyDescent="0.35">
      <c r="L883"/>
      <c r="W883" s="53" t="str">
        <f>IF('Project 2'!$V883&lt;&gt;"",'Project 2'!$V883*VLOOKUP('Project 2'!$U883,#REF!,2,0),"")</f>
        <v/>
      </c>
    </row>
    <row r="884" spans="12:23" x14ac:dyDescent="0.35">
      <c r="L884"/>
      <c r="W884" s="53" t="str">
        <f>IF('Project 2'!$V884&lt;&gt;"",'Project 2'!$V884*VLOOKUP('Project 2'!$U884,#REF!,2,0),"")</f>
        <v/>
      </c>
    </row>
    <row r="885" spans="12:23" x14ac:dyDescent="0.35">
      <c r="L885"/>
      <c r="W885" s="53" t="str">
        <f>IF('Project 2'!$V885&lt;&gt;"",'Project 2'!$V885*VLOOKUP('Project 2'!$U885,#REF!,2,0),"")</f>
        <v/>
      </c>
    </row>
    <row r="886" spans="12:23" x14ac:dyDescent="0.35">
      <c r="L886"/>
      <c r="W886" s="53" t="str">
        <f>IF('Project 2'!$V886&lt;&gt;"",'Project 2'!$V886*VLOOKUP('Project 2'!$U886,#REF!,2,0),"")</f>
        <v/>
      </c>
    </row>
    <row r="887" spans="12:23" x14ac:dyDescent="0.35">
      <c r="L887"/>
      <c r="W887" s="53" t="str">
        <f>IF('Project 2'!$V887&lt;&gt;"",'Project 2'!$V887*VLOOKUP('Project 2'!$U887,#REF!,2,0),"")</f>
        <v/>
      </c>
    </row>
    <row r="888" spans="12:23" x14ac:dyDescent="0.35">
      <c r="L888"/>
      <c r="W888" s="53" t="str">
        <f>IF('Project 2'!$V888&lt;&gt;"",'Project 2'!$V888*VLOOKUP('Project 2'!$U888,#REF!,2,0),"")</f>
        <v/>
      </c>
    </row>
    <row r="889" spans="12:23" x14ac:dyDescent="0.35">
      <c r="L889"/>
      <c r="W889" s="53" t="str">
        <f>IF('Project 2'!$V889&lt;&gt;"",'Project 2'!$V889*VLOOKUP('Project 2'!$U889,#REF!,2,0),"")</f>
        <v/>
      </c>
    </row>
    <row r="890" spans="12:23" x14ac:dyDescent="0.35">
      <c r="L890"/>
      <c r="W890" s="53" t="str">
        <f>IF('Project 2'!$V890&lt;&gt;"",'Project 2'!$V890*VLOOKUP('Project 2'!$U890,#REF!,2,0),"")</f>
        <v/>
      </c>
    </row>
    <row r="891" spans="12:23" x14ac:dyDescent="0.35">
      <c r="L891"/>
      <c r="W891" s="53" t="str">
        <f>IF('Project 2'!$V891&lt;&gt;"",'Project 2'!$V891*VLOOKUP('Project 2'!$U891,#REF!,2,0),"")</f>
        <v/>
      </c>
    </row>
    <row r="892" spans="12:23" x14ac:dyDescent="0.35">
      <c r="L892"/>
      <c r="W892" s="53" t="str">
        <f>IF('Project 2'!$V892&lt;&gt;"",'Project 2'!$V892*VLOOKUP('Project 2'!$U892,#REF!,2,0),"")</f>
        <v/>
      </c>
    </row>
    <row r="893" spans="12:23" x14ac:dyDescent="0.35">
      <c r="L893"/>
      <c r="W893" s="53" t="str">
        <f>IF('Project 2'!$V893&lt;&gt;"",'Project 2'!$V893*VLOOKUP('Project 2'!$U893,#REF!,2,0),"")</f>
        <v/>
      </c>
    </row>
    <row r="894" spans="12:23" x14ac:dyDescent="0.35">
      <c r="L894"/>
      <c r="W894" s="53" t="str">
        <f>IF('Project 2'!$V894&lt;&gt;"",'Project 2'!$V894*VLOOKUP('Project 2'!$U894,#REF!,2,0),"")</f>
        <v/>
      </c>
    </row>
    <row r="895" spans="12:23" x14ac:dyDescent="0.35">
      <c r="L895"/>
      <c r="W895" s="53" t="str">
        <f>IF('Project 2'!$V895&lt;&gt;"",'Project 2'!$V895*VLOOKUP('Project 2'!$U895,#REF!,2,0),"")</f>
        <v/>
      </c>
    </row>
    <row r="896" spans="12:23" x14ac:dyDescent="0.35">
      <c r="L896"/>
      <c r="W896" s="53" t="str">
        <f>IF('Project 2'!$V896&lt;&gt;"",'Project 2'!$V896*VLOOKUP('Project 2'!$U896,#REF!,2,0),"")</f>
        <v/>
      </c>
    </row>
    <row r="897" spans="12:23" x14ac:dyDescent="0.35">
      <c r="L897"/>
      <c r="W897" s="53" t="str">
        <f>IF('Project 2'!$V897&lt;&gt;"",'Project 2'!$V897*VLOOKUP('Project 2'!$U897,#REF!,2,0),"")</f>
        <v/>
      </c>
    </row>
    <row r="898" spans="12:23" x14ac:dyDescent="0.35">
      <c r="L898"/>
      <c r="W898" s="53" t="str">
        <f>IF('Project 2'!$V898&lt;&gt;"",'Project 2'!$V898*VLOOKUP('Project 2'!$U898,#REF!,2,0),"")</f>
        <v/>
      </c>
    </row>
    <row r="899" spans="12:23" x14ac:dyDescent="0.35">
      <c r="L899"/>
      <c r="W899" s="53" t="str">
        <f>IF('Project 2'!$V899&lt;&gt;"",'Project 2'!$V899*VLOOKUP('Project 2'!$U899,#REF!,2,0),"")</f>
        <v/>
      </c>
    </row>
    <row r="900" spans="12:23" x14ac:dyDescent="0.35">
      <c r="L900"/>
      <c r="W900" s="53" t="str">
        <f>IF('Project 2'!$V900&lt;&gt;"",'Project 2'!$V900*VLOOKUP('Project 2'!$U900,#REF!,2,0),"")</f>
        <v/>
      </c>
    </row>
    <row r="901" spans="12:23" x14ac:dyDescent="0.35">
      <c r="L901"/>
      <c r="W901" s="53" t="str">
        <f>IF('Project 2'!$V901&lt;&gt;"",'Project 2'!$V901*VLOOKUP('Project 2'!$U901,#REF!,2,0),"")</f>
        <v/>
      </c>
    </row>
    <row r="902" spans="12:23" x14ac:dyDescent="0.35">
      <c r="L902"/>
      <c r="W902" s="53" t="str">
        <f>IF('Project 2'!$V902&lt;&gt;"",'Project 2'!$V902*VLOOKUP('Project 2'!$U902,#REF!,2,0),"")</f>
        <v/>
      </c>
    </row>
    <row r="903" spans="12:23" x14ac:dyDescent="0.35">
      <c r="L903"/>
      <c r="W903" s="53" t="str">
        <f>IF('Project 2'!$V903&lt;&gt;"",'Project 2'!$V903*VLOOKUP('Project 2'!$U903,#REF!,2,0),"")</f>
        <v/>
      </c>
    </row>
    <row r="904" spans="12:23" x14ac:dyDescent="0.35">
      <c r="L904"/>
      <c r="W904" s="53" t="str">
        <f>IF('Project 2'!$V904&lt;&gt;"",'Project 2'!$V904*VLOOKUP('Project 2'!$U904,#REF!,2,0),"")</f>
        <v/>
      </c>
    </row>
    <row r="905" spans="12:23" x14ac:dyDescent="0.35">
      <c r="L905"/>
      <c r="W905" s="53" t="str">
        <f>IF('Project 2'!$V905&lt;&gt;"",'Project 2'!$V905*VLOOKUP('Project 2'!$U905,#REF!,2,0),"")</f>
        <v/>
      </c>
    </row>
    <row r="906" spans="12:23" x14ac:dyDescent="0.35">
      <c r="L906"/>
      <c r="W906" s="53" t="str">
        <f>IF('Project 2'!$V906&lt;&gt;"",'Project 2'!$V906*VLOOKUP('Project 2'!$U906,#REF!,2,0),"")</f>
        <v/>
      </c>
    </row>
    <row r="907" spans="12:23" x14ac:dyDescent="0.35">
      <c r="L907"/>
      <c r="W907" s="53" t="str">
        <f>IF('Project 2'!$V907&lt;&gt;"",'Project 2'!$V907*VLOOKUP('Project 2'!$U907,#REF!,2,0),"")</f>
        <v/>
      </c>
    </row>
    <row r="908" spans="12:23" x14ac:dyDescent="0.35">
      <c r="L908"/>
      <c r="W908" s="53" t="str">
        <f>IF('Project 2'!$V908&lt;&gt;"",'Project 2'!$V908*VLOOKUP('Project 2'!$U908,#REF!,2,0),"")</f>
        <v/>
      </c>
    </row>
    <row r="909" spans="12:23" x14ac:dyDescent="0.35">
      <c r="L909"/>
      <c r="W909" s="53" t="str">
        <f>IF('Project 2'!$V909&lt;&gt;"",'Project 2'!$V909*VLOOKUP('Project 2'!$U909,#REF!,2,0),"")</f>
        <v/>
      </c>
    </row>
    <row r="910" spans="12:23" x14ac:dyDescent="0.35">
      <c r="L910"/>
      <c r="W910" s="53" t="str">
        <f>IF('Project 2'!$V910&lt;&gt;"",'Project 2'!$V910*VLOOKUP('Project 2'!$U910,#REF!,2,0),"")</f>
        <v/>
      </c>
    </row>
    <row r="911" spans="12:23" x14ac:dyDescent="0.35">
      <c r="L911"/>
      <c r="W911" s="53" t="str">
        <f>IF('Project 2'!$V911&lt;&gt;"",'Project 2'!$V911*VLOOKUP('Project 2'!$U911,#REF!,2,0),"")</f>
        <v/>
      </c>
    </row>
    <row r="912" spans="12:23" x14ac:dyDescent="0.35">
      <c r="L912"/>
      <c r="W912" s="53" t="str">
        <f>IF('Project 2'!$V912&lt;&gt;"",'Project 2'!$V912*VLOOKUP('Project 2'!$U912,#REF!,2,0),"")</f>
        <v/>
      </c>
    </row>
    <row r="913" spans="12:23" x14ac:dyDescent="0.35">
      <c r="L913"/>
      <c r="W913" s="53" t="str">
        <f>IF('Project 2'!$V913&lt;&gt;"",'Project 2'!$V913*VLOOKUP('Project 2'!$U913,#REF!,2,0),"")</f>
        <v/>
      </c>
    </row>
    <row r="914" spans="12:23" x14ac:dyDescent="0.35">
      <c r="L914"/>
      <c r="W914" s="53" t="str">
        <f>IF('Project 2'!$V914&lt;&gt;"",'Project 2'!$V914*VLOOKUP('Project 2'!$U914,#REF!,2,0),"")</f>
        <v/>
      </c>
    </row>
    <row r="915" spans="12:23" x14ac:dyDescent="0.35">
      <c r="L915"/>
      <c r="W915" s="53" t="str">
        <f>IF('Project 2'!$V915&lt;&gt;"",'Project 2'!$V915*VLOOKUP('Project 2'!$U915,#REF!,2,0),"")</f>
        <v/>
      </c>
    </row>
    <row r="916" spans="12:23" x14ac:dyDescent="0.35">
      <c r="L916"/>
      <c r="W916" s="53" t="str">
        <f>IF('Project 2'!$V916&lt;&gt;"",'Project 2'!$V916*VLOOKUP('Project 2'!$U916,#REF!,2,0),"")</f>
        <v/>
      </c>
    </row>
    <row r="917" spans="12:23" x14ac:dyDescent="0.35">
      <c r="L917"/>
      <c r="W917" s="53" t="str">
        <f>IF('Project 2'!$V917&lt;&gt;"",'Project 2'!$V917*VLOOKUP('Project 2'!$U917,#REF!,2,0),"")</f>
        <v/>
      </c>
    </row>
    <row r="918" spans="12:23" x14ac:dyDescent="0.35">
      <c r="L918"/>
      <c r="W918" s="53" t="str">
        <f>IF('Project 2'!$V918&lt;&gt;"",'Project 2'!$V918*VLOOKUP('Project 2'!$U918,#REF!,2,0),"")</f>
        <v/>
      </c>
    </row>
    <row r="919" spans="12:23" x14ac:dyDescent="0.35">
      <c r="L919"/>
      <c r="W919" s="53" t="str">
        <f>IF('Project 2'!$V919&lt;&gt;"",'Project 2'!$V919*VLOOKUP('Project 2'!$U919,#REF!,2,0),"")</f>
        <v/>
      </c>
    </row>
    <row r="920" spans="12:23" x14ac:dyDescent="0.35">
      <c r="L920"/>
      <c r="W920" s="53" t="str">
        <f>IF('Project 2'!$V920&lt;&gt;"",'Project 2'!$V920*VLOOKUP('Project 2'!$U920,#REF!,2,0),"")</f>
        <v/>
      </c>
    </row>
    <row r="921" spans="12:23" x14ac:dyDescent="0.35">
      <c r="L921"/>
      <c r="W921" s="53" t="str">
        <f>IF('Project 2'!$V921&lt;&gt;"",'Project 2'!$V921*VLOOKUP('Project 2'!$U921,#REF!,2,0),"")</f>
        <v/>
      </c>
    </row>
    <row r="922" spans="12:23" x14ac:dyDescent="0.35">
      <c r="L922"/>
      <c r="W922" s="53" t="str">
        <f>IF('Project 2'!$V922&lt;&gt;"",'Project 2'!$V922*VLOOKUP('Project 2'!$U922,#REF!,2,0),"")</f>
        <v/>
      </c>
    </row>
    <row r="923" spans="12:23" x14ac:dyDescent="0.35">
      <c r="L923"/>
      <c r="W923" s="53" t="str">
        <f>IF('Project 2'!$V923&lt;&gt;"",'Project 2'!$V923*VLOOKUP('Project 2'!$U923,#REF!,2,0),"")</f>
        <v/>
      </c>
    </row>
    <row r="924" spans="12:23" x14ac:dyDescent="0.35">
      <c r="L924"/>
      <c r="W924" s="53" t="str">
        <f>IF('Project 2'!$V924&lt;&gt;"",'Project 2'!$V924*VLOOKUP('Project 2'!$U924,#REF!,2,0),"")</f>
        <v/>
      </c>
    </row>
    <row r="925" spans="12:23" x14ac:dyDescent="0.35">
      <c r="L925"/>
      <c r="W925" s="53" t="str">
        <f>IF('Project 2'!$V925&lt;&gt;"",'Project 2'!$V925*VLOOKUP('Project 2'!$U925,#REF!,2,0),"")</f>
        <v/>
      </c>
    </row>
    <row r="926" spans="12:23" x14ac:dyDescent="0.35">
      <c r="L926"/>
      <c r="W926" s="53" t="str">
        <f>IF('Project 2'!$V926&lt;&gt;"",'Project 2'!$V926*VLOOKUP('Project 2'!$U926,#REF!,2,0),"")</f>
        <v/>
      </c>
    </row>
    <row r="927" spans="12:23" x14ac:dyDescent="0.35">
      <c r="L927"/>
      <c r="W927" s="53" t="str">
        <f>IF('Project 2'!$V927&lt;&gt;"",'Project 2'!$V927*VLOOKUP('Project 2'!$U927,#REF!,2,0),"")</f>
        <v/>
      </c>
    </row>
    <row r="928" spans="12:23" x14ac:dyDescent="0.35">
      <c r="L928"/>
      <c r="W928" s="53" t="str">
        <f>IF('Project 2'!$V928&lt;&gt;"",'Project 2'!$V928*VLOOKUP('Project 2'!$U928,#REF!,2,0),"")</f>
        <v/>
      </c>
    </row>
    <row r="929" spans="12:23" x14ac:dyDescent="0.35">
      <c r="L929"/>
      <c r="W929" s="53" t="str">
        <f>IF('Project 2'!$V929&lt;&gt;"",'Project 2'!$V929*VLOOKUP('Project 2'!$U929,#REF!,2,0),"")</f>
        <v/>
      </c>
    </row>
    <row r="930" spans="12:23" x14ac:dyDescent="0.35">
      <c r="L930"/>
      <c r="W930" s="53" t="str">
        <f>IF('Project 2'!$V930&lt;&gt;"",'Project 2'!$V930*VLOOKUP('Project 2'!$U930,#REF!,2,0),"")</f>
        <v/>
      </c>
    </row>
    <row r="931" spans="12:23" x14ac:dyDescent="0.35">
      <c r="L931"/>
      <c r="W931" s="53" t="str">
        <f>IF('Project 2'!$V931&lt;&gt;"",'Project 2'!$V931*VLOOKUP('Project 2'!$U931,#REF!,2,0),"")</f>
        <v/>
      </c>
    </row>
    <row r="932" spans="12:23" x14ac:dyDescent="0.35">
      <c r="L932"/>
      <c r="W932" s="53" t="str">
        <f>IF('Project 2'!$V932&lt;&gt;"",'Project 2'!$V932*VLOOKUP('Project 2'!$U932,#REF!,2,0),"")</f>
        <v/>
      </c>
    </row>
    <row r="933" spans="12:23" x14ac:dyDescent="0.35">
      <c r="L933"/>
      <c r="W933" s="53" t="str">
        <f>IF('Project 2'!$V933&lt;&gt;"",'Project 2'!$V933*VLOOKUP('Project 2'!$U933,#REF!,2,0),"")</f>
        <v/>
      </c>
    </row>
    <row r="934" spans="12:23" x14ac:dyDescent="0.35">
      <c r="L934"/>
      <c r="W934" s="53" t="str">
        <f>IF('Project 2'!$V934&lt;&gt;"",'Project 2'!$V934*VLOOKUP('Project 2'!$U934,#REF!,2,0),"")</f>
        <v/>
      </c>
    </row>
    <row r="935" spans="12:23" x14ac:dyDescent="0.35">
      <c r="L935"/>
      <c r="W935" s="53" t="str">
        <f>IF('Project 2'!$V935&lt;&gt;"",'Project 2'!$V935*VLOOKUP('Project 2'!$U935,#REF!,2,0),"")</f>
        <v/>
      </c>
    </row>
    <row r="936" spans="12:23" x14ac:dyDescent="0.35">
      <c r="L936"/>
      <c r="W936" s="53" t="str">
        <f>IF('Project 2'!$V936&lt;&gt;"",'Project 2'!$V936*VLOOKUP('Project 2'!$U936,#REF!,2,0),"")</f>
        <v/>
      </c>
    </row>
    <row r="937" spans="12:23" x14ac:dyDescent="0.35">
      <c r="L937"/>
      <c r="W937" s="53" t="str">
        <f>IF('Project 2'!$V937&lt;&gt;"",'Project 2'!$V937*VLOOKUP('Project 2'!$U937,#REF!,2,0),"")</f>
        <v/>
      </c>
    </row>
    <row r="938" spans="12:23" x14ac:dyDescent="0.35">
      <c r="L938"/>
      <c r="W938" s="53" t="str">
        <f>IF('Project 2'!$V938&lt;&gt;"",'Project 2'!$V938*VLOOKUP('Project 2'!$U938,#REF!,2,0),"")</f>
        <v/>
      </c>
    </row>
    <row r="939" spans="12:23" x14ac:dyDescent="0.35">
      <c r="L939"/>
      <c r="W939" s="53" t="str">
        <f>IF('Project 2'!$V939&lt;&gt;"",'Project 2'!$V939*VLOOKUP('Project 2'!$U939,#REF!,2,0),"")</f>
        <v/>
      </c>
    </row>
    <row r="940" spans="12:23" x14ac:dyDescent="0.35">
      <c r="L940"/>
      <c r="W940" s="53" t="str">
        <f>IF('Project 2'!$V940&lt;&gt;"",'Project 2'!$V940*VLOOKUP('Project 2'!$U940,#REF!,2,0),"")</f>
        <v/>
      </c>
    </row>
    <row r="941" spans="12:23" x14ac:dyDescent="0.35">
      <c r="L941"/>
      <c r="W941" s="53" t="str">
        <f>IF('Project 2'!$V941&lt;&gt;"",'Project 2'!$V941*VLOOKUP('Project 2'!$U941,#REF!,2,0),"")</f>
        <v/>
      </c>
    </row>
    <row r="942" spans="12:23" x14ac:dyDescent="0.35">
      <c r="L942"/>
      <c r="W942" s="53" t="str">
        <f>IF('Project 2'!$V942&lt;&gt;"",'Project 2'!$V942*VLOOKUP('Project 2'!$U942,#REF!,2,0),"")</f>
        <v/>
      </c>
    </row>
    <row r="943" spans="12:23" x14ac:dyDescent="0.35">
      <c r="L943"/>
      <c r="W943" s="53" t="str">
        <f>IF('Project 2'!$V943&lt;&gt;"",'Project 2'!$V943*VLOOKUP('Project 2'!$U943,#REF!,2,0),"")</f>
        <v/>
      </c>
    </row>
    <row r="944" spans="12:23" x14ac:dyDescent="0.35">
      <c r="L944"/>
      <c r="W944" s="53" t="str">
        <f>IF('Project 2'!$V944&lt;&gt;"",'Project 2'!$V944*VLOOKUP('Project 2'!$U944,#REF!,2,0),"")</f>
        <v/>
      </c>
    </row>
    <row r="945" spans="12:23" x14ac:dyDescent="0.35">
      <c r="L945"/>
      <c r="W945" s="53" t="str">
        <f>IF('Project 2'!$V945&lt;&gt;"",'Project 2'!$V945*VLOOKUP('Project 2'!$U945,#REF!,2,0),"")</f>
        <v/>
      </c>
    </row>
    <row r="946" spans="12:23" x14ac:dyDescent="0.35">
      <c r="L946"/>
      <c r="W946" s="53" t="str">
        <f>IF('Project 2'!$V946&lt;&gt;"",'Project 2'!$V946*VLOOKUP('Project 2'!$U946,#REF!,2,0),"")</f>
        <v/>
      </c>
    </row>
    <row r="947" spans="12:23" x14ac:dyDescent="0.35">
      <c r="L947"/>
      <c r="W947" s="53" t="str">
        <f>IF('Project 2'!$V947&lt;&gt;"",'Project 2'!$V947*VLOOKUP('Project 2'!$U947,#REF!,2,0),"")</f>
        <v/>
      </c>
    </row>
    <row r="948" spans="12:23" x14ac:dyDescent="0.35">
      <c r="L948"/>
      <c r="W948" s="53" t="str">
        <f>IF('Project 2'!$V948&lt;&gt;"",'Project 2'!$V948*VLOOKUP('Project 2'!$U948,#REF!,2,0),"")</f>
        <v/>
      </c>
    </row>
    <row r="949" spans="12:23" x14ac:dyDescent="0.35">
      <c r="L949"/>
      <c r="W949" s="53" t="str">
        <f>IF('Project 2'!$V949&lt;&gt;"",'Project 2'!$V949*VLOOKUP('Project 2'!$U949,#REF!,2,0),"")</f>
        <v/>
      </c>
    </row>
    <row r="950" spans="12:23" x14ac:dyDescent="0.35">
      <c r="L950"/>
      <c r="W950" s="53" t="str">
        <f>IF('Project 2'!$V950&lt;&gt;"",'Project 2'!$V950*VLOOKUP('Project 2'!$U950,#REF!,2,0),"")</f>
        <v/>
      </c>
    </row>
    <row r="951" spans="12:23" x14ac:dyDescent="0.35">
      <c r="L951"/>
      <c r="W951" s="53" t="str">
        <f>IF('Project 2'!$V951&lt;&gt;"",'Project 2'!$V951*VLOOKUP('Project 2'!$U951,#REF!,2,0),"")</f>
        <v/>
      </c>
    </row>
    <row r="952" spans="12:23" x14ac:dyDescent="0.35">
      <c r="L952"/>
      <c r="W952" s="53" t="str">
        <f>IF('Project 2'!$V952&lt;&gt;"",'Project 2'!$V952*VLOOKUP('Project 2'!$U952,#REF!,2,0),"")</f>
        <v/>
      </c>
    </row>
    <row r="953" spans="12:23" x14ac:dyDescent="0.35">
      <c r="L953"/>
      <c r="W953" s="53" t="str">
        <f>IF('Project 2'!$V953&lt;&gt;"",'Project 2'!$V953*VLOOKUP('Project 2'!$U953,#REF!,2,0),"")</f>
        <v/>
      </c>
    </row>
    <row r="954" spans="12:23" x14ac:dyDescent="0.35">
      <c r="L954"/>
      <c r="W954" s="53" t="str">
        <f>IF('Project 2'!$V954&lt;&gt;"",'Project 2'!$V954*VLOOKUP('Project 2'!$U954,#REF!,2,0),"")</f>
        <v/>
      </c>
    </row>
    <row r="955" spans="12:23" x14ac:dyDescent="0.35">
      <c r="L955"/>
      <c r="W955" s="53" t="str">
        <f>IF('Project 2'!$V955&lt;&gt;"",'Project 2'!$V955*VLOOKUP('Project 2'!$U955,#REF!,2,0),"")</f>
        <v/>
      </c>
    </row>
    <row r="956" spans="12:23" x14ac:dyDescent="0.35">
      <c r="L956"/>
      <c r="W956" s="53" t="str">
        <f>IF('Project 2'!$V956&lt;&gt;"",'Project 2'!$V956*VLOOKUP('Project 2'!$U956,#REF!,2,0),"")</f>
        <v/>
      </c>
    </row>
    <row r="957" spans="12:23" x14ac:dyDescent="0.35">
      <c r="L957"/>
      <c r="W957" s="53" t="str">
        <f>IF('Project 2'!$V957&lt;&gt;"",'Project 2'!$V957*VLOOKUP('Project 2'!$U957,#REF!,2,0),"")</f>
        <v/>
      </c>
    </row>
    <row r="958" spans="12:23" x14ac:dyDescent="0.35">
      <c r="L958"/>
      <c r="W958" s="53" t="str">
        <f>IF('Project 2'!$V958&lt;&gt;"",'Project 2'!$V958*VLOOKUP('Project 2'!$U958,#REF!,2,0),"")</f>
        <v/>
      </c>
    </row>
    <row r="959" spans="12:23" x14ac:dyDescent="0.35">
      <c r="L959"/>
      <c r="W959" s="53" t="str">
        <f>IF('Project 2'!$V959&lt;&gt;"",'Project 2'!$V959*VLOOKUP('Project 2'!$U959,#REF!,2,0),"")</f>
        <v/>
      </c>
    </row>
    <row r="960" spans="12:23" x14ac:dyDescent="0.35">
      <c r="L960"/>
      <c r="W960" s="53" t="str">
        <f>IF('Project 2'!$V960&lt;&gt;"",'Project 2'!$V960*VLOOKUP('Project 2'!$U960,#REF!,2,0),"")</f>
        <v/>
      </c>
    </row>
    <row r="961" spans="12:23" x14ac:dyDescent="0.35">
      <c r="L961"/>
      <c r="W961" s="53" t="str">
        <f>IF('Project 2'!$V961&lt;&gt;"",'Project 2'!$V961*VLOOKUP('Project 2'!$U961,#REF!,2,0),"")</f>
        <v/>
      </c>
    </row>
    <row r="962" spans="12:23" x14ac:dyDescent="0.35">
      <c r="L962"/>
      <c r="W962" s="53" t="str">
        <f>IF('Project 2'!$V962&lt;&gt;"",'Project 2'!$V962*VLOOKUP('Project 2'!$U962,#REF!,2,0),"")</f>
        <v/>
      </c>
    </row>
    <row r="963" spans="12:23" x14ac:dyDescent="0.35">
      <c r="L963"/>
      <c r="W963" s="53" t="str">
        <f>IF('Project 2'!$V963&lt;&gt;"",'Project 2'!$V963*VLOOKUP('Project 2'!$U963,#REF!,2,0),"")</f>
        <v/>
      </c>
    </row>
    <row r="964" spans="12:23" x14ac:dyDescent="0.35">
      <c r="L964"/>
      <c r="W964" s="53" t="str">
        <f>IF('Project 2'!$V964&lt;&gt;"",'Project 2'!$V964*VLOOKUP('Project 2'!$U964,#REF!,2,0),"")</f>
        <v/>
      </c>
    </row>
    <row r="965" spans="12:23" x14ac:dyDescent="0.35">
      <c r="L965"/>
      <c r="W965" s="53" t="str">
        <f>IF('Project 2'!$V965&lt;&gt;"",'Project 2'!$V965*VLOOKUP('Project 2'!$U965,#REF!,2,0),"")</f>
        <v/>
      </c>
    </row>
    <row r="966" spans="12:23" x14ac:dyDescent="0.35">
      <c r="L966"/>
      <c r="W966" s="53" t="str">
        <f>IF('Project 2'!$V966&lt;&gt;"",'Project 2'!$V966*VLOOKUP('Project 2'!$U966,#REF!,2,0),"")</f>
        <v/>
      </c>
    </row>
    <row r="967" spans="12:23" x14ac:dyDescent="0.35">
      <c r="L967"/>
      <c r="W967" s="53" t="str">
        <f>IF('Project 2'!$V967&lt;&gt;"",'Project 2'!$V967*VLOOKUP('Project 2'!$U967,#REF!,2,0),"")</f>
        <v/>
      </c>
    </row>
    <row r="968" spans="12:23" x14ac:dyDescent="0.35">
      <c r="L968"/>
      <c r="W968" s="53" t="str">
        <f>IF('Project 2'!$V968&lt;&gt;"",'Project 2'!$V968*VLOOKUP('Project 2'!$U968,#REF!,2,0),"")</f>
        <v/>
      </c>
    </row>
    <row r="969" spans="12:23" x14ac:dyDescent="0.35">
      <c r="L969"/>
      <c r="W969" s="53" t="str">
        <f>IF('Project 2'!$V969&lt;&gt;"",'Project 2'!$V969*VLOOKUP('Project 2'!$U969,#REF!,2,0),"")</f>
        <v/>
      </c>
    </row>
    <row r="970" spans="12:23" x14ac:dyDescent="0.35">
      <c r="L970"/>
      <c r="W970" s="53" t="str">
        <f>IF('Project 2'!$V970&lt;&gt;"",'Project 2'!$V970*VLOOKUP('Project 2'!$U970,#REF!,2,0),"")</f>
        <v/>
      </c>
    </row>
    <row r="971" spans="12:23" x14ac:dyDescent="0.35">
      <c r="L971"/>
      <c r="W971" s="53" t="str">
        <f>IF('Project 2'!$V971&lt;&gt;"",'Project 2'!$V971*VLOOKUP('Project 2'!$U971,#REF!,2,0),"")</f>
        <v/>
      </c>
    </row>
    <row r="972" spans="12:23" x14ac:dyDescent="0.35">
      <c r="L972"/>
      <c r="W972" s="53" t="str">
        <f>IF('Project 2'!$V972&lt;&gt;"",'Project 2'!$V972*VLOOKUP('Project 2'!$U972,#REF!,2,0),"")</f>
        <v/>
      </c>
    </row>
    <row r="973" spans="12:23" x14ac:dyDescent="0.35">
      <c r="L973"/>
      <c r="W973" s="53" t="str">
        <f>IF('Project 2'!$V973&lt;&gt;"",'Project 2'!$V973*VLOOKUP('Project 2'!$U973,#REF!,2,0),"")</f>
        <v/>
      </c>
    </row>
    <row r="974" spans="12:23" x14ac:dyDescent="0.35">
      <c r="L974"/>
      <c r="W974" s="53" t="str">
        <f>IF('Project 2'!$V974&lt;&gt;"",'Project 2'!$V974*VLOOKUP('Project 2'!$U974,#REF!,2,0),"")</f>
        <v/>
      </c>
    </row>
    <row r="975" spans="12:23" x14ac:dyDescent="0.35">
      <c r="L975"/>
      <c r="W975" s="53" t="str">
        <f>IF('Project 2'!$V975&lt;&gt;"",'Project 2'!$V975*VLOOKUP('Project 2'!$U975,#REF!,2,0),"")</f>
        <v/>
      </c>
    </row>
    <row r="976" spans="12:23" x14ac:dyDescent="0.35">
      <c r="L976"/>
      <c r="W976" s="53" t="str">
        <f>IF('Project 2'!$V976&lt;&gt;"",'Project 2'!$V976*VLOOKUP('Project 2'!$U976,#REF!,2,0),"")</f>
        <v/>
      </c>
    </row>
    <row r="977" spans="12:23" x14ac:dyDescent="0.35">
      <c r="L977"/>
      <c r="W977" s="53" t="str">
        <f>IF('Project 2'!$V977&lt;&gt;"",'Project 2'!$V977*VLOOKUP('Project 2'!$U977,#REF!,2,0),"")</f>
        <v/>
      </c>
    </row>
    <row r="978" spans="12:23" x14ac:dyDescent="0.35">
      <c r="L978"/>
      <c r="W978" s="53" t="str">
        <f>IF('Project 2'!$V978&lt;&gt;"",'Project 2'!$V978*VLOOKUP('Project 2'!$U978,#REF!,2,0),"")</f>
        <v/>
      </c>
    </row>
    <row r="979" spans="12:23" x14ac:dyDescent="0.35">
      <c r="L979"/>
      <c r="W979" s="53" t="str">
        <f>IF('Project 2'!$V979&lt;&gt;"",'Project 2'!$V979*VLOOKUP('Project 2'!$U979,#REF!,2,0),"")</f>
        <v/>
      </c>
    </row>
    <row r="980" spans="12:23" x14ac:dyDescent="0.35">
      <c r="L980"/>
      <c r="W980" s="53" t="str">
        <f>IF('Project 2'!$V980&lt;&gt;"",'Project 2'!$V980*VLOOKUP('Project 2'!$U980,#REF!,2,0),"")</f>
        <v/>
      </c>
    </row>
    <row r="981" spans="12:23" x14ac:dyDescent="0.35">
      <c r="L981"/>
      <c r="W981" s="53" t="str">
        <f>IF('Project 2'!$V981&lt;&gt;"",'Project 2'!$V981*VLOOKUP('Project 2'!$U981,#REF!,2,0),"")</f>
        <v/>
      </c>
    </row>
    <row r="982" spans="12:23" x14ac:dyDescent="0.35">
      <c r="L982"/>
      <c r="W982" s="53" t="str">
        <f>IF('Project 2'!$V982&lt;&gt;"",'Project 2'!$V982*VLOOKUP('Project 2'!$U982,#REF!,2,0),"")</f>
        <v/>
      </c>
    </row>
    <row r="983" spans="12:23" x14ac:dyDescent="0.35">
      <c r="L983"/>
      <c r="W983" s="53" t="str">
        <f>IF('Project 2'!$V983&lt;&gt;"",'Project 2'!$V983*VLOOKUP('Project 2'!$U983,#REF!,2,0),"")</f>
        <v/>
      </c>
    </row>
    <row r="984" spans="12:23" x14ac:dyDescent="0.35">
      <c r="L984"/>
      <c r="W984" s="53" t="str">
        <f>IF('Project 2'!$V984&lt;&gt;"",'Project 2'!$V984*VLOOKUP('Project 2'!$U984,#REF!,2,0),"")</f>
        <v/>
      </c>
    </row>
    <row r="985" spans="12:23" x14ac:dyDescent="0.35">
      <c r="L985"/>
      <c r="W985" s="53" t="str">
        <f>IF('Project 2'!$V985&lt;&gt;"",'Project 2'!$V985*VLOOKUP('Project 2'!$U985,#REF!,2,0),"")</f>
        <v/>
      </c>
    </row>
    <row r="986" spans="12:23" x14ac:dyDescent="0.35">
      <c r="L986"/>
      <c r="W986" s="53" t="str">
        <f>IF('Project 2'!$V986&lt;&gt;"",'Project 2'!$V986*VLOOKUP('Project 2'!$U986,#REF!,2,0),"")</f>
        <v/>
      </c>
    </row>
    <row r="987" spans="12:23" x14ac:dyDescent="0.35">
      <c r="L987"/>
      <c r="W987" s="53" t="str">
        <f>IF('Project 2'!$V987&lt;&gt;"",'Project 2'!$V987*VLOOKUP('Project 2'!$U987,#REF!,2,0),"")</f>
        <v/>
      </c>
    </row>
    <row r="988" spans="12:23" x14ac:dyDescent="0.35">
      <c r="L988"/>
      <c r="W988" s="53" t="str">
        <f>IF('Project 2'!$V988&lt;&gt;"",'Project 2'!$V988*VLOOKUP('Project 2'!$U988,#REF!,2,0),"")</f>
        <v/>
      </c>
    </row>
    <row r="989" spans="12:23" x14ac:dyDescent="0.35">
      <c r="L989"/>
      <c r="W989" s="53" t="str">
        <f>IF('Project 2'!$V989&lt;&gt;"",'Project 2'!$V989*VLOOKUP('Project 2'!$U989,#REF!,2,0),"")</f>
        <v/>
      </c>
    </row>
    <row r="990" spans="12:23" x14ac:dyDescent="0.35">
      <c r="L990"/>
      <c r="W990" s="53" t="str">
        <f>IF('Project 2'!$V990&lt;&gt;"",'Project 2'!$V990*VLOOKUP('Project 2'!$U990,#REF!,2,0),"")</f>
        <v/>
      </c>
    </row>
    <row r="991" spans="12:23" x14ac:dyDescent="0.35">
      <c r="L991"/>
      <c r="W991" s="53" t="str">
        <f>IF('Project 2'!$V991&lt;&gt;"",'Project 2'!$V991*VLOOKUP('Project 2'!$U991,#REF!,2,0),"")</f>
        <v/>
      </c>
    </row>
    <row r="992" spans="12:23" x14ac:dyDescent="0.35">
      <c r="L992"/>
      <c r="W992" s="53" t="str">
        <f>IF('Project 2'!$V992&lt;&gt;"",'Project 2'!$V992*VLOOKUP('Project 2'!$U992,#REF!,2,0),"")</f>
        <v/>
      </c>
    </row>
    <row r="993" spans="12:23" x14ac:dyDescent="0.35">
      <c r="L993"/>
      <c r="W993" s="53" t="str">
        <f>IF('Project 2'!$V993&lt;&gt;"",'Project 2'!$V993*VLOOKUP('Project 2'!$U993,#REF!,2,0),"")</f>
        <v/>
      </c>
    </row>
    <row r="994" spans="12:23" x14ac:dyDescent="0.35">
      <c r="L994"/>
      <c r="W994" s="53" t="str">
        <f>IF('Project 2'!$V994&lt;&gt;"",'Project 2'!$V994*VLOOKUP('Project 2'!$U994,#REF!,2,0),"")</f>
        <v/>
      </c>
    </row>
    <row r="995" spans="12:23" x14ac:dyDescent="0.35">
      <c r="L995"/>
      <c r="W995" s="53" t="str">
        <f>IF('Project 2'!$V995&lt;&gt;"",'Project 2'!$V995*VLOOKUP('Project 2'!$U995,#REF!,2,0),"")</f>
        <v/>
      </c>
    </row>
    <row r="996" spans="12:23" x14ac:dyDescent="0.35">
      <c r="L996"/>
      <c r="W996" s="53" t="str">
        <f>IF('Project 2'!$V996&lt;&gt;"",'Project 2'!$V996*VLOOKUP('Project 2'!$U996,#REF!,2,0),"")</f>
        <v/>
      </c>
    </row>
    <row r="997" spans="12:23" x14ac:dyDescent="0.35">
      <c r="L997"/>
      <c r="W997" s="53" t="str">
        <f>IF('Project 2'!$V997&lt;&gt;"",'Project 2'!$V997*VLOOKUP('Project 2'!$U997,#REF!,2,0),"")</f>
        <v/>
      </c>
    </row>
    <row r="998" spans="12:23" x14ac:dyDescent="0.35">
      <c r="L998"/>
      <c r="W998" s="53" t="str">
        <f>IF('Project 2'!$V998&lt;&gt;"",'Project 2'!$V998*VLOOKUP('Project 2'!$U998,#REF!,2,0),"")</f>
        <v/>
      </c>
    </row>
    <row r="999" spans="12:23" x14ac:dyDescent="0.35">
      <c r="L999"/>
      <c r="W999" s="53" t="str">
        <f>IF('Project 2'!$V999&lt;&gt;"",'Project 2'!$V999*VLOOKUP('Project 2'!$U999,#REF!,2,0),"")</f>
        <v/>
      </c>
    </row>
    <row r="1000" spans="12:23" x14ac:dyDescent="0.35">
      <c r="L1000"/>
      <c r="W1000" s="53" t="str">
        <f>IF('Project 2'!$V1000&lt;&gt;"",'Project 2'!$V1000*VLOOKUP('Project 2'!$U1000,#REF!,2,0),"")</f>
        <v/>
      </c>
    </row>
    <row r="1001" spans="12:23" x14ac:dyDescent="0.35">
      <c r="L1001"/>
      <c r="W1001" s="53" t="str">
        <f>IF('Project 2'!$V1001&lt;&gt;"",'Project 2'!$V1001*VLOOKUP('Project 2'!$U1001,#REF!,2,0),"")</f>
        <v/>
      </c>
    </row>
    <row r="1002" spans="12:23" x14ac:dyDescent="0.35">
      <c r="L1002"/>
      <c r="W1002" s="53" t="str">
        <f>IF('Project 2'!$V1002&lt;&gt;"",'Project 2'!$V1002*VLOOKUP('Project 2'!$U1002,#REF!,2,0),"")</f>
        <v/>
      </c>
    </row>
    <row r="1003" spans="12:23" x14ac:dyDescent="0.35">
      <c r="L1003"/>
      <c r="W1003" s="53" t="str">
        <f>IF('Project 2'!$V1003&lt;&gt;"",'Project 2'!$V1003*VLOOKUP('Project 2'!$U1003,#REF!,2,0),"")</f>
        <v/>
      </c>
    </row>
    <row r="1004" spans="12:23" x14ac:dyDescent="0.35">
      <c r="L1004"/>
      <c r="W1004" s="53" t="str">
        <f>IF('Project 2'!$V1004&lt;&gt;"",'Project 2'!$V1004*VLOOKUP('Project 2'!$U1004,#REF!,2,0),"")</f>
        <v/>
      </c>
    </row>
    <row r="1005" spans="12:23" x14ac:dyDescent="0.35">
      <c r="L1005"/>
      <c r="W1005" s="53" t="str">
        <f>IF('Project 2'!$V1005&lt;&gt;"",'Project 2'!$V1005*VLOOKUP('Project 2'!$U1005,#REF!,2,0),"")</f>
        <v/>
      </c>
    </row>
    <row r="1006" spans="12:23" x14ac:dyDescent="0.35">
      <c r="L1006"/>
      <c r="W1006" s="53" t="str">
        <f>IF('Project 2'!$V1006&lt;&gt;"",'Project 2'!$V1006*VLOOKUP('Project 2'!$U1006,#REF!,2,0),"")</f>
        <v/>
      </c>
    </row>
    <row r="1007" spans="12:23" x14ac:dyDescent="0.35">
      <c r="L1007"/>
      <c r="W1007" s="53" t="str">
        <f>IF('Project 2'!$V1007&lt;&gt;"",'Project 2'!$V1007*VLOOKUP('Project 2'!$U1007,#REF!,2,0),"")</f>
        <v/>
      </c>
    </row>
    <row r="1008" spans="12:23" x14ac:dyDescent="0.35">
      <c r="L1008"/>
      <c r="W1008" s="53" t="str">
        <f>IF('Project 2'!$V1008&lt;&gt;"",'Project 2'!$V1008*VLOOKUP('Project 2'!$U1008,#REF!,2,0),"")</f>
        <v/>
      </c>
    </row>
    <row r="1009" spans="12:23" x14ac:dyDescent="0.35">
      <c r="L1009"/>
      <c r="W1009" s="53" t="str">
        <f>IF('Project 2'!$V1009&lt;&gt;"",'Project 2'!$V1009*VLOOKUP('Project 2'!$U1009,#REF!,2,0),"")</f>
        <v/>
      </c>
    </row>
    <row r="1010" spans="12:23" x14ac:dyDescent="0.35">
      <c r="L1010"/>
      <c r="W1010" s="53" t="str">
        <f>IF('Project 2'!$V1010&lt;&gt;"",'Project 2'!$V1010*VLOOKUP('Project 2'!$U1010,#REF!,2,0),"")</f>
        <v/>
      </c>
    </row>
    <row r="1011" spans="12:23" x14ac:dyDescent="0.35">
      <c r="L1011"/>
      <c r="W1011" s="53" t="str">
        <f>IF('Project 2'!$V1011&lt;&gt;"",'Project 2'!$V1011*VLOOKUP('Project 2'!$U1011,#REF!,2,0),"")</f>
        <v/>
      </c>
    </row>
    <row r="1012" spans="12:23" x14ac:dyDescent="0.35">
      <c r="L1012"/>
      <c r="W1012" s="53" t="str">
        <f>IF('Project 2'!$V1012&lt;&gt;"",'Project 2'!$V1012*VLOOKUP('Project 2'!$U1012,#REF!,2,0),"")</f>
        <v/>
      </c>
    </row>
    <row r="1013" spans="12:23" x14ac:dyDescent="0.35">
      <c r="L1013"/>
      <c r="W1013" s="53" t="str">
        <f>IF('Project 2'!$V1013&lt;&gt;"",'Project 2'!$V1013*VLOOKUP('Project 2'!$U1013,#REF!,2,0),"")</f>
        <v/>
      </c>
    </row>
    <row r="1014" spans="12:23" x14ac:dyDescent="0.35">
      <c r="L1014"/>
      <c r="W1014" s="53" t="str">
        <f>IF('Project 2'!$V1014&lt;&gt;"",'Project 2'!$V1014*VLOOKUP('Project 2'!$U1014,#REF!,2,0),"")</f>
        <v/>
      </c>
    </row>
    <row r="1015" spans="12:23" x14ac:dyDescent="0.35">
      <c r="L1015"/>
      <c r="W1015" s="53" t="str">
        <f>IF('Project 2'!$V1015&lt;&gt;"",'Project 2'!$V1015*VLOOKUP('Project 2'!$U1015,#REF!,2,0),"")</f>
        <v/>
      </c>
    </row>
    <row r="1016" spans="12:23" x14ac:dyDescent="0.35">
      <c r="L1016"/>
      <c r="W1016" s="53" t="str">
        <f>IF('Project 2'!$V1016&lt;&gt;"",'Project 2'!$V1016*VLOOKUP('Project 2'!$U1016,#REF!,2,0),"")</f>
        <v/>
      </c>
    </row>
    <row r="1017" spans="12:23" x14ac:dyDescent="0.35">
      <c r="L1017"/>
      <c r="W1017" s="53" t="str">
        <f>IF('Project 2'!$V1017&lt;&gt;"",'Project 2'!$V1017*VLOOKUP('Project 2'!$U1017,#REF!,2,0),"")</f>
        <v/>
      </c>
    </row>
    <row r="1018" spans="12:23" x14ac:dyDescent="0.35">
      <c r="L1018"/>
      <c r="W1018" s="53" t="str">
        <f>IF('Project 2'!$V1018&lt;&gt;"",'Project 2'!$V1018*VLOOKUP('Project 2'!$U1018,#REF!,2,0),"")</f>
        <v/>
      </c>
    </row>
    <row r="1019" spans="12:23" x14ac:dyDescent="0.35">
      <c r="L1019"/>
      <c r="W1019" s="53" t="str">
        <f>IF('Project 2'!$V1019&lt;&gt;"",'Project 2'!$V1019*VLOOKUP('Project 2'!$U1019,#REF!,2,0),"")</f>
        <v/>
      </c>
    </row>
    <row r="1020" spans="12:23" x14ac:dyDescent="0.35">
      <c r="L1020"/>
      <c r="W1020" s="53" t="str">
        <f>IF('Project 2'!$V1020&lt;&gt;"",'Project 2'!$V1020*VLOOKUP('Project 2'!$U1020,#REF!,2,0),"")</f>
        <v/>
      </c>
    </row>
    <row r="1021" spans="12:23" x14ac:dyDescent="0.35">
      <c r="L1021"/>
      <c r="W1021" s="53" t="str">
        <f>IF('Project 2'!$V1021&lt;&gt;"",'Project 2'!$V1021*VLOOKUP('Project 2'!$U1021,#REF!,2,0),"")</f>
        <v/>
      </c>
    </row>
    <row r="1022" spans="12:23" x14ac:dyDescent="0.35">
      <c r="L1022"/>
      <c r="W1022" s="53" t="str">
        <f>IF('Project 2'!$V1022&lt;&gt;"",'Project 2'!$V1022*VLOOKUP('Project 2'!$U1022,#REF!,2,0),"")</f>
        <v/>
      </c>
    </row>
    <row r="1023" spans="12:23" x14ac:dyDescent="0.35">
      <c r="L1023"/>
      <c r="W1023" s="53" t="str">
        <f>IF('Project 2'!$V1023&lt;&gt;"",'Project 2'!$V1023*VLOOKUP('Project 2'!$U1023,#REF!,2,0),"")</f>
        <v/>
      </c>
    </row>
    <row r="1024" spans="12:23" x14ac:dyDescent="0.35">
      <c r="L1024"/>
      <c r="W1024" s="53" t="str">
        <f>IF('Project 2'!$V1024&lt;&gt;"",'Project 2'!$V1024*VLOOKUP('Project 2'!$U1024,#REF!,2,0),"")</f>
        <v/>
      </c>
    </row>
    <row r="1025" spans="12:23" x14ac:dyDescent="0.35">
      <c r="L1025"/>
      <c r="W1025" s="53" t="str">
        <f>IF('Project 2'!$V1025&lt;&gt;"",'Project 2'!$V1025*VLOOKUP('Project 2'!$U1025,#REF!,2,0),"")</f>
        <v/>
      </c>
    </row>
    <row r="1026" spans="12:23" x14ac:dyDescent="0.35">
      <c r="L1026"/>
      <c r="W1026" s="53" t="str">
        <f>IF('Project 2'!$V1026&lt;&gt;"",'Project 2'!$V1026*VLOOKUP('Project 2'!$U1026,#REF!,2,0),"")</f>
        <v/>
      </c>
    </row>
    <row r="1027" spans="12:23" x14ac:dyDescent="0.35">
      <c r="L1027"/>
      <c r="W1027" s="53" t="str">
        <f>IF('Project 2'!$V1027&lt;&gt;"",'Project 2'!$V1027*VLOOKUP('Project 2'!$U1027,#REF!,2,0),"")</f>
        <v/>
      </c>
    </row>
    <row r="1028" spans="12:23" x14ac:dyDescent="0.35">
      <c r="L1028"/>
      <c r="W1028" s="53" t="str">
        <f>IF('Project 2'!$V1028&lt;&gt;"",'Project 2'!$V1028*VLOOKUP('Project 2'!$U1028,#REF!,2,0),"")</f>
        <v/>
      </c>
    </row>
    <row r="1029" spans="12:23" x14ac:dyDescent="0.35">
      <c r="L1029"/>
      <c r="W1029" s="53" t="str">
        <f>IF('Project 2'!$V1029&lt;&gt;"",'Project 2'!$V1029*VLOOKUP('Project 2'!$U1029,#REF!,2,0),"")</f>
        <v/>
      </c>
    </row>
    <row r="1030" spans="12:23" x14ac:dyDescent="0.35">
      <c r="L1030"/>
      <c r="W1030" s="53" t="str">
        <f>IF('Project 2'!$V1030&lt;&gt;"",'Project 2'!$V1030*VLOOKUP('Project 2'!$U1030,#REF!,2,0),"")</f>
        <v/>
      </c>
    </row>
    <row r="1031" spans="12:23" x14ac:dyDescent="0.35">
      <c r="L1031"/>
      <c r="W1031" s="53" t="str">
        <f>IF('Project 2'!$V1031&lt;&gt;"",'Project 2'!$V1031*VLOOKUP('Project 2'!$U1031,#REF!,2,0),"")</f>
        <v/>
      </c>
    </row>
    <row r="1032" spans="12:23" x14ac:dyDescent="0.35">
      <c r="L1032"/>
      <c r="W1032" s="53" t="str">
        <f>IF('Project 2'!$V1032&lt;&gt;"",'Project 2'!$V1032*VLOOKUP('Project 2'!$U1032,#REF!,2,0),"")</f>
        <v/>
      </c>
    </row>
    <row r="1033" spans="12:23" x14ac:dyDescent="0.35">
      <c r="L1033"/>
      <c r="W1033" s="53" t="str">
        <f>IF('Project 2'!$V1033&lt;&gt;"",'Project 2'!$V1033*VLOOKUP('Project 2'!$U1033,#REF!,2,0),"")</f>
        <v/>
      </c>
    </row>
    <row r="1034" spans="12:23" x14ac:dyDescent="0.35">
      <c r="L1034"/>
      <c r="W1034" s="53" t="str">
        <f>IF('Project 2'!$V1034&lt;&gt;"",'Project 2'!$V1034*VLOOKUP('Project 2'!$U1034,#REF!,2,0),"")</f>
        <v/>
      </c>
    </row>
    <row r="1035" spans="12:23" x14ac:dyDescent="0.35">
      <c r="L1035"/>
      <c r="W1035" s="53" t="str">
        <f>IF('Project 2'!$V1035&lt;&gt;"",'Project 2'!$V1035*VLOOKUP('Project 2'!$U1035,#REF!,2,0),"")</f>
        <v/>
      </c>
    </row>
    <row r="1036" spans="12:23" x14ac:dyDescent="0.35">
      <c r="L1036"/>
      <c r="W1036" s="53" t="str">
        <f>IF('Project 2'!$V1036&lt;&gt;"",'Project 2'!$V1036*VLOOKUP('Project 2'!$U1036,#REF!,2,0),"")</f>
        <v/>
      </c>
    </row>
    <row r="1037" spans="12:23" x14ac:dyDescent="0.35">
      <c r="L1037"/>
      <c r="W1037" s="53" t="str">
        <f>IF('Project 2'!$V1037&lt;&gt;"",'Project 2'!$V1037*VLOOKUP('Project 2'!$U1037,#REF!,2,0),"")</f>
        <v/>
      </c>
    </row>
    <row r="1038" spans="12:23" x14ac:dyDescent="0.35">
      <c r="L1038"/>
      <c r="W1038" s="53" t="str">
        <f>IF('Project 2'!$V1038&lt;&gt;"",'Project 2'!$V1038*VLOOKUP('Project 2'!$U1038,#REF!,2,0),"")</f>
        <v/>
      </c>
    </row>
    <row r="1039" spans="12:23" x14ac:dyDescent="0.35">
      <c r="L1039"/>
      <c r="W1039" s="53" t="str">
        <f>IF('Project 2'!$V1039&lt;&gt;"",'Project 2'!$V1039*VLOOKUP('Project 2'!$U1039,#REF!,2,0),"")</f>
        <v/>
      </c>
    </row>
    <row r="1040" spans="12:23" x14ac:dyDescent="0.35">
      <c r="L1040"/>
      <c r="W1040" s="53" t="str">
        <f>IF('Project 2'!$V1040&lt;&gt;"",'Project 2'!$V1040*VLOOKUP('Project 2'!$U1040,#REF!,2,0),"")</f>
        <v/>
      </c>
    </row>
    <row r="1041" spans="12:23" x14ac:dyDescent="0.35">
      <c r="L1041"/>
      <c r="W1041" s="53" t="str">
        <f>IF('Project 2'!$V1041&lt;&gt;"",'Project 2'!$V1041*VLOOKUP('Project 2'!$U1041,#REF!,2,0),"")</f>
        <v/>
      </c>
    </row>
    <row r="1042" spans="12:23" x14ac:dyDescent="0.35">
      <c r="L1042"/>
      <c r="W1042" s="53" t="str">
        <f>IF('Project 2'!$V1042&lt;&gt;"",'Project 2'!$V1042*VLOOKUP('Project 2'!$U1042,#REF!,2,0),"")</f>
        <v/>
      </c>
    </row>
    <row r="1043" spans="12:23" x14ac:dyDescent="0.35">
      <c r="L1043"/>
      <c r="W1043" s="53" t="str">
        <f>IF('Project 2'!$V1043&lt;&gt;"",'Project 2'!$V1043*VLOOKUP('Project 2'!$U1043,#REF!,2,0),"")</f>
        <v/>
      </c>
    </row>
    <row r="1044" spans="12:23" x14ac:dyDescent="0.35">
      <c r="L1044"/>
      <c r="W1044" s="20"/>
    </row>
    <row r="1045" spans="12:23" x14ac:dyDescent="0.35">
      <c r="L1045"/>
    </row>
    <row r="1046" spans="12:23" x14ac:dyDescent="0.35">
      <c r="L1046"/>
    </row>
    <row r="1047" spans="12:23" x14ac:dyDescent="0.35">
      <c r="L1047"/>
    </row>
    <row r="1048" spans="12:23" x14ac:dyDescent="0.35">
      <c r="L1048"/>
    </row>
    <row r="1049" spans="12:23" x14ac:dyDescent="0.35">
      <c r="L1049"/>
    </row>
    <row r="1050" spans="12:23" x14ac:dyDescent="0.35">
      <c r="L1050"/>
    </row>
    <row r="1051" spans="12:23" x14ac:dyDescent="0.35">
      <c r="L1051"/>
    </row>
    <row r="1052" spans="12:23" x14ac:dyDescent="0.35">
      <c r="L1052"/>
    </row>
    <row r="1053" spans="12:23" x14ac:dyDescent="0.35">
      <c r="L1053"/>
    </row>
    <row r="1054" spans="12:23" x14ac:dyDescent="0.35">
      <c r="L1054"/>
    </row>
    <row r="1055" spans="12:23" x14ac:dyDescent="0.35">
      <c r="L1055"/>
    </row>
    <row r="1056" spans="12:23" x14ac:dyDescent="0.35">
      <c r="L1056"/>
    </row>
    <row r="1057" spans="12:12" x14ac:dyDescent="0.35">
      <c r="L1057"/>
    </row>
    <row r="1058" spans="12:12" x14ac:dyDescent="0.35">
      <c r="L1058"/>
    </row>
    <row r="1059" spans="12:12" x14ac:dyDescent="0.35">
      <c r="L1059"/>
    </row>
    <row r="1060" spans="12:12" x14ac:dyDescent="0.35">
      <c r="L1060"/>
    </row>
    <row r="1061" spans="12:12" x14ac:dyDescent="0.35">
      <c r="L1061"/>
    </row>
    <row r="1062" spans="12:12" x14ac:dyDescent="0.35">
      <c r="L1062"/>
    </row>
    <row r="1063" spans="12:12" x14ac:dyDescent="0.35">
      <c r="L1063"/>
    </row>
    <row r="1064" spans="12:12" x14ac:dyDescent="0.35">
      <c r="L1064"/>
    </row>
    <row r="1065" spans="12:12" x14ac:dyDescent="0.35">
      <c r="L1065"/>
    </row>
    <row r="1066" spans="12:12" x14ac:dyDescent="0.35">
      <c r="L1066"/>
    </row>
    <row r="1067" spans="12:12" x14ac:dyDescent="0.35">
      <c r="L1067"/>
    </row>
    <row r="1068" spans="12:12" x14ac:dyDescent="0.35">
      <c r="L1068"/>
    </row>
    <row r="1069" spans="12:12" x14ac:dyDescent="0.35">
      <c r="L1069"/>
    </row>
    <row r="1070" spans="12:12" x14ac:dyDescent="0.35">
      <c r="L1070"/>
    </row>
    <row r="1071" spans="12:12" x14ac:dyDescent="0.35">
      <c r="L1071"/>
    </row>
    <row r="1072" spans="12:12" x14ac:dyDescent="0.35">
      <c r="L1072"/>
    </row>
    <row r="1073" spans="12:12" x14ac:dyDescent="0.35">
      <c r="L1073"/>
    </row>
    <row r="1074" spans="12:12" x14ac:dyDescent="0.35">
      <c r="L1074"/>
    </row>
    <row r="1075" spans="12:12" x14ac:dyDescent="0.35">
      <c r="L1075"/>
    </row>
    <row r="1076" spans="12:12" x14ac:dyDescent="0.35">
      <c r="L1076"/>
    </row>
    <row r="1077" spans="12:12" x14ac:dyDescent="0.35">
      <c r="L1077"/>
    </row>
    <row r="1078" spans="12:12" x14ac:dyDescent="0.35">
      <c r="L1078"/>
    </row>
    <row r="1079" spans="12:12" x14ac:dyDescent="0.35">
      <c r="L1079"/>
    </row>
    <row r="1080" spans="12:12" x14ac:dyDescent="0.35">
      <c r="L1080"/>
    </row>
    <row r="1081" spans="12:12" x14ac:dyDescent="0.35">
      <c r="L1081"/>
    </row>
    <row r="1082" spans="12:12" x14ac:dyDescent="0.35">
      <c r="L1082"/>
    </row>
    <row r="1083" spans="12:12" x14ac:dyDescent="0.35">
      <c r="L1083"/>
    </row>
    <row r="1084" spans="12:12" x14ac:dyDescent="0.35">
      <c r="L1084"/>
    </row>
    <row r="1085" spans="12:12" x14ac:dyDescent="0.35">
      <c r="L1085"/>
    </row>
    <row r="1086" spans="12:12" x14ac:dyDescent="0.35">
      <c r="L1086"/>
    </row>
    <row r="1087" spans="12:12" x14ac:dyDescent="0.35">
      <c r="L1087"/>
    </row>
    <row r="1088" spans="12:12" x14ac:dyDescent="0.35">
      <c r="L1088"/>
    </row>
    <row r="1089" spans="12:12" x14ac:dyDescent="0.35">
      <c r="L1089"/>
    </row>
    <row r="1090" spans="12:12" x14ac:dyDescent="0.35">
      <c r="L1090"/>
    </row>
    <row r="1091" spans="12:12" x14ac:dyDescent="0.35">
      <c r="L1091"/>
    </row>
    <row r="1092" spans="12:12" x14ac:dyDescent="0.35">
      <c r="L1092"/>
    </row>
    <row r="1093" spans="12:12" x14ac:dyDescent="0.35">
      <c r="L1093"/>
    </row>
    <row r="1094" spans="12:12" x14ac:dyDescent="0.35">
      <c r="L1094"/>
    </row>
    <row r="1095" spans="12:12" x14ac:dyDescent="0.35">
      <c r="L1095"/>
    </row>
    <row r="1096" spans="12:12" x14ac:dyDescent="0.35">
      <c r="L1096"/>
    </row>
    <row r="1097" spans="12:12" x14ac:dyDescent="0.35">
      <c r="L1097"/>
    </row>
    <row r="1098" spans="12:12" x14ac:dyDescent="0.35">
      <c r="L1098"/>
    </row>
    <row r="1099" spans="12:12" x14ac:dyDescent="0.35">
      <c r="L1099"/>
    </row>
    <row r="1100" spans="12:12" x14ac:dyDescent="0.35">
      <c r="L1100"/>
    </row>
    <row r="1101" spans="12:12" x14ac:dyDescent="0.35">
      <c r="L1101"/>
    </row>
    <row r="1102" spans="12:12" x14ac:dyDescent="0.35">
      <c r="L1102"/>
    </row>
    <row r="1103" spans="12:12" x14ac:dyDescent="0.35">
      <c r="L1103"/>
    </row>
    <row r="1104" spans="12:12" x14ac:dyDescent="0.35">
      <c r="L1104"/>
    </row>
    <row r="1105" spans="12:12" x14ac:dyDescent="0.35">
      <c r="L1105"/>
    </row>
    <row r="1106" spans="12:12" x14ac:dyDescent="0.35">
      <c r="L1106"/>
    </row>
    <row r="1107" spans="12:12" x14ac:dyDescent="0.35">
      <c r="L1107"/>
    </row>
    <row r="1108" spans="12:12" x14ac:dyDescent="0.35">
      <c r="L1108"/>
    </row>
    <row r="1109" spans="12:12" x14ac:dyDescent="0.35">
      <c r="L1109"/>
    </row>
    <row r="1110" spans="12:12" x14ac:dyDescent="0.35">
      <c r="L1110"/>
    </row>
    <row r="1111" spans="12:12" x14ac:dyDescent="0.35">
      <c r="L1111"/>
    </row>
    <row r="1112" spans="12:12" x14ac:dyDescent="0.35">
      <c r="L1112"/>
    </row>
    <row r="1113" spans="12:12" x14ac:dyDescent="0.35">
      <c r="L1113"/>
    </row>
    <row r="1114" spans="12:12" x14ac:dyDescent="0.35">
      <c r="L1114"/>
    </row>
    <row r="1115" spans="12:12" x14ac:dyDescent="0.35">
      <c r="L1115"/>
    </row>
    <row r="1116" spans="12:12" x14ac:dyDescent="0.35">
      <c r="L1116"/>
    </row>
    <row r="1117" spans="12:12" x14ac:dyDescent="0.35">
      <c r="L1117"/>
    </row>
    <row r="1118" spans="12:12" x14ac:dyDescent="0.35">
      <c r="L1118"/>
    </row>
    <row r="1119" spans="12:12" x14ac:dyDescent="0.35">
      <c r="L1119"/>
    </row>
    <row r="1120" spans="12:12" x14ac:dyDescent="0.35">
      <c r="L1120"/>
    </row>
    <row r="1121" spans="12:12" x14ac:dyDescent="0.35">
      <c r="L1121"/>
    </row>
    <row r="1122" spans="12:12" x14ac:dyDescent="0.35">
      <c r="L1122"/>
    </row>
    <row r="1123" spans="12:12" x14ac:dyDescent="0.35">
      <c r="L1123"/>
    </row>
    <row r="1124" spans="12:12" x14ac:dyDescent="0.35">
      <c r="L1124"/>
    </row>
    <row r="1125" spans="12:12" x14ac:dyDescent="0.35">
      <c r="L1125"/>
    </row>
    <row r="1126" spans="12:12" x14ac:dyDescent="0.35">
      <c r="L1126"/>
    </row>
    <row r="1127" spans="12:12" x14ac:dyDescent="0.35">
      <c r="L1127"/>
    </row>
    <row r="1128" spans="12:12" x14ac:dyDescent="0.35">
      <c r="L1128"/>
    </row>
    <row r="1129" spans="12:12" x14ac:dyDescent="0.35">
      <c r="L1129"/>
    </row>
    <row r="1130" spans="12:12" x14ac:dyDescent="0.35">
      <c r="L1130"/>
    </row>
    <row r="1131" spans="12:12" x14ac:dyDescent="0.35">
      <c r="L1131"/>
    </row>
    <row r="1132" spans="12:12" x14ac:dyDescent="0.35">
      <c r="L1132"/>
    </row>
    <row r="1133" spans="12:12" x14ac:dyDescent="0.35">
      <c r="L1133"/>
    </row>
    <row r="1134" spans="12:12" x14ac:dyDescent="0.35">
      <c r="L1134"/>
    </row>
    <row r="1135" spans="12:12" x14ac:dyDescent="0.35">
      <c r="L1135"/>
    </row>
    <row r="1136" spans="12:12" x14ac:dyDescent="0.35">
      <c r="L1136"/>
    </row>
    <row r="1137" spans="12:12" x14ac:dyDescent="0.35">
      <c r="L1137"/>
    </row>
    <row r="1138" spans="12:12" x14ac:dyDescent="0.35">
      <c r="L1138"/>
    </row>
    <row r="1139" spans="12:12" x14ac:dyDescent="0.35">
      <c r="L1139"/>
    </row>
    <row r="1140" spans="12:12" x14ac:dyDescent="0.35">
      <c r="L1140"/>
    </row>
    <row r="1141" spans="12:12" x14ac:dyDescent="0.35">
      <c r="L1141"/>
    </row>
    <row r="1142" spans="12:12" x14ac:dyDescent="0.35">
      <c r="L1142"/>
    </row>
    <row r="1143" spans="12:12" x14ac:dyDescent="0.35">
      <c r="L1143"/>
    </row>
    <row r="1144" spans="12:12" x14ac:dyDescent="0.35">
      <c r="L1144"/>
    </row>
    <row r="1145" spans="12:12" x14ac:dyDescent="0.35">
      <c r="L1145"/>
    </row>
    <row r="1146" spans="12:12" x14ac:dyDescent="0.35">
      <c r="L1146"/>
    </row>
    <row r="1147" spans="12:12" x14ac:dyDescent="0.35">
      <c r="L1147"/>
    </row>
    <row r="1148" spans="12:12" x14ac:dyDescent="0.35">
      <c r="L1148"/>
    </row>
    <row r="1149" spans="12:12" x14ac:dyDescent="0.35">
      <c r="L1149"/>
    </row>
    <row r="1150" spans="12:12" x14ac:dyDescent="0.35">
      <c r="L1150"/>
    </row>
    <row r="1151" spans="12:12" x14ac:dyDescent="0.35">
      <c r="L1151"/>
    </row>
    <row r="1152" spans="12:12" x14ac:dyDescent="0.35">
      <c r="L1152"/>
    </row>
    <row r="1153" spans="12:12" x14ac:dyDescent="0.35">
      <c r="L1153"/>
    </row>
    <row r="1154" spans="12:12" x14ac:dyDescent="0.35">
      <c r="L1154"/>
    </row>
    <row r="1155" spans="12:12" x14ac:dyDescent="0.35">
      <c r="L1155"/>
    </row>
    <row r="1156" spans="12:12" x14ac:dyDescent="0.35">
      <c r="L1156"/>
    </row>
    <row r="1157" spans="12:12" x14ac:dyDescent="0.35">
      <c r="L1157"/>
    </row>
    <row r="1158" spans="12:12" x14ac:dyDescent="0.35">
      <c r="L1158"/>
    </row>
    <row r="1159" spans="12:12" x14ac:dyDescent="0.35">
      <c r="L1159"/>
    </row>
    <row r="1160" spans="12:12" x14ac:dyDescent="0.35">
      <c r="L1160"/>
    </row>
    <row r="1161" spans="12:12" x14ac:dyDescent="0.35">
      <c r="L1161"/>
    </row>
    <row r="1162" spans="12:12" x14ac:dyDescent="0.35">
      <c r="L1162"/>
    </row>
    <row r="1163" spans="12:12" x14ac:dyDescent="0.35">
      <c r="L1163"/>
    </row>
    <row r="1164" spans="12:12" x14ac:dyDescent="0.35">
      <c r="L1164"/>
    </row>
    <row r="1165" spans="12:12" x14ac:dyDescent="0.35">
      <c r="L1165"/>
    </row>
    <row r="1166" spans="12:12" x14ac:dyDescent="0.35">
      <c r="L1166"/>
    </row>
    <row r="1167" spans="12:12" x14ac:dyDescent="0.35">
      <c r="L1167"/>
    </row>
    <row r="1168" spans="12:12" x14ac:dyDescent="0.35">
      <c r="L1168"/>
    </row>
    <row r="1169" spans="12:12" x14ac:dyDescent="0.35">
      <c r="L1169"/>
    </row>
    <row r="1170" spans="12:12" x14ac:dyDescent="0.35">
      <c r="L1170"/>
    </row>
    <row r="1171" spans="12:12" x14ac:dyDescent="0.35">
      <c r="L1171"/>
    </row>
    <row r="1172" spans="12:12" x14ac:dyDescent="0.35">
      <c r="L1172"/>
    </row>
    <row r="1173" spans="12:12" x14ac:dyDescent="0.35">
      <c r="L1173"/>
    </row>
    <row r="1174" spans="12:12" x14ac:dyDescent="0.35">
      <c r="L1174"/>
    </row>
    <row r="1175" spans="12:12" x14ac:dyDescent="0.35">
      <c r="L1175"/>
    </row>
    <row r="1176" spans="12:12" x14ac:dyDescent="0.35">
      <c r="L1176"/>
    </row>
    <row r="1177" spans="12:12" x14ac:dyDescent="0.35">
      <c r="L1177"/>
    </row>
    <row r="1178" spans="12:12" x14ac:dyDescent="0.35">
      <c r="L1178"/>
    </row>
    <row r="1179" spans="12:12" x14ac:dyDescent="0.35">
      <c r="L1179"/>
    </row>
    <row r="1180" spans="12:12" x14ac:dyDescent="0.35">
      <c r="L1180"/>
    </row>
    <row r="1181" spans="12:12" x14ac:dyDescent="0.35">
      <c r="L1181"/>
    </row>
    <row r="1182" spans="12:12" x14ac:dyDescent="0.35">
      <c r="L1182"/>
    </row>
    <row r="1183" spans="12:12" x14ac:dyDescent="0.35">
      <c r="L1183"/>
    </row>
    <row r="1184" spans="12:12" x14ac:dyDescent="0.35">
      <c r="L1184"/>
    </row>
    <row r="1185" spans="12:12" x14ac:dyDescent="0.35">
      <c r="L1185"/>
    </row>
    <row r="1186" spans="12:12" x14ac:dyDescent="0.35">
      <c r="L1186"/>
    </row>
    <row r="1187" spans="12:12" x14ac:dyDescent="0.35">
      <c r="L1187"/>
    </row>
    <row r="1188" spans="12:12" x14ac:dyDescent="0.35">
      <c r="L1188"/>
    </row>
    <row r="1189" spans="12:12" x14ac:dyDescent="0.35">
      <c r="L1189"/>
    </row>
    <row r="1190" spans="12:12" x14ac:dyDescent="0.35">
      <c r="L1190"/>
    </row>
    <row r="1191" spans="12:12" x14ac:dyDescent="0.35">
      <c r="L1191"/>
    </row>
    <row r="1192" spans="12:12" x14ac:dyDescent="0.35">
      <c r="L1192"/>
    </row>
    <row r="1193" spans="12:12" x14ac:dyDescent="0.35">
      <c r="L1193"/>
    </row>
    <row r="1194" spans="12:12" x14ac:dyDescent="0.35">
      <c r="L1194"/>
    </row>
    <row r="1195" spans="12:12" x14ac:dyDescent="0.35">
      <c r="L1195"/>
    </row>
    <row r="1196" spans="12:12" x14ac:dyDescent="0.35">
      <c r="L1196"/>
    </row>
    <row r="1197" spans="12:12" x14ac:dyDescent="0.35">
      <c r="L1197"/>
    </row>
    <row r="1198" spans="12:12" x14ac:dyDescent="0.35">
      <c r="L1198"/>
    </row>
    <row r="1199" spans="12:12" x14ac:dyDescent="0.35">
      <c r="L1199"/>
    </row>
    <row r="1200" spans="12:12" x14ac:dyDescent="0.35">
      <c r="L1200"/>
    </row>
    <row r="1201" spans="12:12" x14ac:dyDescent="0.35">
      <c r="L1201"/>
    </row>
    <row r="1202" spans="12:12" x14ac:dyDescent="0.35">
      <c r="L1202"/>
    </row>
    <row r="1203" spans="12:12" x14ac:dyDescent="0.35">
      <c r="L1203"/>
    </row>
    <row r="1204" spans="12:12" x14ac:dyDescent="0.35">
      <c r="L1204"/>
    </row>
    <row r="1205" spans="12:12" x14ac:dyDescent="0.35">
      <c r="L1205"/>
    </row>
    <row r="1206" spans="12:12" x14ac:dyDescent="0.35">
      <c r="L1206"/>
    </row>
    <row r="1207" spans="12:12" x14ac:dyDescent="0.35">
      <c r="L1207"/>
    </row>
    <row r="1208" spans="12:12" x14ac:dyDescent="0.35">
      <c r="L1208"/>
    </row>
    <row r="1209" spans="12:12" x14ac:dyDescent="0.35">
      <c r="L1209"/>
    </row>
    <row r="1210" spans="12:12" x14ac:dyDescent="0.35">
      <c r="L1210"/>
    </row>
    <row r="1211" spans="12:12" x14ac:dyDescent="0.35">
      <c r="L1211"/>
    </row>
    <row r="1212" spans="12:12" x14ac:dyDescent="0.35">
      <c r="L1212"/>
    </row>
    <row r="1213" spans="12:12" x14ac:dyDescent="0.35">
      <c r="L1213"/>
    </row>
    <row r="1214" spans="12:12" x14ac:dyDescent="0.35">
      <c r="L1214"/>
    </row>
    <row r="1215" spans="12:12" x14ac:dyDescent="0.35">
      <c r="L1215"/>
    </row>
    <row r="1216" spans="12:12" x14ac:dyDescent="0.35">
      <c r="L1216"/>
    </row>
    <row r="1217" spans="12:12" x14ac:dyDescent="0.35">
      <c r="L1217"/>
    </row>
    <row r="1218" spans="12:12" x14ac:dyDescent="0.35">
      <c r="L1218"/>
    </row>
    <row r="1219" spans="12:12" x14ac:dyDescent="0.35">
      <c r="L1219"/>
    </row>
    <row r="1220" spans="12:12" x14ac:dyDescent="0.35">
      <c r="L1220"/>
    </row>
    <row r="1221" spans="12:12" x14ac:dyDescent="0.35">
      <c r="L1221"/>
    </row>
    <row r="1222" spans="12:12" x14ac:dyDescent="0.35">
      <c r="L1222"/>
    </row>
    <row r="1223" spans="12:12" x14ac:dyDescent="0.35">
      <c r="L1223"/>
    </row>
    <row r="1224" spans="12:12" x14ac:dyDescent="0.35">
      <c r="L1224"/>
    </row>
    <row r="1225" spans="12:12" x14ac:dyDescent="0.35">
      <c r="L1225"/>
    </row>
    <row r="1226" spans="12:12" x14ac:dyDescent="0.35">
      <c r="L1226"/>
    </row>
    <row r="1227" spans="12:12" x14ac:dyDescent="0.35">
      <c r="L1227"/>
    </row>
    <row r="1228" spans="12:12" x14ac:dyDescent="0.35">
      <c r="L1228"/>
    </row>
    <row r="1229" spans="12:12" x14ac:dyDescent="0.35">
      <c r="L1229"/>
    </row>
    <row r="1230" spans="12:12" x14ac:dyDescent="0.35">
      <c r="L1230"/>
    </row>
    <row r="1231" spans="12:12" x14ac:dyDescent="0.35">
      <c r="L1231"/>
    </row>
    <row r="1232" spans="12:12" x14ac:dyDescent="0.35">
      <c r="L1232"/>
    </row>
    <row r="1233" spans="12:12" x14ac:dyDescent="0.35">
      <c r="L1233"/>
    </row>
    <row r="1234" spans="12:12" x14ac:dyDescent="0.35">
      <c r="L1234"/>
    </row>
    <row r="1235" spans="12:12" x14ac:dyDescent="0.35">
      <c r="L1235"/>
    </row>
    <row r="1236" spans="12:12" x14ac:dyDescent="0.35">
      <c r="L1236"/>
    </row>
    <row r="1237" spans="12:12" x14ac:dyDescent="0.35">
      <c r="L1237"/>
    </row>
    <row r="1238" spans="12:12" x14ac:dyDescent="0.35">
      <c r="L1238"/>
    </row>
    <row r="1239" spans="12:12" x14ac:dyDescent="0.35">
      <c r="L1239"/>
    </row>
    <row r="1240" spans="12:12" x14ac:dyDescent="0.35">
      <c r="L1240"/>
    </row>
    <row r="1241" spans="12:12" x14ac:dyDescent="0.35">
      <c r="L1241"/>
    </row>
    <row r="1242" spans="12:12" x14ac:dyDescent="0.35">
      <c r="L1242"/>
    </row>
    <row r="1243" spans="12:12" x14ac:dyDescent="0.35">
      <c r="L1243"/>
    </row>
    <row r="1244" spans="12:12" x14ac:dyDescent="0.35">
      <c r="L1244"/>
    </row>
    <row r="1245" spans="12:12" x14ac:dyDescent="0.35">
      <c r="L1245"/>
    </row>
    <row r="1246" spans="12:12" x14ac:dyDescent="0.35">
      <c r="L1246"/>
    </row>
    <row r="1247" spans="12:12" x14ac:dyDescent="0.35">
      <c r="L1247"/>
    </row>
    <row r="1248" spans="12:12" x14ac:dyDescent="0.35">
      <c r="L1248"/>
    </row>
    <row r="1249" spans="12:12" x14ac:dyDescent="0.35">
      <c r="L1249"/>
    </row>
    <row r="1250" spans="12:12" x14ac:dyDescent="0.35">
      <c r="L1250"/>
    </row>
    <row r="1251" spans="12:12" x14ac:dyDescent="0.35">
      <c r="L1251"/>
    </row>
    <row r="1252" spans="12:12" x14ac:dyDescent="0.35">
      <c r="L1252"/>
    </row>
    <row r="1253" spans="12:12" x14ac:dyDescent="0.35">
      <c r="L1253"/>
    </row>
    <row r="1254" spans="12:12" x14ac:dyDescent="0.35">
      <c r="L1254"/>
    </row>
    <row r="1255" spans="12:12" x14ac:dyDescent="0.35">
      <c r="L1255"/>
    </row>
    <row r="1256" spans="12:12" x14ac:dyDescent="0.35">
      <c r="L1256"/>
    </row>
    <row r="1257" spans="12:12" x14ac:dyDescent="0.35">
      <c r="L1257"/>
    </row>
    <row r="1258" spans="12:12" x14ac:dyDescent="0.35">
      <c r="L1258"/>
    </row>
    <row r="1259" spans="12:12" x14ac:dyDescent="0.35">
      <c r="L1259"/>
    </row>
    <row r="1260" spans="12:12" x14ac:dyDescent="0.35">
      <c r="L1260"/>
    </row>
    <row r="1261" spans="12:12" x14ac:dyDescent="0.35">
      <c r="L1261"/>
    </row>
    <row r="1262" spans="12:12" x14ac:dyDescent="0.35">
      <c r="L1262"/>
    </row>
    <row r="1263" spans="12:12" x14ac:dyDescent="0.35">
      <c r="L1263"/>
    </row>
    <row r="1264" spans="12:12" x14ac:dyDescent="0.35">
      <c r="L1264"/>
    </row>
    <row r="1265" spans="12:12" x14ac:dyDescent="0.35">
      <c r="L1265"/>
    </row>
    <row r="1266" spans="12:12" x14ac:dyDescent="0.35">
      <c r="L1266"/>
    </row>
    <row r="1267" spans="12:12" x14ac:dyDescent="0.35">
      <c r="L1267"/>
    </row>
    <row r="1268" spans="12:12" x14ac:dyDescent="0.35">
      <c r="L1268"/>
    </row>
    <row r="1269" spans="12:12" x14ac:dyDescent="0.35">
      <c r="L1269"/>
    </row>
    <row r="1270" spans="12:12" x14ac:dyDescent="0.35">
      <c r="L1270"/>
    </row>
    <row r="1271" spans="12:12" x14ac:dyDescent="0.35">
      <c r="L1271"/>
    </row>
    <row r="1272" spans="12:12" x14ac:dyDescent="0.35">
      <c r="L1272"/>
    </row>
    <row r="1273" spans="12:12" x14ac:dyDescent="0.35">
      <c r="L1273"/>
    </row>
    <row r="1274" spans="12:12" x14ac:dyDescent="0.35">
      <c r="L1274"/>
    </row>
    <row r="1275" spans="12:12" x14ac:dyDescent="0.35">
      <c r="L1275"/>
    </row>
    <row r="1276" spans="12:12" x14ac:dyDescent="0.35">
      <c r="L1276"/>
    </row>
    <row r="1277" spans="12:12" x14ac:dyDescent="0.35">
      <c r="L1277"/>
    </row>
    <row r="1278" spans="12:12" x14ac:dyDescent="0.35">
      <c r="L1278"/>
    </row>
    <row r="1279" spans="12:12" x14ac:dyDescent="0.35">
      <c r="L1279"/>
    </row>
    <row r="1280" spans="12:12" x14ac:dyDescent="0.35">
      <c r="L1280"/>
    </row>
    <row r="1281" spans="12:12" x14ac:dyDescent="0.35">
      <c r="L1281"/>
    </row>
    <row r="1282" spans="12:12" x14ac:dyDescent="0.35">
      <c r="L1282"/>
    </row>
    <row r="1283" spans="12:12" x14ac:dyDescent="0.35">
      <c r="L1283"/>
    </row>
    <row r="1284" spans="12:12" x14ac:dyDescent="0.35">
      <c r="L1284"/>
    </row>
    <row r="1285" spans="12:12" x14ac:dyDescent="0.35">
      <c r="L1285"/>
    </row>
    <row r="1286" spans="12:12" x14ac:dyDescent="0.35">
      <c r="L1286"/>
    </row>
    <row r="1287" spans="12:12" x14ac:dyDescent="0.35">
      <c r="L1287"/>
    </row>
    <row r="1288" spans="12:12" x14ac:dyDescent="0.35">
      <c r="L1288"/>
    </row>
    <row r="1289" spans="12:12" x14ac:dyDescent="0.35">
      <c r="L1289"/>
    </row>
    <row r="1290" spans="12:12" x14ac:dyDescent="0.35">
      <c r="L1290"/>
    </row>
    <row r="1291" spans="12:12" x14ac:dyDescent="0.35">
      <c r="L1291"/>
    </row>
    <row r="1292" spans="12:12" x14ac:dyDescent="0.35">
      <c r="L1292"/>
    </row>
    <row r="1293" spans="12:12" x14ac:dyDescent="0.35">
      <c r="L1293"/>
    </row>
    <row r="1294" spans="12:12" x14ac:dyDescent="0.35">
      <c r="L1294"/>
    </row>
    <row r="1295" spans="12:12" x14ac:dyDescent="0.35">
      <c r="L1295"/>
    </row>
    <row r="1296" spans="12:12" x14ac:dyDescent="0.35">
      <c r="L1296"/>
    </row>
    <row r="1297" spans="12:12" x14ac:dyDescent="0.35">
      <c r="L1297"/>
    </row>
    <row r="1298" spans="12:12" x14ac:dyDescent="0.35">
      <c r="L1298"/>
    </row>
    <row r="1299" spans="12:12" x14ac:dyDescent="0.35">
      <c r="L1299"/>
    </row>
    <row r="1300" spans="12:12" x14ac:dyDescent="0.35">
      <c r="L1300"/>
    </row>
    <row r="1301" spans="12:12" x14ac:dyDescent="0.35">
      <c r="L1301"/>
    </row>
    <row r="1302" spans="12:12" x14ac:dyDescent="0.35">
      <c r="L1302"/>
    </row>
    <row r="1303" spans="12:12" x14ac:dyDescent="0.35">
      <c r="L1303"/>
    </row>
    <row r="1304" spans="12:12" x14ac:dyDescent="0.35">
      <c r="L1304"/>
    </row>
    <row r="1305" spans="12:12" x14ac:dyDescent="0.35">
      <c r="L1305"/>
    </row>
    <row r="1306" spans="12:12" x14ac:dyDescent="0.35">
      <c r="L1306"/>
    </row>
    <row r="1307" spans="12:12" x14ac:dyDescent="0.35">
      <c r="L1307"/>
    </row>
    <row r="1308" spans="12:12" x14ac:dyDescent="0.35">
      <c r="L1308"/>
    </row>
    <row r="1309" spans="12:12" x14ac:dyDescent="0.35">
      <c r="L1309"/>
    </row>
    <row r="1310" spans="12:12" x14ac:dyDescent="0.35">
      <c r="L1310"/>
    </row>
    <row r="1311" spans="12:12" x14ac:dyDescent="0.35">
      <c r="L1311"/>
    </row>
    <row r="1312" spans="12:12" x14ac:dyDescent="0.35">
      <c r="L1312"/>
    </row>
  </sheetData>
  <mergeCells count="57">
    <mergeCell ref="A1:C1"/>
    <mergeCell ref="A2:C3"/>
    <mergeCell ref="A29:A33"/>
    <mergeCell ref="B29:B33"/>
    <mergeCell ref="C29:C33"/>
    <mergeCell ref="I31:J35"/>
    <mergeCell ref="K31:K35"/>
    <mergeCell ref="A36:A41"/>
    <mergeCell ref="B36:B41"/>
    <mergeCell ref="C36:C41"/>
    <mergeCell ref="D36:D41"/>
    <mergeCell ref="E36:E41"/>
    <mergeCell ref="J36:J60"/>
    <mergeCell ref="G37:G48"/>
    <mergeCell ref="A42:A47"/>
    <mergeCell ref="H31:H35"/>
    <mergeCell ref="B42:B47"/>
    <mergeCell ref="C42:C47"/>
    <mergeCell ref="D42:D47"/>
    <mergeCell ref="E42:E47"/>
    <mergeCell ref="A48:A54"/>
    <mergeCell ref="B48:B54"/>
    <mergeCell ref="C48:C54"/>
    <mergeCell ref="D48:D54"/>
    <mergeCell ref="E48:E54"/>
    <mergeCell ref="H61:I62"/>
    <mergeCell ref="G49:G60"/>
    <mergeCell ref="H49:H52"/>
    <mergeCell ref="H53:H56"/>
    <mergeCell ref="H57:H60"/>
    <mergeCell ref="A55:A60"/>
    <mergeCell ref="B55:B60"/>
    <mergeCell ref="C55:C60"/>
    <mergeCell ref="D55:D60"/>
    <mergeCell ref="E55:E60"/>
    <mergeCell ref="A61:A66"/>
    <mergeCell ref="B61:B66"/>
    <mergeCell ref="C61:C66"/>
    <mergeCell ref="D61:D66"/>
    <mergeCell ref="E61:E66"/>
    <mergeCell ref="A76:A82"/>
    <mergeCell ref="B76:B82"/>
    <mergeCell ref="C76:C82"/>
    <mergeCell ref="D76:D82"/>
    <mergeCell ref="E76:E82"/>
    <mergeCell ref="A69:A75"/>
    <mergeCell ref="B69:B75"/>
    <mergeCell ref="C69:C75"/>
    <mergeCell ref="D69:D75"/>
    <mergeCell ref="E69:E75"/>
    <mergeCell ref="E83:E89"/>
    <mergeCell ref="A111:B111"/>
    <mergeCell ref="A128:D128"/>
    <mergeCell ref="A83:A89"/>
    <mergeCell ref="B83:B89"/>
    <mergeCell ref="C83:C89"/>
    <mergeCell ref="D83:D89"/>
  </mergeCells>
  <conditionalFormatting sqref="B115">
    <cfRule type="cellIs" dxfId="484" priority="57" operator="greaterThan">
      <formula>0</formula>
    </cfRule>
  </conditionalFormatting>
  <conditionalFormatting sqref="B115">
    <cfRule type="cellIs" dxfId="483" priority="58" operator="lessThan">
      <formula>0</formula>
    </cfRule>
  </conditionalFormatting>
  <conditionalFormatting sqref="A145:C148 A157:C1048576 A142:B142 A1:A2 C103 A104:C109 A98:C102 A7:B29 J36 A48:C48 C42 A34:B35 A30:A33 H36:I48 H31:I31">
    <cfRule type="beginsWith" dxfId="482" priority="55" operator="beginsWith" text="COMPLETE">
      <formula>LEFT(A1,LEN("COMPLETE"))="COMPLETE"</formula>
    </cfRule>
    <cfRule type="containsText" dxfId="481" priority="56" operator="containsText" text="INCOMPLETE">
      <formula>NOT(ISERROR(SEARCH("INCOMPLETE",A1)))</formula>
    </cfRule>
  </conditionalFormatting>
  <conditionalFormatting sqref="C109">
    <cfRule type="expression" dxfId="480" priority="54">
      <formula>$C$109&gt;$C$106</formula>
    </cfRule>
  </conditionalFormatting>
  <conditionalFormatting sqref="B109">
    <cfRule type="expression" dxfId="479" priority="53">
      <formula>$B$109&gt;$B$106</formula>
    </cfRule>
  </conditionalFormatting>
  <conditionalFormatting sqref="A109:B109">
    <cfRule type="expression" dxfId="478" priority="52">
      <formula>$A$109&gt;$A$106</formula>
    </cfRule>
  </conditionalFormatting>
  <conditionalFormatting sqref="B103">
    <cfRule type="beginsWith" dxfId="477" priority="50" operator="beginsWith" text="COMPLETE">
      <formula>LEFT(B103,LEN("COMPLETE"))="COMPLETE"</formula>
    </cfRule>
    <cfRule type="containsText" dxfId="476" priority="51" operator="containsText" text="INCOMPLETE">
      <formula>NOT(ISERROR(SEARCH("INCOMPLETE",B103)))</formula>
    </cfRule>
  </conditionalFormatting>
  <conditionalFormatting sqref="A128:D128">
    <cfRule type="containsText" dxfId="475" priority="48" operator="containsText" text="FALSE">
      <formula>NOT(ISERROR(SEARCH("FALSE",A128)))</formula>
    </cfRule>
    <cfRule type="containsText" dxfId="474" priority="49" operator="containsText" text="TRUE">
      <formula>NOT(ISERROR(SEARCH("TRUE",A128)))</formula>
    </cfRule>
  </conditionalFormatting>
  <conditionalFormatting sqref="C4:C29 C34:C35">
    <cfRule type="beginsWith" dxfId="473" priority="46" operator="beginsWith" text="COMPLETE">
      <formula>LEFT(C4,LEN("COMPLETE"))="COMPLETE"</formula>
    </cfRule>
    <cfRule type="containsText" dxfId="472" priority="47" operator="containsText" text="INCOMPLETE">
      <formula>NOT(ISERROR(SEARCH("INCOMPLETE",C4)))</formula>
    </cfRule>
  </conditionalFormatting>
  <conditionalFormatting sqref="C4">
    <cfRule type="containsText" dxfId="471" priority="45" operator="containsText" text="SHEET COMPLETE">
      <formula>NOT(ISERROR(SEARCH("SHEET COMPLETE",C4)))</formula>
    </cfRule>
  </conditionalFormatting>
  <conditionalFormatting sqref="J36">
    <cfRule type="beginsWith" dxfId="470" priority="43" operator="beginsWith" text="COMPLETE">
      <formula>LEFT(J36,LEN("COMPLETE"))="COMPLETE"</formula>
    </cfRule>
    <cfRule type="containsText" dxfId="469" priority="44" operator="containsText" text="INCOMPLETE">
      <formula>NOT(ISERROR(SEARCH("INCOMPLETE",J36)))</formula>
    </cfRule>
  </conditionalFormatting>
  <conditionalFormatting sqref="I49:I60">
    <cfRule type="beginsWith" dxfId="468" priority="41" operator="beginsWith" text="COMPLETE">
      <formula>LEFT(I49,LEN("COMPLETE"))="COMPLETE"</formula>
    </cfRule>
    <cfRule type="containsText" dxfId="467" priority="42" operator="containsText" text="INCOMPLETE">
      <formula>NOT(ISERROR(SEARCH("INCOMPLETE",I49)))</formula>
    </cfRule>
  </conditionalFormatting>
  <conditionalFormatting sqref="A36:B36 B42">
    <cfRule type="beginsWith" dxfId="466" priority="39" operator="beginsWith" text="COMPLETE">
      <formula>LEFT(A36,LEN("COMPLETE"))="COMPLETE"</formula>
    </cfRule>
    <cfRule type="containsText" dxfId="465" priority="40" operator="containsText" text="INCOMPLETE">
      <formula>NOT(ISERROR(SEARCH("INCOMPLETE",A36)))</formula>
    </cfRule>
  </conditionalFormatting>
  <conditionalFormatting sqref="C36">
    <cfRule type="beginsWith" dxfId="464" priority="37" operator="beginsWith" text="COMPLETE">
      <formula>LEFT(C36,LEN("COMPLETE"))="COMPLETE"</formula>
    </cfRule>
    <cfRule type="containsText" dxfId="463" priority="38" operator="containsText" text="INCOMPLETE">
      <formula>NOT(ISERROR(SEARCH("INCOMPLETE",C36)))</formula>
    </cfRule>
  </conditionalFormatting>
  <conditionalFormatting sqref="A69">
    <cfRule type="beginsWith" dxfId="462" priority="35" operator="beginsWith" text="COMPLETE">
      <formula>LEFT(A69,LEN("COMPLETE"))="COMPLETE"</formula>
    </cfRule>
    <cfRule type="containsText" dxfId="461" priority="36" operator="containsText" text="INCOMPLETE">
      <formula>NOT(ISERROR(SEARCH("INCOMPLETE",A69)))</formula>
    </cfRule>
  </conditionalFormatting>
  <conditionalFormatting sqref="B69">
    <cfRule type="beginsWith" dxfId="460" priority="33" operator="beginsWith" text="COMPLETE">
      <formula>LEFT(B69,LEN("COMPLETE"))="COMPLETE"</formula>
    </cfRule>
    <cfRule type="containsText" dxfId="459" priority="34" operator="containsText" text="INCOMPLETE">
      <formula>NOT(ISERROR(SEARCH("INCOMPLETE",B69)))</formula>
    </cfRule>
  </conditionalFormatting>
  <conditionalFormatting sqref="C69">
    <cfRule type="beginsWith" dxfId="458" priority="31" operator="beginsWith" text="COMPLETE">
      <formula>LEFT(C69,LEN("COMPLETE"))="COMPLETE"</formula>
    </cfRule>
    <cfRule type="containsText" dxfId="457" priority="32" operator="containsText" text="INCOMPLETE">
      <formula>NOT(ISERROR(SEARCH("INCOMPLETE",C69)))</formula>
    </cfRule>
  </conditionalFormatting>
  <conditionalFormatting sqref="A68:B68">
    <cfRule type="beginsWith" dxfId="456" priority="29" operator="beginsWith" text="COMPLETE">
      <formula>LEFT(A68,LEN("COMPLETE"))="COMPLETE"</formula>
    </cfRule>
    <cfRule type="containsText" dxfId="455" priority="30" operator="containsText" text="INCOMPLETE">
      <formula>NOT(ISERROR(SEARCH("INCOMPLETE",A68)))</formula>
    </cfRule>
  </conditionalFormatting>
  <conditionalFormatting sqref="C68">
    <cfRule type="beginsWith" dxfId="454" priority="27" operator="beginsWith" text="COMPLETE">
      <formula>LEFT(C68,LEN("COMPLETE"))="COMPLETE"</formula>
    </cfRule>
    <cfRule type="containsText" dxfId="453" priority="28" operator="containsText" text="INCOMPLETE">
      <formula>NOT(ISERROR(SEARCH("INCOMPLETE",C68)))</formula>
    </cfRule>
  </conditionalFormatting>
  <conditionalFormatting sqref="A61">
    <cfRule type="beginsWith" dxfId="452" priority="21" operator="beginsWith" text="COMPLETE">
      <formula>LEFT(A61,LEN("COMPLETE"))="COMPLETE"</formula>
    </cfRule>
    <cfRule type="containsText" dxfId="451" priority="22" operator="containsText" text="INCOMPLETE">
      <formula>NOT(ISERROR(SEARCH("INCOMPLETE",A61)))</formula>
    </cfRule>
  </conditionalFormatting>
  <conditionalFormatting sqref="A42">
    <cfRule type="beginsWith" dxfId="450" priority="25" operator="beginsWith" text="COMPLETE">
      <formula>LEFT(A42,LEN("COMPLETE"))="COMPLETE"</formula>
    </cfRule>
    <cfRule type="containsText" dxfId="449" priority="26" operator="containsText" text="INCOMPLETE">
      <formula>NOT(ISERROR(SEARCH("INCOMPLETE",A42)))</formula>
    </cfRule>
  </conditionalFormatting>
  <conditionalFormatting sqref="C55 C61">
    <cfRule type="beginsWith" dxfId="448" priority="15" operator="beginsWith" text="COMPLETE">
      <formula>LEFT(C55,LEN("COMPLETE"))="COMPLETE"</formula>
    </cfRule>
    <cfRule type="containsText" dxfId="447" priority="16" operator="containsText" text="INCOMPLETE">
      <formula>NOT(ISERROR(SEARCH("INCOMPLETE",C55)))</formula>
    </cfRule>
  </conditionalFormatting>
  <conditionalFormatting sqref="A55">
    <cfRule type="beginsWith" dxfId="446" priority="23" operator="beginsWith" text="COMPLETE">
      <formula>LEFT(A55,LEN("COMPLETE"))="COMPLETE"</formula>
    </cfRule>
    <cfRule type="containsText" dxfId="445" priority="24" operator="containsText" text="INCOMPLETE">
      <formula>NOT(ISERROR(SEARCH("INCOMPLETE",A55)))</formula>
    </cfRule>
  </conditionalFormatting>
  <conditionalFormatting sqref="B55">
    <cfRule type="beginsWith" dxfId="444" priority="19" operator="beginsWith" text="COMPLETE">
      <formula>LEFT(B55,LEN("COMPLETE"))="COMPLETE"</formula>
    </cfRule>
    <cfRule type="containsText" dxfId="443" priority="20" operator="containsText" text="INCOMPLETE">
      <formula>NOT(ISERROR(SEARCH("INCOMPLETE",B55)))</formula>
    </cfRule>
  </conditionalFormatting>
  <conditionalFormatting sqref="B61">
    <cfRule type="beginsWith" dxfId="442" priority="17" operator="beginsWith" text="COMPLETE">
      <formula>LEFT(B61,LEN("COMPLETE"))="COMPLETE"</formula>
    </cfRule>
    <cfRule type="containsText" dxfId="441" priority="18" operator="containsText" text="INCOMPLETE">
      <formula>NOT(ISERROR(SEARCH("INCOMPLETE",B61)))</formula>
    </cfRule>
  </conditionalFormatting>
  <conditionalFormatting sqref="A76 A83">
    <cfRule type="beginsWith" dxfId="440" priority="13" operator="beginsWith" text="COMPLETE">
      <formula>LEFT(A76,LEN("COMPLETE"))="COMPLETE"</formula>
    </cfRule>
    <cfRule type="containsText" dxfId="439" priority="14" operator="containsText" text="INCOMPLETE">
      <formula>NOT(ISERROR(SEARCH("INCOMPLETE",A76)))</formula>
    </cfRule>
  </conditionalFormatting>
  <conditionalFormatting sqref="B76 B83">
    <cfRule type="beginsWith" dxfId="438" priority="11" operator="beginsWith" text="COMPLETE">
      <formula>LEFT(B76,LEN("COMPLETE"))="COMPLETE"</formula>
    </cfRule>
    <cfRule type="containsText" dxfId="437" priority="12" operator="containsText" text="INCOMPLETE">
      <formula>NOT(ISERROR(SEARCH("INCOMPLETE",B76)))</formula>
    </cfRule>
  </conditionalFormatting>
  <conditionalFormatting sqref="C76 C83">
    <cfRule type="beginsWith" dxfId="436" priority="9" operator="beginsWith" text="COMPLETE">
      <formula>LEFT(C76,LEN("COMPLETE"))="COMPLETE"</formula>
    </cfRule>
    <cfRule type="containsText" dxfId="435" priority="10" operator="containsText" text="INCOMPLETE">
      <formula>NOT(ISERROR(SEARCH("INCOMPLETE",C76)))</formula>
    </cfRule>
  </conditionalFormatting>
  <conditionalFormatting sqref="K31">
    <cfRule type="beginsWith" dxfId="434" priority="7" operator="beginsWith" text="COMPLETE">
      <formula>LEFT(K31,LEN("COMPLETE"))="COMPLETE"</formula>
    </cfRule>
    <cfRule type="containsText" dxfId="433" priority="8" operator="containsText" text="INCOMPLETE">
      <formula>NOT(ISERROR(SEARCH("INCOMPLETE",K31)))</formula>
    </cfRule>
  </conditionalFormatting>
  <conditionalFormatting sqref="H49 H53 H57">
    <cfRule type="beginsWith" dxfId="432" priority="5" operator="beginsWith" text="COMPLETE">
      <formula>LEFT(H49,LEN("COMPLETE"))="COMPLETE"</formula>
    </cfRule>
    <cfRule type="containsText" dxfId="431" priority="6" operator="containsText" text="INCOMPLETE">
      <formula>NOT(ISERROR(SEARCH("INCOMPLETE",H49)))</formula>
    </cfRule>
  </conditionalFormatting>
  <conditionalFormatting sqref="A103">
    <cfRule type="beginsWith" dxfId="430" priority="1" operator="beginsWith" text="COMPLETE">
      <formula>LEFT(A103,LEN("COMPLETE"))="COMPLETE"</formula>
    </cfRule>
    <cfRule type="containsText" dxfId="429" priority="2" operator="containsText" text="INCOMPLETE">
      <formula>NOT(ISERROR(SEARCH("INCOMPLETE",A103)))</formula>
    </cfRule>
  </conditionalFormatting>
  <dataValidations count="11">
    <dataValidation type="list" allowBlank="1" showInputMessage="1" showErrorMessage="1" sqref="B5:B6" xr:uid="{31C76DC7-AD53-4F90-88D4-2E9A258E480A}">
      <formula1>"Yes,No"</formula1>
    </dataValidation>
    <dataValidation type="list" allowBlank="1" showInputMessage="1" showErrorMessage="1" sqref="L102:L103" xr:uid="{3322206E-4F4C-4B63-9816-852505317873}">
      <formula1>$A$12:$A$19</formula1>
    </dataValidation>
    <dataValidation type="list" allowBlank="1" showInputMessage="1" showErrorMessage="1" sqref="B4" xr:uid="{53556AD7-ED71-4DAA-9A28-E2A1EE3D2CFE}">
      <formula1>"Select choice here, Yes"</formula1>
    </dataValidation>
    <dataValidation type="list" allowBlank="1" showInputMessage="1" showErrorMessage="1" sqref="B20 B23" xr:uid="{7A0352E6-6C1F-41C4-8027-D9AD72024EA4}">
      <formula1>"Select choice here, SBME, CHBE, CIVL, CPEN, ELEC, ENVE, ENPH, GEOE, IGEN, MECH, MINE, MTRL, MANU, OTHER"</formula1>
    </dataValidation>
    <dataValidation type="list" allowBlank="1" showErrorMessage="1" sqref="O102:O103" xr:uid="{457A08C2-BA32-4D13-BC1C-5EC4F3D073EE}">
      <formula1>$A$15:$A$17</formula1>
    </dataValidation>
    <dataValidation type="list" allowBlank="1" showInputMessage="1" showErrorMessage="1" sqref="L148:L305" xr:uid="{F5B35C27-97BA-425D-BB99-58BC5830CEF5}">
      <formula1>"CAD, USD, EUR, GBP, AUD, HKD, CNY"</formula1>
    </dataValidation>
    <dataValidation type="list" allowBlank="1" showInputMessage="1" showErrorMessage="1" sqref="O148:O305" xr:uid="{2E037921-28A4-4249-A3FE-26AAC8D79EE4}">
      <formula1>"Purchased, Not Purchased"</formula1>
    </dataValidation>
    <dataValidation type="list" allowBlank="1" showInputMessage="1" showErrorMessage="1" sqref="L128" xr:uid="{93F640F0-D15C-464A-8965-57C418E0E3F1}">
      <formula1>$A$10:$A$12</formula1>
    </dataValidation>
    <dataValidation type="list" allowBlank="1" showErrorMessage="1" sqref="C131:C134" xr:uid="{136BCA49-ECB4-432F-9E92-20BF9059D800}">
      <formula1>#REF!</formula1>
    </dataValidation>
    <dataValidation type="list" allowBlank="1" showInputMessage="1" showErrorMessage="1" sqref="F148:F305" xr:uid="{51E628A6-C07B-4734-BDEA-7573AFD8B0E4}">
      <formula1>"Administrative, Project, Competition, Food, Venue, Gifts"</formula1>
    </dataValidation>
    <dataValidation type="list" allowBlank="1" showInputMessage="1" showErrorMessage="1" sqref="U104:U1043" xr:uid="{A45F89CA-F943-4545-88F5-22F3B9D2418D}">
      <formula1>#REF!</formula1>
    </dataValidation>
  </dataValidations>
  <pageMargins left="0.7" right="0.7" top="0.75" bottom="0.75" header="0.3" footer="0.3"/>
  <pageSetup orientation="portrait" horizontalDpi="300" verticalDpi="300" r:id="rId2"/>
  <legacyDrawing r:id="rId3"/>
  <tableParts count="2">
    <tablePart r:id="rId4"/>
    <tablePart r:id="rId5"/>
  </tableParts>
  <extLst>
    <ext xmlns:x14="http://schemas.microsoft.com/office/spreadsheetml/2009/9/main" uri="{CCE6A557-97BC-4b89-ADB6-D9C93CAAB3DF}">
      <x14:dataValidations xmlns:xm="http://schemas.microsoft.com/office/excel/2006/main" count="7">
        <x14:dataValidation type="list" allowBlank="1" showInputMessage="1" showErrorMessage="1" xr:uid="{F10FD34F-536F-4F0C-A212-0148941D21B9}">
          <x14:formula1>
            <xm:f>dataval!$A$27:$A$33</xm:f>
          </x14:formula1>
          <xm:sqref>O306:O1145 O104:O127</xm:sqref>
        </x14:dataValidation>
        <x14:dataValidation type="list" allowBlank="1" showInputMessage="1" showErrorMessage="1" xr:uid="{EED8F04F-1992-49A6-B84C-9306D2F1A48C}">
          <x14:formula1>
            <xm:f>dataval!$A$2:$A$4</xm:f>
          </x14:formula1>
          <xm:sqref>B8</xm:sqref>
        </x14:dataValidation>
        <x14:dataValidation type="list" allowBlank="1" showInputMessage="1" showErrorMessage="1" xr:uid="{4BD1047B-17A6-4C5E-9818-25B2FC511773}">
          <x14:formula1>
            <xm:f>dataval!$C$2:$C$17</xm:f>
          </x14:formula1>
          <xm:sqref>B11</xm:sqref>
        </x14:dataValidation>
        <x14:dataValidation type="list" allowBlank="1" showErrorMessage="1" xr:uid="{21DFF511-0864-4FF7-A1E6-ACFD1FDC8283}">
          <x14:formula1>
            <xm:f>dataval!$A$8:$A$10</xm:f>
          </x14:formula1>
          <xm:sqref>C135:C144 C130</xm:sqref>
        </x14:dataValidation>
        <x14:dataValidation type="list" allowBlank="1" showInputMessage="1" showErrorMessage="1" xr:uid="{217FD9BD-DB54-4775-A758-4CD0BA0C2296}">
          <x14:formula1>
            <xm:f>dataval!$A$21:$A$23</xm:f>
          </x14:formula1>
          <xm:sqref>B26:B28</xm:sqref>
        </x14:dataValidation>
        <x14:dataValidation type="list" allowBlank="1" showErrorMessage="1" xr:uid="{E9A91732-7894-45D0-A792-5B1D9DB665C5}">
          <x14:formula1>
            <xm:f>dataval!$A$13:$A$15</xm:f>
          </x14:formula1>
          <xm:sqref>X104:X1043</xm:sqref>
        </x14:dataValidation>
        <x14:dataValidation type="list" allowBlank="1" showInputMessage="1" showErrorMessage="1" xr:uid="{17D90D4A-378A-4EBF-89A1-4A495F2AC597}">
          <x14:formula1>
            <xm:f>dataval!$E$2:$E$36</xm:f>
          </x14:formula1>
          <xm:sqref>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D3E1D-A0EB-4335-8D03-3558DD6C3572}">
  <sheetPr>
    <tabColor theme="8"/>
  </sheetPr>
  <dimension ref="A1:AA1312"/>
  <sheetViews>
    <sheetView zoomScale="80" zoomScaleNormal="80" workbookViewId="0">
      <selection sqref="A1:C1"/>
    </sheetView>
  </sheetViews>
  <sheetFormatPr defaultColWidth="10.69140625" defaultRowHeight="15.5" x14ac:dyDescent="0.35"/>
  <cols>
    <col min="1" max="1" width="40.53515625" style="17" customWidth="1"/>
    <col min="2" max="2" width="39.3046875" style="14" customWidth="1"/>
    <col min="3" max="3" width="24.69140625" style="14" bestFit="1" customWidth="1"/>
    <col min="4" max="4" width="5.53515625" style="14" bestFit="1" customWidth="1"/>
    <col min="5" max="5" width="31.4609375" style="14" bestFit="1" customWidth="1"/>
    <col min="6" max="6" width="23.69140625" style="14" customWidth="1"/>
    <col min="7" max="7" width="14.23046875" style="14" bestFit="1" customWidth="1"/>
    <col min="8" max="8" width="39.765625" style="14" customWidth="1"/>
    <col min="9" max="9" width="14.84375" style="14" customWidth="1"/>
    <col min="10" max="10" width="20.3046875" style="14" customWidth="1"/>
    <col min="11" max="11" width="21" style="14" customWidth="1"/>
    <col min="12" max="12" width="14.84375" style="14" customWidth="1"/>
    <col min="13" max="13" width="13.765625" bestFit="1" customWidth="1"/>
    <col min="14" max="14" width="17.765625" style="14" customWidth="1"/>
    <col min="15" max="15" width="16.84375" style="14" customWidth="1"/>
    <col min="16" max="16" width="60.69140625" style="14" customWidth="1"/>
    <col min="17" max="17" width="34.765625" style="14" customWidth="1"/>
    <col min="18" max="18" width="12" style="14" bestFit="1" customWidth="1"/>
    <col min="19" max="19" width="15.69140625" style="28" customWidth="1"/>
    <col min="20" max="20" width="19.4609375" style="14" bestFit="1" customWidth="1"/>
    <col min="21" max="21" width="13.69140625" style="14" bestFit="1" customWidth="1"/>
    <col min="22" max="22" width="15.69140625" customWidth="1"/>
    <col min="23" max="23" width="15.69140625" style="16" customWidth="1"/>
    <col min="24" max="24" width="11.3046875" style="14" bestFit="1" customWidth="1"/>
    <col min="25" max="25" width="25.84375" style="14" customWidth="1"/>
    <col min="26" max="26" width="27" style="14" customWidth="1"/>
    <col min="27" max="16384" width="10.69140625" style="14"/>
  </cols>
  <sheetData>
    <row r="1" spans="1:26" ht="26.25" customHeight="1" x14ac:dyDescent="0.35">
      <c r="A1" s="396" t="s">
        <v>254</v>
      </c>
      <c r="B1" s="397"/>
      <c r="C1" s="398"/>
      <c r="E1" s="322" t="str">
        <f>LEFT(A1, 9)</f>
        <v>Project 3</v>
      </c>
    </row>
    <row r="2" spans="1:26" ht="26.25" customHeight="1" x14ac:dyDescent="0.35">
      <c r="A2" s="399" t="s">
        <v>271</v>
      </c>
      <c r="B2" s="400"/>
      <c r="C2" s="401"/>
    </row>
    <row r="3" spans="1:26" ht="116.25" customHeight="1" x14ac:dyDescent="0.35">
      <c r="A3" s="402"/>
      <c r="B3" s="403"/>
      <c r="C3" s="404"/>
    </row>
    <row r="4" spans="1:26" ht="36" customHeight="1" x14ac:dyDescent="0.35">
      <c r="A4" s="173" t="str">
        <f>"I confirm the current sheet "&amp;CHAR(34)&amp;A1&amp;CHAR(34)&amp;" is correctly completed"</f>
        <v>I confirm the current sheet "Project 3 Application" is correctly completed</v>
      </c>
      <c r="B4" s="172" t="s">
        <v>258</v>
      </c>
      <c r="C4" s="112" t="str">
        <f>IF(B4&lt;&gt;"Select choice here","COMPLETE","INCOMPLETE")</f>
        <v>INCOMPLETE</v>
      </c>
      <c r="D4" s="34"/>
      <c r="E4" s="273" t="str">
        <f>IFERROR(HYPERLINK("#'"&amp;E1&amp;"'!"&amp;T("C"&amp;(6+MATCH("INCOMPLETE", C7:C93, 0))), "Incomplete cells: "&amp;COUNTIF(C4:C93, "=INCOMPLETE")+COUNTIF(J36, "=INCOMPLETE")), "ERROR")</f>
        <v>Incomplete cells: 29</v>
      </c>
      <c r="L4" s="34"/>
      <c r="N4" s="34"/>
      <c r="T4" s="34"/>
      <c r="U4" s="34"/>
      <c r="W4" s="45"/>
      <c r="X4" s="34"/>
      <c r="Y4" s="34"/>
      <c r="Z4" s="34"/>
    </row>
    <row r="5" spans="1:26" ht="14.25" customHeight="1" x14ac:dyDescent="0.35">
      <c r="A5" s="169"/>
      <c r="B5" s="170"/>
      <c r="C5" s="171"/>
      <c r="D5" s="34"/>
      <c r="E5" s="34"/>
      <c r="F5" s="34"/>
      <c r="L5" s="34"/>
      <c r="N5" s="34"/>
      <c r="T5" s="34"/>
      <c r="U5" s="34"/>
      <c r="W5" s="45"/>
      <c r="X5" s="34"/>
      <c r="Y5" s="34"/>
      <c r="Z5" s="34"/>
    </row>
    <row r="6" spans="1:26" ht="14.25" customHeight="1" x14ac:dyDescent="0.35">
      <c r="A6" s="181" t="s">
        <v>248</v>
      </c>
      <c r="B6" s="182"/>
      <c r="C6" s="183"/>
      <c r="D6" s="34"/>
      <c r="E6" s="34"/>
      <c r="F6" s="34"/>
      <c r="L6" s="34"/>
      <c r="N6" s="34"/>
      <c r="T6" s="34"/>
      <c r="U6" s="34"/>
      <c r="W6" s="45"/>
      <c r="X6" s="34"/>
      <c r="Y6" s="34"/>
      <c r="Z6" s="34"/>
    </row>
    <row r="7" spans="1:26" x14ac:dyDescent="0.35">
      <c r="A7" s="175" t="s">
        <v>113</v>
      </c>
      <c r="B7" s="136"/>
      <c r="C7" s="271" t="str">
        <f>IF(B7&lt;&gt;"","COMPLETE","INCOMPLETE")</f>
        <v>INCOMPLETE</v>
      </c>
      <c r="D7" s="34"/>
      <c r="E7" s="34"/>
      <c r="F7" s="34"/>
      <c r="L7" s="34"/>
      <c r="N7" s="34"/>
      <c r="T7" s="34"/>
      <c r="U7" s="34"/>
      <c r="W7" s="45"/>
      <c r="X7" s="34"/>
      <c r="Y7" s="34"/>
      <c r="Z7" s="34"/>
    </row>
    <row r="8" spans="1:26" ht="15" customHeight="1" x14ac:dyDescent="0.35">
      <c r="A8" s="198" t="s">
        <v>135</v>
      </c>
      <c r="B8" s="131" t="s">
        <v>258</v>
      </c>
      <c r="C8" s="112" t="str">
        <f>IF(B8&lt;&gt;"Select choice here","COMPLETE","INCOMPLETE")</f>
        <v>INCOMPLETE</v>
      </c>
      <c r="D8" s="34"/>
      <c r="E8" s="34"/>
      <c r="F8" s="34"/>
      <c r="L8" s="34"/>
      <c r="N8" s="34"/>
      <c r="T8" s="34"/>
      <c r="U8" s="34"/>
      <c r="W8" s="45"/>
      <c r="X8" s="34"/>
      <c r="Y8" s="34"/>
      <c r="Z8" s="34"/>
    </row>
    <row r="9" spans="1:26" ht="31.5" customHeight="1" x14ac:dyDescent="0.35">
      <c r="A9" s="270" t="s">
        <v>232</v>
      </c>
      <c r="B9" s="131"/>
      <c r="C9" s="112" t="str">
        <f>IF(B9&lt;&gt;"","COMPLETE","INCOMPLETE")</f>
        <v>INCOMPLETE</v>
      </c>
      <c r="D9" s="34"/>
      <c r="E9" s="49"/>
      <c r="L9" s="34"/>
      <c r="N9" s="34"/>
      <c r="T9" s="34"/>
      <c r="U9" s="34"/>
      <c r="W9" s="45"/>
      <c r="X9" s="34"/>
      <c r="Y9" s="34"/>
      <c r="Z9" s="34"/>
    </row>
    <row r="10" spans="1:26" x14ac:dyDescent="0.35">
      <c r="A10" s="130" t="s">
        <v>233</v>
      </c>
      <c r="B10" s="131"/>
      <c r="C10" s="112" t="str">
        <f>IF(B10&lt;&gt;"","COMPLETE","INCOMPLETE")</f>
        <v>INCOMPLETE</v>
      </c>
      <c r="D10" s="34"/>
      <c r="E10" s="49"/>
      <c r="L10" s="34"/>
      <c r="N10" s="34"/>
      <c r="T10" s="34"/>
      <c r="U10" s="34"/>
      <c r="W10" s="45"/>
      <c r="X10" s="34"/>
      <c r="Y10" s="34"/>
      <c r="Z10" s="34"/>
    </row>
    <row r="11" spans="1:26" ht="15" customHeight="1" x14ac:dyDescent="0.35">
      <c r="A11" s="130" t="s">
        <v>136</v>
      </c>
      <c r="B11" s="131" t="s">
        <v>258</v>
      </c>
      <c r="C11" s="112" t="str">
        <f>IF(B11&lt;&gt;"Select choice here","COMPLETE","INCOMPLETE")</f>
        <v>INCOMPLETE</v>
      </c>
      <c r="D11" s="34"/>
      <c r="E11" s="49"/>
      <c r="L11" s="34"/>
      <c r="N11" s="34"/>
      <c r="T11" s="34"/>
      <c r="U11" s="34"/>
      <c r="W11" s="45"/>
      <c r="X11" s="34"/>
      <c r="Y11" s="34"/>
      <c r="Z11" s="34"/>
    </row>
    <row r="12" spans="1:26" x14ac:dyDescent="0.35">
      <c r="A12" s="130" t="s">
        <v>234</v>
      </c>
      <c r="B12" s="131"/>
      <c r="C12" s="112" t="str">
        <f>IF(B12&lt;&gt;"","COMPLETE","INCOMPLETE")</f>
        <v>INCOMPLETE</v>
      </c>
      <c r="D12" s="34"/>
      <c r="E12" s="49"/>
      <c r="L12" s="34"/>
      <c r="N12" s="34"/>
      <c r="T12" s="34"/>
      <c r="U12" s="34"/>
      <c r="W12" s="45"/>
      <c r="X12" s="34"/>
      <c r="Y12" s="34"/>
      <c r="Z12" s="34"/>
    </row>
    <row r="13" spans="1:26" x14ac:dyDescent="0.35">
      <c r="A13" s="130" t="s">
        <v>235</v>
      </c>
      <c r="B13" s="131"/>
      <c r="C13" s="112" t="str">
        <f>IF(B13&lt;&gt;"","COMPLETE","INCOMPLETE")</f>
        <v>INCOMPLETE</v>
      </c>
      <c r="D13" s="34"/>
      <c r="E13" s="49"/>
      <c r="L13" s="34"/>
      <c r="N13" s="34"/>
      <c r="T13" s="34"/>
      <c r="U13" s="34"/>
      <c r="W13" s="45"/>
      <c r="X13" s="34"/>
      <c r="Y13" s="34"/>
      <c r="Z13" s="34"/>
    </row>
    <row r="14" spans="1:26" x14ac:dyDescent="0.35">
      <c r="A14" s="130" t="s">
        <v>236</v>
      </c>
      <c r="B14" s="131"/>
      <c r="C14" s="112" t="str">
        <f>IF(B14&lt;&gt;"","COMPLETE","INCOMPLETE")</f>
        <v>INCOMPLETE</v>
      </c>
      <c r="D14" s="34"/>
      <c r="E14" s="49"/>
      <c r="L14" s="34"/>
      <c r="N14" s="34"/>
      <c r="T14" s="34"/>
      <c r="U14" s="34"/>
      <c r="W14" s="45"/>
      <c r="X14" s="34"/>
      <c r="Y14" s="34"/>
      <c r="Z14" s="34"/>
    </row>
    <row r="15" spans="1:26" ht="42" x14ac:dyDescent="0.35">
      <c r="A15" s="130" t="s">
        <v>239</v>
      </c>
      <c r="B15" s="131" t="s">
        <v>258</v>
      </c>
      <c r="C15" s="112" t="str">
        <f>IF(B15&lt;&gt;"Select choice here","COMPLETE","INCOMPLETE")</f>
        <v>INCOMPLETE</v>
      </c>
      <c r="D15" s="34"/>
      <c r="E15" s="49"/>
      <c r="L15" s="34"/>
      <c r="N15" s="34"/>
      <c r="T15" s="34"/>
      <c r="U15" s="34"/>
      <c r="W15" s="45"/>
      <c r="X15" s="34"/>
      <c r="Y15" s="34"/>
      <c r="Z15" s="34"/>
    </row>
    <row r="16" spans="1:26" x14ac:dyDescent="0.35">
      <c r="A16" s="32"/>
      <c r="B16" s="51"/>
      <c r="C16" s="31"/>
      <c r="D16" s="34"/>
      <c r="E16" s="49"/>
      <c r="L16" s="34"/>
      <c r="N16" s="34"/>
      <c r="T16" s="34"/>
      <c r="U16" s="34"/>
      <c r="W16" s="45"/>
      <c r="X16" s="34"/>
      <c r="Y16" s="34"/>
      <c r="Z16" s="34"/>
    </row>
    <row r="17" spans="1:26" x14ac:dyDescent="0.35">
      <c r="A17" s="184" t="s">
        <v>249</v>
      </c>
      <c r="B17" s="176"/>
      <c r="C17" s="177"/>
      <c r="D17" s="34"/>
      <c r="E17" s="49"/>
      <c r="L17" s="34"/>
      <c r="N17" s="34"/>
      <c r="T17" s="34"/>
      <c r="U17" s="34"/>
      <c r="W17" s="45"/>
      <c r="X17" s="34"/>
      <c r="Y17" s="34"/>
      <c r="Z17" s="34"/>
    </row>
    <row r="18" spans="1:26" ht="28" x14ac:dyDescent="0.35">
      <c r="A18" s="270" t="s">
        <v>238</v>
      </c>
      <c r="B18" s="122"/>
      <c r="C18" s="112" t="str">
        <f>IF(B18&lt;&gt;"","COMPLETE","INCOMPLETE")</f>
        <v>INCOMPLETE</v>
      </c>
      <c r="D18" s="34"/>
      <c r="E18" s="49"/>
      <c r="L18" s="34"/>
      <c r="N18" s="34"/>
      <c r="T18" s="34"/>
      <c r="U18" s="34"/>
      <c r="W18" s="45"/>
      <c r="X18" s="34"/>
      <c r="Y18" s="34"/>
      <c r="Z18" s="34"/>
    </row>
    <row r="19" spans="1:26" x14ac:dyDescent="0.35">
      <c r="A19" s="270" t="s">
        <v>234</v>
      </c>
      <c r="B19" s="123"/>
      <c r="C19" s="52" t="str">
        <f>IF(B19&lt;&gt;"","COMPLETE","INCOMPLETE")</f>
        <v>INCOMPLETE</v>
      </c>
      <c r="D19" s="34"/>
      <c r="E19" s="49"/>
      <c r="L19" s="34"/>
      <c r="N19" s="34"/>
      <c r="T19" s="34"/>
      <c r="U19" s="34"/>
      <c r="W19" s="45"/>
      <c r="X19" s="34"/>
      <c r="Y19" s="34"/>
      <c r="Z19" s="34"/>
    </row>
    <row r="20" spans="1:26" x14ac:dyDescent="0.35">
      <c r="A20" s="270" t="s">
        <v>138</v>
      </c>
      <c r="B20" s="123" t="s">
        <v>258</v>
      </c>
      <c r="C20" s="52" t="str">
        <f>IF(B20&lt;&gt;"Select choice here","COMPLETE","INCOMPLETE")</f>
        <v>INCOMPLETE</v>
      </c>
      <c r="D20" s="34"/>
      <c r="E20" s="49"/>
      <c r="L20" s="34"/>
      <c r="N20" s="34"/>
      <c r="T20" s="34"/>
      <c r="U20" s="34"/>
      <c r="W20" s="45"/>
      <c r="X20" s="34"/>
      <c r="Y20" s="34"/>
      <c r="Z20" s="34"/>
    </row>
    <row r="21" spans="1:26" ht="28" x14ac:dyDescent="0.35">
      <c r="A21" s="270" t="s">
        <v>240</v>
      </c>
      <c r="B21" s="123"/>
      <c r="C21" s="52" t="str">
        <f>IF(B21&lt;&gt;"","COMPLETE","INCOMPLETE")</f>
        <v>INCOMPLETE</v>
      </c>
      <c r="D21" s="34"/>
      <c r="E21" s="49"/>
      <c r="L21" s="34"/>
      <c r="N21" s="34"/>
      <c r="T21" s="34"/>
      <c r="U21" s="34"/>
      <c r="W21" s="45"/>
      <c r="X21" s="34"/>
      <c r="Y21" s="34"/>
      <c r="Z21" s="34"/>
    </row>
    <row r="22" spans="1:26" x14ac:dyDescent="0.35">
      <c r="A22" s="270" t="s">
        <v>234</v>
      </c>
      <c r="B22" s="125"/>
      <c r="C22" s="52" t="str">
        <f>IF(B22&lt;&gt;"","COMPLETE","INCOMPLETE")</f>
        <v>INCOMPLETE</v>
      </c>
      <c r="D22" s="34"/>
      <c r="E22" s="49"/>
      <c r="L22" s="34"/>
      <c r="N22" s="34"/>
      <c r="T22" s="34"/>
      <c r="U22" s="34"/>
      <c r="W22" s="45"/>
      <c r="X22" s="34"/>
      <c r="Y22" s="34"/>
      <c r="Z22" s="34"/>
    </row>
    <row r="23" spans="1:26" x14ac:dyDescent="0.35">
      <c r="A23" s="270" t="s">
        <v>138</v>
      </c>
      <c r="B23" s="123" t="s">
        <v>258</v>
      </c>
      <c r="C23" s="112" t="str">
        <f>IF(B23&lt;&gt;"Select choice here","COMPLETE","INCOMPLETE")</f>
        <v>INCOMPLETE</v>
      </c>
      <c r="D23" s="34"/>
      <c r="E23" s="49"/>
      <c r="L23" s="34"/>
      <c r="N23" s="34"/>
      <c r="T23" s="34"/>
      <c r="U23" s="34"/>
      <c r="W23" s="45"/>
      <c r="X23" s="34"/>
      <c r="Y23" s="34"/>
      <c r="Z23" s="34"/>
    </row>
    <row r="24" spans="1:26" ht="15" customHeight="1" x14ac:dyDescent="0.35">
      <c r="A24" s="33"/>
      <c r="B24" s="51"/>
      <c r="C24" s="31"/>
      <c r="D24" s="34"/>
      <c r="E24" s="49"/>
      <c r="L24" s="34"/>
      <c r="N24" s="34"/>
      <c r="T24" s="34"/>
      <c r="U24" s="34"/>
      <c r="W24" s="45"/>
      <c r="X24" s="34"/>
      <c r="Y24" s="34"/>
      <c r="Z24" s="34"/>
    </row>
    <row r="25" spans="1:26" ht="15.75" customHeight="1" x14ac:dyDescent="0.35">
      <c r="A25" s="180" t="s">
        <v>250</v>
      </c>
      <c r="B25" s="178"/>
      <c r="C25" s="179"/>
      <c r="D25" s="34"/>
      <c r="E25" s="49"/>
      <c r="T25" s="34"/>
      <c r="U25" s="34"/>
      <c r="W25" s="45"/>
      <c r="X25" s="34"/>
      <c r="Y25" s="34"/>
      <c r="Z25" s="34"/>
    </row>
    <row r="26" spans="1:26" ht="15" customHeight="1" x14ac:dyDescent="0.35">
      <c r="A26" s="270" t="s">
        <v>114</v>
      </c>
      <c r="B26" s="303" t="s">
        <v>258</v>
      </c>
      <c r="C26" s="112" t="str">
        <f>IF(B26&lt;&gt;"Select choice here","COMPLETE","INCOMPLETE")</f>
        <v>INCOMPLETE</v>
      </c>
      <c r="D26" s="34"/>
      <c r="E26" s="49"/>
      <c r="T26" s="34"/>
      <c r="U26" s="34"/>
      <c r="W26" s="45"/>
      <c r="X26" s="34"/>
      <c r="Y26" s="34"/>
      <c r="Z26" s="34"/>
    </row>
    <row r="27" spans="1:26" ht="28" x14ac:dyDescent="0.35">
      <c r="A27" s="270" t="s">
        <v>115</v>
      </c>
      <c r="B27" s="303" t="s">
        <v>258</v>
      </c>
      <c r="C27" s="112" t="str">
        <f>IF(B27&lt;&gt;"Select choice here","COMPLETE","INCOMPLETE")</f>
        <v>INCOMPLETE</v>
      </c>
      <c r="D27" s="34"/>
      <c r="E27" s="49"/>
      <c r="T27" s="34"/>
      <c r="U27" s="34"/>
      <c r="W27" s="45"/>
      <c r="X27" s="34"/>
      <c r="Y27" s="34"/>
      <c r="Z27" s="34"/>
    </row>
    <row r="28" spans="1:26" ht="28" x14ac:dyDescent="0.35">
      <c r="A28" s="270" t="s">
        <v>320</v>
      </c>
      <c r="B28" s="303" t="s">
        <v>258</v>
      </c>
      <c r="C28" s="112" t="str">
        <f>IF(B28&lt;&gt;"Select choice here","COMPLETE","INCOMPLETE")</f>
        <v>INCOMPLETE</v>
      </c>
      <c r="D28" s="34"/>
      <c r="E28" s="49"/>
      <c r="T28" s="34"/>
      <c r="U28" s="34"/>
      <c r="W28" s="45"/>
      <c r="X28" s="34"/>
      <c r="Y28" s="34"/>
      <c r="Z28" s="34"/>
    </row>
    <row r="29" spans="1:26" ht="15" customHeight="1" x14ac:dyDescent="0.35">
      <c r="A29" s="412" t="s">
        <v>137</v>
      </c>
      <c r="B29" s="413"/>
      <c r="C29" s="368" t="str">
        <f>IF(B29&lt;&gt;"","COMPLETE","INCOMPLETE")</f>
        <v>INCOMPLETE</v>
      </c>
      <c r="D29" s="34"/>
      <c r="E29" s="49"/>
      <c r="T29" s="34"/>
      <c r="U29" s="34"/>
      <c r="W29" s="45"/>
      <c r="X29" s="34"/>
      <c r="Y29" s="34"/>
      <c r="Z29" s="34"/>
    </row>
    <row r="30" spans="1:26" ht="15" customHeight="1" x14ac:dyDescent="0.35">
      <c r="A30" s="412"/>
      <c r="B30" s="414"/>
      <c r="C30" s="369"/>
      <c r="D30" s="34"/>
      <c r="E30" s="49"/>
      <c r="P30" s="34"/>
      <c r="Q30" s="34"/>
      <c r="R30" s="34"/>
      <c r="S30" s="44"/>
      <c r="T30" s="34"/>
      <c r="U30" s="34"/>
      <c r="W30" s="45"/>
      <c r="X30" s="34"/>
      <c r="Y30" s="34"/>
      <c r="Z30" s="34"/>
    </row>
    <row r="31" spans="1:26" ht="15" customHeight="1" x14ac:dyDescent="0.35">
      <c r="A31" s="412"/>
      <c r="B31" s="414"/>
      <c r="C31" s="369"/>
      <c r="D31" s="34"/>
      <c r="E31" s="49"/>
      <c r="H31" s="372" t="s">
        <v>117</v>
      </c>
      <c r="I31" s="371" t="s">
        <v>118</v>
      </c>
      <c r="J31" s="371"/>
      <c r="K31" s="365" t="s">
        <v>296</v>
      </c>
      <c r="P31" s="34"/>
      <c r="Q31" s="34"/>
      <c r="R31" s="34"/>
      <c r="S31" s="44"/>
      <c r="T31" s="34"/>
      <c r="U31" s="34"/>
      <c r="W31" s="45"/>
      <c r="X31" s="34"/>
      <c r="Y31" s="34"/>
      <c r="Z31" s="34"/>
    </row>
    <row r="32" spans="1:26" ht="15" customHeight="1" x14ac:dyDescent="0.35">
      <c r="A32" s="412"/>
      <c r="B32" s="414"/>
      <c r="C32" s="369"/>
      <c r="D32" s="34"/>
      <c r="E32" s="49"/>
      <c r="H32" s="372"/>
      <c r="I32" s="371"/>
      <c r="J32" s="371"/>
      <c r="K32" s="365"/>
      <c r="P32" s="34"/>
      <c r="Q32" s="34"/>
      <c r="R32" s="34"/>
      <c r="S32" s="44"/>
      <c r="T32" s="34"/>
      <c r="U32" s="34"/>
      <c r="W32" s="45"/>
      <c r="X32" s="34"/>
      <c r="Y32" s="34"/>
      <c r="Z32" s="34"/>
    </row>
    <row r="33" spans="1:26" ht="15" customHeight="1" x14ac:dyDescent="0.35">
      <c r="A33" s="412"/>
      <c r="B33" s="415"/>
      <c r="C33" s="370"/>
      <c r="D33" s="34"/>
      <c r="E33" s="49"/>
      <c r="H33" s="372"/>
      <c r="I33" s="371"/>
      <c r="J33" s="371"/>
      <c r="K33" s="365"/>
      <c r="P33" s="34"/>
      <c r="Q33" s="34"/>
      <c r="R33" s="34"/>
      <c r="S33" s="44"/>
      <c r="T33" s="34"/>
      <c r="U33" s="34"/>
      <c r="W33" s="45"/>
      <c r="X33" s="34"/>
      <c r="Y33" s="34"/>
      <c r="Z33" s="34"/>
    </row>
    <row r="34" spans="1:26" ht="15" customHeight="1" x14ac:dyDescent="0.35">
      <c r="A34" s="33"/>
      <c r="B34" s="34"/>
      <c r="C34" s="34"/>
      <c r="D34" s="34"/>
      <c r="E34" s="49"/>
      <c r="H34" s="372"/>
      <c r="I34" s="371"/>
      <c r="J34" s="371"/>
      <c r="K34" s="365"/>
      <c r="P34" s="34"/>
      <c r="Q34" s="34"/>
      <c r="R34" s="34"/>
      <c r="S34" s="44"/>
      <c r="T34" s="34"/>
      <c r="U34" s="34"/>
      <c r="W34" s="45"/>
      <c r="X34" s="34"/>
      <c r="Y34" s="34"/>
      <c r="Z34" s="34"/>
    </row>
    <row r="35" spans="1:26" ht="15.75" customHeight="1" x14ac:dyDescent="0.35">
      <c r="A35" s="126" t="s">
        <v>214</v>
      </c>
      <c r="B35" s="80"/>
      <c r="C35" s="111"/>
      <c r="D35" s="274" t="s">
        <v>242</v>
      </c>
      <c r="E35" s="109" t="s">
        <v>116</v>
      </c>
      <c r="G35" s="49"/>
      <c r="H35" s="373"/>
      <c r="I35" s="371"/>
      <c r="J35" s="371"/>
      <c r="K35" s="366"/>
      <c r="M35" s="14"/>
      <c r="P35" s="34"/>
      <c r="Q35" s="34"/>
      <c r="R35" s="34"/>
      <c r="S35" s="44"/>
      <c r="T35" s="34"/>
      <c r="U35" s="34"/>
      <c r="W35" s="45"/>
      <c r="X35" s="34"/>
      <c r="Y35" s="34"/>
      <c r="Z35" s="34"/>
    </row>
    <row r="36" spans="1:26" ht="15" customHeight="1" x14ac:dyDescent="0.35">
      <c r="A36" s="380" t="s">
        <v>328</v>
      </c>
      <c r="B36" s="390"/>
      <c r="C36" s="386" t="str">
        <f>IF(B36&lt;&gt;"","COMPLETE","INCOMPLETE")</f>
        <v>INCOMPLETE</v>
      </c>
      <c r="D36" s="374">
        <f>IF(LEN(TRIM(B36))=0,0,LEN(TRIM(B36))-LEN(SUBSTITUTE(B36," ",""))+1)</f>
        <v>0</v>
      </c>
      <c r="E36" s="374">
        <v>300</v>
      </c>
      <c r="G36" s="49"/>
      <c r="H36" s="124" t="s">
        <v>119</v>
      </c>
      <c r="I36" s="339"/>
      <c r="J36" s="405" t="str">
        <f>IF(COUNTIF(I36:I60, "&lt;&gt;") &lt; 3, "INCOMPLETE", "COMPLETE")</f>
        <v>INCOMPLETE</v>
      </c>
      <c r="K36" s="279"/>
      <c r="M36" s="14"/>
      <c r="P36" s="34"/>
      <c r="Q36" s="34"/>
      <c r="R36" s="34"/>
      <c r="S36" s="44"/>
      <c r="T36" s="34"/>
      <c r="U36" s="34"/>
      <c r="W36" s="45"/>
      <c r="X36" s="34"/>
      <c r="Y36" s="34"/>
      <c r="Z36" s="34"/>
    </row>
    <row r="37" spans="1:26" ht="15" customHeight="1" x14ac:dyDescent="0.35">
      <c r="A37" s="381"/>
      <c r="B37" s="391"/>
      <c r="C37" s="378"/>
      <c r="D37" s="375"/>
      <c r="E37" s="375"/>
      <c r="G37" s="408" t="s">
        <v>280</v>
      </c>
      <c r="H37" s="124" t="s">
        <v>120</v>
      </c>
      <c r="I37" s="303"/>
      <c r="J37" s="406"/>
      <c r="K37" s="279"/>
      <c r="M37" s="14"/>
      <c r="P37" s="34"/>
      <c r="Q37" s="34"/>
      <c r="R37" s="34"/>
      <c r="S37" s="44"/>
      <c r="T37" s="34"/>
      <c r="U37" s="34"/>
      <c r="W37" s="45"/>
      <c r="X37" s="34"/>
      <c r="Y37" s="34"/>
      <c r="Z37" s="34"/>
    </row>
    <row r="38" spans="1:26" ht="15" customHeight="1" x14ac:dyDescent="0.35">
      <c r="A38" s="381"/>
      <c r="B38" s="391"/>
      <c r="C38" s="378"/>
      <c r="D38" s="375"/>
      <c r="E38" s="375"/>
      <c r="G38" s="408"/>
      <c r="H38" s="124" t="s">
        <v>121</v>
      </c>
      <c r="I38" s="303"/>
      <c r="J38" s="406"/>
      <c r="K38" s="279"/>
      <c r="M38" s="14"/>
      <c r="P38" s="34"/>
      <c r="Q38" s="34"/>
      <c r="R38" s="34"/>
      <c r="S38" s="44"/>
      <c r="T38" s="34"/>
      <c r="U38" s="34"/>
      <c r="W38" s="45"/>
      <c r="X38" s="34"/>
      <c r="Y38" s="34"/>
      <c r="Z38" s="34"/>
    </row>
    <row r="39" spans="1:26" ht="15" customHeight="1" x14ac:dyDescent="0.35">
      <c r="A39" s="381"/>
      <c r="B39" s="391"/>
      <c r="C39" s="378"/>
      <c r="D39" s="375"/>
      <c r="E39" s="375"/>
      <c r="G39" s="408"/>
      <c r="H39" s="124" t="s">
        <v>122</v>
      </c>
      <c r="I39" s="303"/>
      <c r="J39" s="406"/>
      <c r="K39" s="279"/>
      <c r="M39" s="14"/>
      <c r="P39" s="34"/>
      <c r="Q39" s="34"/>
      <c r="R39" s="34"/>
      <c r="S39" s="44"/>
      <c r="T39" s="34"/>
      <c r="U39" s="34"/>
      <c r="W39" s="45"/>
      <c r="X39" s="34"/>
      <c r="Y39" s="34"/>
      <c r="Z39" s="34"/>
    </row>
    <row r="40" spans="1:26" ht="15" customHeight="1" x14ac:dyDescent="0.35">
      <c r="A40" s="381"/>
      <c r="B40" s="391"/>
      <c r="C40" s="378"/>
      <c r="D40" s="375"/>
      <c r="E40" s="375"/>
      <c r="G40" s="408"/>
      <c r="H40" s="124" t="s">
        <v>123</v>
      </c>
      <c r="I40" s="303"/>
      <c r="J40" s="406"/>
      <c r="K40" s="279"/>
      <c r="M40" s="14"/>
      <c r="P40" s="34"/>
      <c r="Q40" s="34"/>
      <c r="R40" s="34"/>
      <c r="S40" s="44"/>
      <c r="T40" s="34"/>
      <c r="U40" s="34"/>
      <c r="W40" s="45"/>
      <c r="X40" s="34"/>
      <c r="Y40" s="34"/>
      <c r="Z40" s="34"/>
    </row>
    <row r="41" spans="1:26" ht="15" customHeight="1" x14ac:dyDescent="0.35">
      <c r="A41" s="382"/>
      <c r="B41" s="392"/>
      <c r="C41" s="379"/>
      <c r="D41" s="376"/>
      <c r="E41" s="376"/>
      <c r="G41" s="408"/>
      <c r="H41" s="124" t="s">
        <v>124</v>
      </c>
      <c r="I41" s="303"/>
      <c r="J41" s="406"/>
      <c r="K41" s="279"/>
      <c r="M41" s="14"/>
      <c r="P41" s="34"/>
      <c r="Q41" s="34"/>
      <c r="R41" s="34"/>
      <c r="S41" s="44"/>
      <c r="T41" s="34"/>
      <c r="U41" s="34"/>
      <c r="W41" s="45"/>
      <c r="X41" s="34"/>
      <c r="Y41" s="34"/>
      <c r="Z41" s="34"/>
    </row>
    <row r="42" spans="1:26" ht="15" customHeight="1" x14ac:dyDescent="0.35">
      <c r="A42" s="380" t="s">
        <v>327</v>
      </c>
      <c r="B42" s="393"/>
      <c r="C42" s="377" t="str">
        <f>IF(B47&lt;&gt;"","COMPLETE","INCOMPLETE")</f>
        <v>INCOMPLETE</v>
      </c>
      <c r="D42" s="374">
        <f>IF(LEN(TRIM(B47))=0,0,LEN(TRIM(B47))-LEN(SUBSTITUTE(B47," ",""))+1)</f>
        <v>0</v>
      </c>
      <c r="E42" s="374">
        <v>300</v>
      </c>
      <c r="G42" s="408"/>
      <c r="H42" s="124" t="s">
        <v>125</v>
      </c>
      <c r="I42" s="303"/>
      <c r="J42" s="406"/>
      <c r="K42" s="279"/>
      <c r="M42" s="14"/>
      <c r="P42" s="34"/>
      <c r="Q42" s="34"/>
      <c r="R42" s="34"/>
      <c r="S42" s="44"/>
      <c r="T42" s="34"/>
      <c r="U42" s="34"/>
      <c r="W42" s="45"/>
      <c r="X42" s="34"/>
      <c r="Y42" s="34"/>
      <c r="Z42" s="34"/>
    </row>
    <row r="43" spans="1:26" ht="15" customHeight="1" x14ac:dyDescent="0.35">
      <c r="A43" s="381"/>
      <c r="B43" s="394"/>
      <c r="C43" s="378"/>
      <c r="D43" s="375"/>
      <c r="E43" s="375"/>
      <c r="G43" s="408"/>
      <c r="H43" s="124" t="s">
        <v>126</v>
      </c>
      <c r="I43" s="303"/>
      <c r="J43" s="406"/>
      <c r="K43" s="279"/>
      <c r="M43" s="14"/>
      <c r="P43" s="34"/>
      <c r="Q43" s="34"/>
      <c r="R43" s="34"/>
      <c r="S43" s="44"/>
      <c r="T43" s="34"/>
      <c r="U43" s="34"/>
      <c r="W43" s="45"/>
      <c r="X43" s="34"/>
      <c r="Y43" s="34"/>
      <c r="Z43" s="34"/>
    </row>
    <row r="44" spans="1:26" ht="15" customHeight="1" x14ac:dyDescent="0.35">
      <c r="A44" s="381"/>
      <c r="B44" s="394"/>
      <c r="C44" s="378"/>
      <c r="D44" s="375"/>
      <c r="E44" s="375"/>
      <c r="G44" s="408"/>
      <c r="H44" s="124" t="s">
        <v>127</v>
      </c>
      <c r="I44" s="303"/>
      <c r="J44" s="406"/>
      <c r="K44" s="279"/>
      <c r="M44" s="14"/>
      <c r="P44" s="34"/>
      <c r="Q44" s="34"/>
      <c r="R44" s="34"/>
      <c r="S44" s="44"/>
      <c r="T44" s="34"/>
      <c r="U44" s="34"/>
      <c r="W44" s="45"/>
      <c r="X44" s="34"/>
      <c r="Y44" s="34"/>
      <c r="Z44" s="34"/>
    </row>
    <row r="45" spans="1:26" ht="15" customHeight="1" x14ac:dyDescent="0.35">
      <c r="A45" s="381"/>
      <c r="B45" s="394"/>
      <c r="C45" s="378"/>
      <c r="D45" s="375"/>
      <c r="E45" s="375"/>
      <c r="G45" s="408"/>
      <c r="H45" s="124" t="s">
        <v>128</v>
      </c>
      <c r="I45" s="303"/>
      <c r="J45" s="406"/>
      <c r="K45" s="279"/>
      <c r="M45" s="14"/>
      <c r="P45" s="34"/>
      <c r="Q45" s="34"/>
      <c r="R45" s="34"/>
      <c r="S45" s="44"/>
      <c r="T45" s="34"/>
      <c r="U45" s="34"/>
      <c r="W45" s="45"/>
      <c r="X45" s="34"/>
      <c r="Y45" s="34"/>
      <c r="Z45" s="34"/>
    </row>
    <row r="46" spans="1:26" ht="15" customHeight="1" x14ac:dyDescent="0.35">
      <c r="A46" s="381"/>
      <c r="B46" s="394"/>
      <c r="C46" s="378"/>
      <c r="D46" s="375"/>
      <c r="E46" s="375"/>
      <c r="G46" s="408"/>
      <c r="H46" s="124" t="s">
        <v>129</v>
      </c>
      <c r="I46" s="303"/>
      <c r="J46" s="406"/>
      <c r="K46" s="279"/>
      <c r="M46" s="14"/>
      <c r="P46" s="34"/>
      <c r="Q46" s="34"/>
      <c r="R46" s="34"/>
      <c r="S46" s="44"/>
      <c r="T46" s="34"/>
      <c r="U46" s="34"/>
      <c r="W46" s="45"/>
      <c r="X46" s="34"/>
      <c r="Y46" s="34"/>
      <c r="Z46" s="34"/>
    </row>
    <row r="47" spans="1:26" ht="15" customHeight="1" x14ac:dyDescent="0.35">
      <c r="A47" s="382"/>
      <c r="B47" s="395"/>
      <c r="C47" s="379"/>
      <c r="D47" s="376"/>
      <c r="E47" s="376"/>
      <c r="G47" s="408"/>
      <c r="H47" s="124" t="s">
        <v>130</v>
      </c>
      <c r="I47" s="303"/>
      <c r="J47" s="406"/>
      <c r="K47" s="279"/>
      <c r="M47" s="14"/>
      <c r="P47" s="34"/>
      <c r="Q47" s="34"/>
      <c r="R47" s="34"/>
      <c r="S47" s="44"/>
      <c r="T47" s="34"/>
      <c r="U47" s="34"/>
      <c r="W47" s="45"/>
      <c r="X47" s="34"/>
      <c r="Y47" s="34"/>
      <c r="Z47" s="34"/>
    </row>
    <row r="48" spans="1:26" ht="15" customHeight="1" x14ac:dyDescent="0.35">
      <c r="A48" s="380" t="s">
        <v>329</v>
      </c>
      <c r="B48" s="390"/>
      <c r="C48" s="377" t="str">
        <f>IF(B48&lt;&gt;"","COMPLETE","INCOMPLETE")</f>
        <v>INCOMPLETE</v>
      </c>
      <c r="D48" s="374">
        <f>IF(LEN(TRIM(B48))=0,0,LEN(TRIM(B48))-LEN(SUBSTITUTE(B48," ",""))+1)</f>
        <v>0</v>
      </c>
      <c r="E48" s="374">
        <v>300</v>
      </c>
      <c r="F48" s="49"/>
      <c r="G48" s="408"/>
      <c r="H48" s="124" t="s">
        <v>131</v>
      </c>
      <c r="I48" s="303"/>
      <c r="J48" s="406"/>
      <c r="K48" s="279"/>
      <c r="M48" s="14"/>
      <c r="P48" s="34"/>
      <c r="Q48" s="34"/>
      <c r="R48" s="34"/>
      <c r="S48" s="44"/>
      <c r="T48" s="34"/>
      <c r="U48" s="34"/>
      <c r="W48" s="45"/>
      <c r="X48" s="34"/>
      <c r="Y48" s="34"/>
      <c r="Z48" s="34"/>
    </row>
    <row r="49" spans="1:26" ht="15" customHeight="1" x14ac:dyDescent="0.35">
      <c r="A49" s="381"/>
      <c r="B49" s="391"/>
      <c r="C49" s="378"/>
      <c r="D49" s="375"/>
      <c r="E49" s="375"/>
      <c r="F49" s="49"/>
      <c r="G49" s="408" t="s">
        <v>281</v>
      </c>
      <c r="H49" s="409" t="s">
        <v>324</v>
      </c>
      <c r="I49" s="303"/>
      <c r="J49" s="406"/>
      <c r="K49" s="279"/>
      <c r="M49" s="14"/>
      <c r="P49" s="34"/>
      <c r="Q49" s="34"/>
      <c r="R49" s="34"/>
      <c r="S49" s="44"/>
      <c r="T49" s="34"/>
      <c r="U49" s="34"/>
      <c r="W49" s="45"/>
      <c r="X49" s="34"/>
      <c r="Y49" s="34"/>
      <c r="Z49" s="34"/>
    </row>
    <row r="50" spans="1:26" ht="15" customHeight="1" x14ac:dyDescent="0.35">
      <c r="A50" s="381"/>
      <c r="B50" s="391"/>
      <c r="C50" s="378"/>
      <c r="D50" s="375"/>
      <c r="E50" s="375"/>
      <c r="F50" s="49"/>
      <c r="G50" s="408"/>
      <c r="H50" s="410"/>
      <c r="I50" s="303"/>
      <c r="J50" s="406"/>
      <c r="K50" s="279"/>
      <c r="M50" s="14"/>
      <c r="P50" s="34"/>
      <c r="Q50" s="34"/>
      <c r="R50" s="34"/>
      <c r="S50" s="44"/>
      <c r="T50" s="34"/>
      <c r="U50" s="34"/>
      <c r="W50" s="45"/>
      <c r="X50" s="34"/>
      <c r="Y50" s="34"/>
      <c r="Z50" s="34"/>
    </row>
    <row r="51" spans="1:26" ht="15" customHeight="1" x14ac:dyDescent="0.35">
      <c r="A51" s="381"/>
      <c r="B51" s="391"/>
      <c r="C51" s="378"/>
      <c r="D51" s="375"/>
      <c r="E51" s="375"/>
      <c r="F51" s="49"/>
      <c r="G51" s="408"/>
      <c r="H51" s="410"/>
      <c r="I51" s="303"/>
      <c r="J51" s="406"/>
      <c r="K51" s="279"/>
      <c r="M51" s="14"/>
      <c r="P51" s="34"/>
      <c r="Q51" s="34"/>
      <c r="R51" s="34"/>
      <c r="S51" s="44"/>
      <c r="T51" s="34"/>
      <c r="U51" s="34"/>
      <c r="W51" s="45"/>
      <c r="X51" s="34"/>
      <c r="Y51" s="34"/>
      <c r="Z51" s="34"/>
    </row>
    <row r="52" spans="1:26" ht="15" customHeight="1" x14ac:dyDescent="0.35">
      <c r="A52" s="381"/>
      <c r="B52" s="391"/>
      <c r="C52" s="378"/>
      <c r="D52" s="375"/>
      <c r="E52" s="375"/>
      <c r="F52" s="49"/>
      <c r="G52" s="408"/>
      <c r="H52" s="411"/>
      <c r="I52" s="303"/>
      <c r="J52" s="406"/>
      <c r="K52" s="279"/>
      <c r="M52" s="14"/>
      <c r="P52" s="34"/>
      <c r="Q52" s="34"/>
      <c r="R52" s="34"/>
      <c r="S52" s="44"/>
      <c r="T52" s="34"/>
      <c r="U52" s="34"/>
      <c r="W52" s="45"/>
      <c r="X52" s="34"/>
      <c r="Y52" s="34"/>
      <c r="Z52" s="34"/>
    </row>
    <row r="53" spans="1:26" ht="15" customHeight="1" x14ac:dyDescent="0.35">
      <c r="A53" s="381"/>
      <c r="B53" s="391"/>
      <c r="C53" s="378"/>
      <c r="D53" s="375"/>
      <c r="E53" s="375"/>
      <c r="F53" s="49"/>
      <c r="G53" s="408"/>
      <c r="H53" s="409" t="s">
        <v>323</v>
      </c>
      <c r="I53" s="303"/>
      <c r="J53" s="406"/>
      <c r="K53" s="279"/>
      <c r="M53" s="14"/>
      <c r="P53" s="34"/>
      <c r="Q53" s="34"/>
      <c r="R53" s="34"/>
      <c r="S53" s="44"/>
      <c r="T53" s="34"/>
      <c r="U53" s="34"/>
      <c r="W53" s="45"/>
      <c r="X53" s="34"/>
      <c r="Y53" s="34"/>
      <c r="Z53" s="34"/>
    </row>
    <row r="54" spans="1:26" ht="15" customHeight="1" x14ac:dyDescent="0.35">
      <c r="A54" s="382"/>
      <c r="B54" s="392"/>
      <c r="C54" s="379"/>
      <c r="D54" s="376"/>
      <c r="E54" s="376"/>
      <c r="F54" s="49"/>
      <c r="G54" s="408"/>
      <c r="H54" s="410"/>
      <c r="I54" s="303"/>
      <c r="J54" s="406"/>
      <c r="K54" s="279"/>
      <c r="M54" s="14"/>
      <c r="P54" s="34"/>
      <c r="Q54" s="34"/>
      <c r="R54" s="34"/>
      <c r="S54" s="44"/>
      <c r="T54" s="34"/>
      <c r="U54" s="34"/>
      <c r="W54" s="45"/>
      <c r="X54" s="34"/>
      <c r="Y54" s="34"/>
      <c r="Z54" s="34"/>
    </row>
    <row r="55" spans="1:26" ht="15" customHeight="1" x14ac:dyDescent="0.35">
      <c r="A55" s="380" t="s">
        <v>326</v>
      </c>
      <c r="B55" s="393"/>
      <c r="C55" s="377" t="str">
        <f>IF(B55&lt;&gt;"","COMPLETE","INCOMPLETE")</f>
        <v>INCOMPLETE</v>
      </c>
      <c r="D55" s="374">
        <f>IF(LEN(TRIM(B55))=0,0,LEN(TRIM(B55))-LEN(SUBSTITUTE(B55," ",""))+1)</f>
        <v>0</v>
      </c>
      <c r="E55" s="374">
        <v>300</v>
      </c>
      <c r="F55" s="49"/>
      <c r="G55" s="408"/>
      <c r="H55" s="410"/>
      <c r="I55" s="303"/>
      <c r="J55" s="406"/>
      <c r="K55" s="279"/>
      <c r="M55" s="14"/>
      <c r="P55" s="34"/>
      <c r="Q55" s="34"/>
      <c r="R55" s="34"/>
      <c r="S55" s="44"/>
      <c r="T55" s="34"/>
      <c r="U55" s="34"/>
      <c r="W55" s="45"/>
      <c r="X55" s="34"/>
      <c r="Y55" s="34"/>
      <c r="Z55" s="34"/>
    </row>
    <row r="56" spans="1:26" ht="15" customHeight="1" x14ac:dyDescent="0.35">
      <c r="A56" s="381"/>
      <c r="B56" s="394"/>
      <c r="C56" s="378"/>
      <c r="D56" s="375"/>
      <c r="E56" s="375"/>
      <c r="F56" s="49"/>
      <c r="G56" s="408"/>
      <c r="H56" s="411"/>
      <c r="I56" s="303"/>
      <c r="J56" s="406"/>
      <c r="K56" s="279"/>
      <c r="M56" s="14"/>
      <c r="P56" s="34"/>
      <c r="Q56" s="34"/>
      <c r="R56" s="34"/>
      <c r="S56" s="44"/>
      <c r="T56" s="34"/>
      <c r="U56" s="34"/>
      <c r="W56" s="45"/>
      <c r="X56" s="34"/>
      <c r="Y56" s="34"/>
      <c r="Z56" s="34"/>
    </row>
    <row r="57" spans="1:26" ht="15" customHeight="1" x14ac:dyDescent="0.35">
      <c r="A57" s="381"/>
      <c r="B57" s="394"/>
      <c r="C57" s="378"/>
      <c r="D57" s="375"/>
      <c r="E57" s="375"/>
      <c r="F57" s="49"/>
      <c r="G57" s="408"/>
      <c r="H57" s="409" t="s">
        <v>325</v>
      </c>
      <c r="I57" s="303"/>
      <c r="J57" s="406"/>
      <c r="K57" s="279"/>
      <c r="M57" s="14"/>
      <c r="P57" s="34"/>
      <c r="Q57" s="34"/>
      <c r="R57" s="34"/>
      <c r="S57" s="44"/>
      <c r="T57" s="34"/>
      <c r="U57" s="34"/>
      <c r="W57" s="45"/>
      <c r="X57" s="34"/>
      <c r="Y57" s="34"/>
      <c r="Z57" s="34"/>
    </row>
    <row r="58" spans="1:26" ht="15" customHeight="1" x14ac:dyDescent="0.35">
      <c r="A58" s="381"/>
      <c r="B58" s="394"/>
      <c r="C58" s="378"/>
      <c r="D58" s="375"/>
      <c r="E58" s="375"/>
      <c r="F58" s="49"/>
      <c r="G58" s="408"/>
      <c r="H58" s="410"/>
      <c r="I58" s="303"/>
      <c r="J58" s="406"/>
      <c r="K58" s="279"/>
      <c r="M58" s="14"/>
      <c r="P58" s="34"/>
      <c r="Q58" s="34"/>
      <c r="R58" s="34"/>
      <c r="S58" s="44"/>
      <c r="T58" s="34"/>
      <c r="U58" s="34"/>
      <c r="W58" s="45"/>
      <c r="X58" s="34"/>
      <c r="Y58" s="34"/>
      <c r="Z58" s="34"/>
    </row>
    <row r="59" spans="1:26" ht="15" customHeight="1" x14ac:dyDescent="0.35">
      <c r="A59" s="381"/>
      <c r="B59" s="394"/>
      <c r="C59" s="378"/>
      <c r="D59" s="375"/>
      <c r="E59" s="375"/>
      <c r="F59" s="49"/>
      <c r="G59" s="408"/>
      <c r="H59" s="410"/>
      <c r="I59" s="303"/>
      <c r="J59" s="406"/>
      <c r="K59" s="279"/>
      <c r="M59" s="14"/>
      <c r="P59" s="34"/>
      <c r="Q59" s="34"/>
      <c r="R59" s="34"/>
      <c r="S59" s="44"/>
      <c r="T59" s="34"/>
      <c r="U59" s="34"/>
      <c r="W59" s="45"/>
      <c r="X59" s="34"/>
      <c r="Y59" s="34"/>
      <c r="Z59" s="34"/>
    </row>
    <row r="60" spans="1:26" ht="15" customHeight="1" x14ac:dyDescent="0.35">
      <c r="A60" s="382"/>
      <c r="B60" s="395"/>
      <c r="C60" s="379"/>
      <c r="D60" s="376"/>
      <c r="E60" s="376"/>
      <c r="F60" s="49"/>
      <c r="G60" s="408"/>
      <c r="H60" s="411"/>
      <c r="I60" s="303"/>
      <c r="J60" s="407"/>
      <c r="K60" s="279"/>
      <c r="M60" s="14"/>
      <c r="P60" s="34"/>
      <c r="Q60" s="34"/>
      <c r="R60" s="34"/>
      <c r="S60" s="44"/>
      <c r="T60" s="34"/>
      <c r="U60" s="34"/>
      <c r="W60" s="45"/>
      <c r="X60" s="34"/>
      <c r="Y60" s="34"/>
      <c r="Z60" s="34"/>
    </row>
    <row r="61" spans="1:26" ht="15" customHeight="1" x14ac:dyDescent="0.35">
      <c r="A61" s="380" t="s">
        <v>330</v>
      </c>
      <c r="B61" s="393"/>
      <c r="C61" s="377" t="str">
        <f>IF(B62&lt;&gt;"","COMPLETE","INCOMPLETE")</f>
        <v>INCOMPLETE</v>
      </c>
      <c r="D61" s="374">
        <f>IF(LEN(TRIM(B62))=0,0,LEN(TRIM(B62))-LEN(SUBSTITUTE(B62," ",""))+1)</f>
        <v>0</v>
      </c>
      <c r="E61" s="374">
        <v>500</v>
      </c>
      <c r="F61" s="49"/>
      <c r="H61" s="367" t="s">
        <v>337</v>
      </c>
      <c r="I61" s="367"/>
      <c r="J61" s="260" t="s">
        <v>297</v>
      </c>
      <c r="K61" s="47">
        <f>SUM(K36:K60)</f>
        <v>0</v>
      </c>
      <c r="M61" s="14"/>
      <c r="P61" s="34"/>
      <c r="Q61" s="34"/>
      <c r="R61" s="34"/>
      <c r="S61" s="44"/>
      <c r="T61" s="34"/>
      <c r="U61" s="34"/>
      <c r="W61" s="45"/>
      <c r="X61" s="34"/>
      <c r="Y61" s="34"/>
      <c r="Z61" s="34"/>
    </row>
    <row r="62" spans="1:26" ht="15" customHeight="1" x14ac:dyDescent="0.35">
      <c r="A62" s="381"/>
      <c r="B62" s="394"/>
      <c r="C62" s="378"/>
      <c r="D62" s="375"/>
      <c r="E62" s="375"/>
      <c r="F62" s="49"/>
      <c r="G62" s="49"/>
      <c r="H62" s="367"/>
      <c r="I62" s="367"/>
      <c r="J62" s="34"/>
      <c r="M62" s="14"/>
      <c r="P62" s="34"/>
      <c r="Q62" s="34"/>
      <c r="R62" s="34"/>
      <c r="S62" s="44"/>
      <c r="T62" s="34"/>
      <c r="U62" s="34"/>
      <c r="W62" s="45"/>
      <c r="X62" s="34"/>
      <c r="Y62" s="34"/>
      <c r="Z62" s="34"/>
    </row>
    <row r="63" spans="1:26" ht="15" customHeight="1" x14ac:dyDescent="0.35">
      <c r="A63" s="381"/>
      <c r="B63" s="394"/>
      <c r="C63" s="378"/>
      <c r="D63" s="375"/>
      <c r="E63" s="375"/>
      <c r="F63" s="49"/>
      <c r="G63" s="49"/>
      <c r="H63" s="49"/>
      <c r="I63" s="49"/>
      <c r="J63" s="34"/>
      <c r="M63" s="14"/>
      <c r="P63" s="34"/>
      <c r="Q63" s="34"/>
      <c r="R63" s="34"/>
      <c r="S63" s="44"/>
      <c r="T63" s="34"/>
      <c r="U63" s="34"/>
      <c r="W63" s="45"/>
      <c r="X63" s="34"/>
      <c r="Y63" s="34"/>
      <c r="Z63" s="34"/>
    </row>
    <row r="64" spans="1:26" ht="15" customHeight="1" x14ac:dyDescent="0.35">
      <c r="A64" s="381"/>
      <c r="B64" s="394"/>
      <c r="C64" s="378"/>
      <c r="D64" s="375"/>
      <c r="E64" s="375"/>
      <c r="F64" s="49"/>
      <c r="G64" s="49"/>
      <c r="H64" s="49"/>
      <c r="I64" s="49"/>
      <c r="J64" s="34"/>
      <c r="M64" s="14"/>
      <c r="P64" s="34"/>
      <c r="Q64" s="34"/>
      <c r="R64" s="34"/>
      <c r="S64" s="44"/>
      <c r="T64" s="34"/>
      <c r="U64" s="34"/>
      <c r="W64" s="45"/>
      <c r="X64" s="34"/>
      <c r="Y64" s="34"/>
      <c r="Z64" s="34"/>
    </row>
    <row r="65" spans="1:26" ht="15" customHeight="1" x14ac:dyDescent="0.35">
      <c r="A65" s="381"/>
      <c r="B65" s="394"/>
      <c r="C65" s="378"/>
      <c r="D65" s="375"/>
      <c r="E65" s="375"/>
      <c r="F65" s="49"/>
      <c r="G65" s="49"/>
      <c r="H65" s="49"/>
      <c r="I65" s="49"/>
      <c r="J65" s="34"/>
      <c r="M65" s="14"/>
      <c r="P65" s="34"/>
      <c r="Q65" s="34"/>
      <c r="R65" s="34"/>
      <c r="S65" s="44"/>
      <c r="T65" s="34"/>
      <c r="U65" s="34"/>
      <c r="W65" s="45"/>
      <c r="X65" s="34"/>
      <c r="Y65" s="34"/>
      <c r="Z65" s="34"/>
    </row>
    <row r="66" spans="1:26" ht="15" customHeight="1" x14ac:dyDescent="0.35">
      <c r="A66" s="382"/>
      <c r="B66" s="395"/>
      <c r="C66" s="379"/>
      <c r="D66" s="376"/>
      <c r="E66" s="376"/>
      <c r="F66" s="49"/>
      <c r="G66" s="49"/>
      <c r="H66" s="49"/>
      <c r="I66" s="49"/>
      <c r="J66" s="34"/>
      <c r="M66" s="14"/>
      <c r="P66" s="34"/>
      <c r="Q66" s="34"/>
      <c r="R66" s="34"/>
      <c r="S66" s="44"/>
      <c r="T66" s="34"/>
      <c r="U66" s="34"/>
      <c r="W66" s="45"/>
      <c r="X66" s="34"/>
      <c r="Y66" s="34"/>
      <c r="Z66" s="34"/>
    </row>
    <row r="67" spans="1:26" ht="15.75" customHeight="1" x14ac:dyDescent="0.35">
      <c r="A67"/>
      <c r="B67"/>
      <c r="C67"/>
      <c r="D67"/>
      <c r="E67"/>
      <c r="F67" s="50"/>
      <c r="G67" s="50"/>
      <c r="H67" s="50"/>
      <c r="I67" s="50"/>
      <c r="J67" s="34"/>
      <c r="M67" s="14"/>
      <c r="P67" s="34"/>
      <c r="Q67" s="34"/>
      <c r="R67" s="34"/>
      <c r="S67" s="44"/>
      <c r="T67" s="34"/>
      <c r="U67" s="34"/>
      <c r="W67" s="45"/>
      <c r="X67" s="34"/>
      <c r="Y67" s="34"/>
      <c r="Z67" s="34"/>
    </row>
    <row r="68" spans="1:26" ht="15.75" customHeight="1" x14ac:dyDescent="0.35">
      <c r="A68" s="126" t="s">
        <v>331</v>
      </c>
      <c r="B68" s="80"/>
      <c r="C68" s="111"/>
      <c r="D68" s="274" t="s">
        <v>242</v>
      </c>
      <c r="E68" s="109" t="s">
        <v>116</v>
      </c>
      <c r="F68" s="49"/>
      <c r="G68" s="49"/>
      <c r="H68" s="49"/>
      <c r="I68" s="49"/>
      <c r="J68" s="34"/>
      <c r="M68" s="14"/>
      <c r="P68" s="34"/>
      <c r="Q68" s="34"/>
      <c r="R68" s="34"/>
      <c r="S68" s="44"/>
      <c r="T68" s="34"/>
      <c r="U68" s="34"/>
      <c r="W68" s="45"/>
      <c r="X68" s="34"/>
      <c r="Y68" s="34"/>
      <c r="Z68" s="34"/>
    </row>
    <row r="69" spans="1:26" ht="15" customHeight="1" x14ac:dyDescent="0.35">
      <c r="A69" s="380" t="s">
        <v>332</v>
      </c>
      <c r="B69" s="383"/>
      <c r="C69" s="386" t="str">
        <f>IF(B69&lt;&gt;"","COMPLETE","INCOMPLETE")</f>
        <v>INCOMPLETE</v>
      </c>
      <c r="D69" s="374">
        <f>IF(LEN(TRIM(B69))=0,0,LEN(TRIM(B69))-LEN(SUBSTITUTE(B69," ",""))+1)</f>
        <v>0</v>
      </c>
      <c r="E69" s="374">
        <v>500</v>
      </c>
      <c r="F69" s="49"/>
      <c r="G69" s="49"/>
      <c r="H69" s="49"/>
      <c r="I69" s="49"/>
      <c r="J69" s="34"/>
      <c r="M69" s="14"/>
      <c r="P69" s="34"/>
      <c r="Q69" s="34"/>
      <c r="R69" s="34"/>
      <c r="S69" s="44"/>
      <c r="T69" s="34"/>
      <c r="U69" s="34"/>
      <c r="W69" s="45"/>
      <c r="X69" s="34"/>
      <c r="Y69" s="34"/>
      <c r="Z69" s="34"/>
    </row>
    <row r="70" spans="1:26" x14ac:dyDescent="0.35">
      <c r="A70" s="381"/>
      <c r="B70" s="384"/>
      <c r="C70" s="378"/>
      <c r="D70" s="375"/>
      <c r="E70" s="375"/>
      <c r="F70" s="49"/>
      <c r="G70" s="49"/>
      <c r="H70" s="49"/>
      <c r="I70" s="49"/>
      <c r="J70" s="34"/>
      <c r="M70" s="14"/>
      <c r="P70" s="34"/>
      <c r="Q70" s="34"/>
      <c r="R70" s="34"/>
      <c r="S70" s="44"/>
      <c r="T70" s="34"/>
      <c r="U70" s="34"/>
      <c r="W70" s="45"/>
      <c r="X70" s="34"/>
      <c r="Y70" s="34"/>
      <c r="Z70" s="34"/>
    </row>
    <row r="71" spans="1:26" x14ac:dyDescent="0.35">
      <c r="A71" s="381"/>
      <c r="B71" s="384"/>
      <c r="C71" s="378"/>
      <c r="D71" s="375"/>
      <c r="E71" s="375"/>
      <c r="F71" s="49"/>
      <c r="G71" s="49"/>
      <c r="H71" s="49"/>
      <c r="I71" s="49"/>
      <c r="J71" s="34"/>
      <c r="M71" s="14"/>
      <c r="P71" s="34"/>
      <c r="Q71" s="34"/>
      <c r="R71" s="34"/>
      <c r="S71" s="44"/>
      <c r="T71" s="34"/>
      <c r="U71" s="34"/>
      <c r="W71" s="45"/>
      <c r="X71" s="34"/>
      <c r="Y71" s="34"/>
      <c r="Z71" s="34"/>
    </row>
    <row r="72" spans="1:26" x14ac:dyDescent="0.35">
      <c r="A72" s="381"/>
      <c r="B72" s="384"/>
      <c r="C72" s="378"/>
      <c r="D72" s="375"/>
      <c r="E72" s="375"/>
      <c r="F72" s="49"/>
      <c r="G72" s="49"/>
      <c r="H72" s="49"/>
      <c r="I72" s="49"/>
      <c r="J72" s="34"/>
      <c r="M72" s="14"/>
      <c r="P72" s="34"/>
      <c r="Q72" s="34"/>
      <c r="R72" s="34"/>
      <c r="S72" s="44"/>
      <c r="T72" s="34"/>
      <c r="U72" s="34"/>
      <c r="W72" s="45"/>
      <c r="X72" s="34"/>
      <c r="Y72" s="34"/>
      <c r="Z72" s="34"/>
    </row>
    <row r="73" spans="1:26" x14ac:dyDescent="0.35">
      <c r="A73" s="381"/>
      <c r="B73" s="384"/>
      <c r="C73" s="378"/>
      <c r="D73" s="375"/>
      <c r="E73" s="375"/>
      <c r="F73" s="49"/>
      <c r="G73" s="49"/>
      <c r="H73" s="49"/>
      <c r="I73" s="49"/>
      <c r="J73" s="34"/>
      <c r="M73" s="14"/>
      <c r="P73" s="34"/>
      <c r="Q73" s="34"/>
      <c r="R73" s="34"/>
      <c r="S73" s="44"/>
      <c r="T73" s="34"/>
      <c r="U73" s="34"/>
      <c r="W73" s="45"/>
      <c r="X73" s="34"/>
      <c r="Y73" s="34"/>
      <c r="Z73" s="34"/>
    </row>
    <row r="74" spans="1:26" x14ac:dyDescent="0.35">
      <c r="A74" s="381"/>
      <c r="B74" s="384"/>
      <c r="C74" s="378"/>
      <c r="D74" s="375"/>
      <c r="E74" s="375"/>
      <c r="F74" s="49"/>
      <c r="G74" s="49"/>
      <c r="H74" s="49"/>
      <c r="I74" s="49"/>
      <c r="J74" s="34"/>
      <c r="M74" s="14"/>
      <c r="P74" s="34"/>
      <c r="Q74" s="34"/>
      <c r="R74" s="34"/>
      <c r="S74" s="44"/>
      <c r="T74" s="34"/>
      <c r="U74" s="34"/>
      <c r="W74" s="45"/>
      <c r="X74" s="34"/>
      <c r="Y74" s="34"/>
      <c r="Z74" s="34"/>
    </row>
    <row r="75" spans="1:26" x14ac:dyDescent="0.35">
      <c r="A75" s="382"/>
      <c r="B75" s="385"/>
      <c r="C75" s="379"/>
      <c r="D75" s="376"/>
      <c r="E75" s="376"/>
      <c r="F75" s="49"/>
      <c r="G75" s="49"/>
      <c r="H75" s="49"/>
      <c r="I75" s="49"/>
      <c r="J75" s="34"/>
      <c r="M75" s="14"/>
      <c r="P75" s="34"/>
      <c r="Q75" s="34"/>
      <c r="R75" s="34"/>
      <c r="S75" s="44"/>
      <c r="T75" s="34"/>
      <c r="U75" s="34"/>
      <c r="W75" s="45"/>
      <c r="X75" s="34"/>
      <c r="Y75" s="34"/>
      <c r="Z75" s="34"/>
    </row>
    <row r="76" spans="1:26" ht="15" customHeight="1" x14ac:dyDescent="0.35">
      <c r="A76" s="380" t="s">
        <v>333</v>
      </c>
      <c r="B76" s="383"/>
      <c r="C76" s="386" t="str">
        <f>IF(B76&lt;&gt;"","COMPLETE","INCOMPLETE")</f>
        <v>INCOMPLETE</v>
      </c>
      <c r="D76" s="374">
        <f>IF(LEN(TRIM(B76))=0,0,LEN(TRIM(B76))-LEN(SUBSTITUTE(B76," ",""))+1)</f>
        <v>0</v>
      </c>
      <c r="E76" s="374">
        <v>150</v>
      </c>
      <c r="F76" s="49"/>
      <c r="G76" s="49"/>
      <c r="H76" s="49"/>
      <c r="I76" s="49"/>
      <c r="J76" s="34"/>
      <c r="M76" s="14"/>
      <c r="P76" s="34"/>
      <c r="Q76" s="34"/>
      <c r="R76" s="34"/>
      <c r="S76" s="44"/>
      <c r="T76" s="34"/>
      <c r="U76" s="34"/>
      <c r="W76" s="45"/>
      <c r="X76" s="34"/>
      <c r="Y76" s="34"/>
      <c r="Z76" s="34"/>
    </row>
    <row r="77" spans="1:26" x14ac:dyDescent="0.35">
      <c r="A77" s="381"/>
      <c r="B77" s="384"/>
      <c r="C77" s="378"/>
      <c r="D77" s="375"/>
      <c r="E77" s="375"/>
    </row>
    <row r="78" spans="1:26" x14ac:dyDescent="0.35">
      <c r="A78" s="381"/>
      <c r="B78" s="384"/>
      <c r="C78" s="378"/>
      <c r="D78" s="375"/>
      <c r="E78" s="375"/>
    </row>
    <row r="79" spans="1:26" ht="15" customHeight="1" x14ac:dyDescent="0.35">
      <c r="A79" s="381"/>
      <c r="B79" s="384"/>
      <c r="C79" s="378"/>
      <c r="D79" s="375"/>
      <c r="E79" s="375"/>
      <c r="F79" s="49"/>
      <c r="G79" s="49"/>
      <c r="H79" s="49"/>
      <c r="I79" s="49"/>
      <c r="J79" s="34"/>
      <c r="M79" s="14"/>
      <c r="P79" s="34"/>
      <c r="Q79" s="34"/>
      <c r="R79" s="34"/>
      <c r="S79" s="44"/>
      <c r="T79" s="34"/>
      <c r="U79" s="34"/>
      <c r="W79" s="45"/>
      <c r="X79" s="34"/>
      <c r="Y79" s="34"/>
      <c r="Z79" s="34"/>
    </row>
    <row r="80" spans="1:26" ht="15" customHeight="1" x14ac:dyDescent="0.35">
      <c r="A80" s="381"/>
      <c r="B80" s="384"/>
      <c r="C80" s="378"/>
      <c r="D80" s="375"/>
      <c r="E80" s="375"/>
      <c r="F80" s="49"/>
      <c r="G80" s="49"/>
      <c r="H80" s="49"/>
      <c r="M80" s="14"/>
      <c r="Q80" s="34"/>
      <c r="R80" s="34"/>
      <c r="S80" s="44"/>
      <c r="T80" s="34"/>
      <c r="U80" s="34"/>
      <c r="W80" s="45"/>
      <c r="X80" s="34"/>
      <c r="Y80" s="34"/>
      <c r="Z80" s="34"/>
    </row>
    <row r="81" spans="1:26" ht="15" customHeight="1" x14ac:dyDescent="0.35">
      <c r="A81" s="381"/>
      <c r="B81" s="384"/>
      <c r="C81" s="378"/>
      <c r="D81" s="375"/>
      <c r="E81" s="375"/>
      <c r="F81" s="49"/>
      <c r="G81" s="49"/>
      <c r="H81" s="49"/>
      <c r="M81" s="14"/>
      <c r="Q81" s="34"/>
      <c r="R81" s="34"/>
      <c r="S81" s="44"/>
      <c r="T81" s="34"/>
      <c r="U81" s="34"/>
      <c r="W81" s="45"/>
      <c r="X81" s="34"/>
      <c r="Y81" s="34"/>
      <c r="Z81" s="34"/>
    </row>
    <row r="82" spans="1:26" x14ac:dyDescent="0.35">
      <c r="A82" s="382"/>
      <c r="B82" s="385"/>
      <c r="C82" s="379"/>
      <c r="D82" s="376"/>
      <c r="E82" s="376"/>
    </row>
    <row r="83" spans="1:26" ht="15" customHeight="1" x14ac:dyDescent="0.35">
      <c r="A83" s="380" t="s">
        <v>334</v>
      </c>
      <c r="B83" s="383"/>
      <c r="C83" s="386" t="str">
        <f>IF(B83&lt;&gt;"","COMPLETE","INCOMPLETE")</f>
        <v>INCOMPLETE</v>
      </c>
      <c r="D83" s="374">
        <f>IF(LEN(TRIM(B83))=0,0,LEN(TRIM(B83))-LEN(SUBSTITUTE(B83," ",""))+1)</f>
        <v>0</v>
      </c>
      <c r="E83" s="374">
        <v>150</v>
      </c>
      <c r="F83" s="49"/>
      <c r="G83" s="49"/>
      <c r="H83" s="49"/>
      <c r="I83" s="49"/>
      <c r="J83" s="34"/>
      <c r="M83" s="14"/>
      <c r="P83" s="34"/>
      <c r="Q83" s="34"/>
      <c r="R83" s="34"/>
      <c r="S83" s="44"/>
      <c r="T83" s="34"/>
      <c r="U83" s="34"/>
      <c r="W83" s="45"/>
      <c r="X83" s="34"/>
      <c r="Y83" s="34"/>
      <c r="Z83" s="34"/>
    </row>
    <row r="84" spans="1:26" x14ac:dyDescent="0.35">
      <c r="A84" s="381"/>
      <c r="B84" s="384"/>
      <c r="C84" s="378"/>
      <c r="D84" s="375"/>
      <c r="E84" s="375"/>
    </row>
    <row r="85" spans="1:26" x14ac:dyDescent="0.35">
      <c r="A85" s="381"/>
      <c r="B85" s="384"/>
      <c r="C85" s="378"/>
      <c r="D85" s="375"/>
      <c r="E85" s="375"/>
      <c r="F85" s="49"/>
      <c r="G85" s="49"/>
      <c r="H85" s="34"/>
      <c r="I85" s="34"/>
      <c r="J85" s="34"/>
      <c r="K85" s="34"/>
      <c r="L85" s="34"/>
      <c r="N85" s="34"/>
      <c r="Q85" s="34"/>
      <c r="R85" s="34"/>
      <c r="S85" s="44"/>
      <c r="T85" s="34"/>
      <c r="U85" s="34"/>
      <c r="W85" s="45"/>
      <c r="X85" s="34"/>
      <c r="Y85" s="34"/>
      <c r="Z85" s="34"/>
    </row>
    <row r="86" spans="1:26" x14ac:dyDescent="0.35">
      <c r="A86" s="381"/>
      <c r="B86" s="384"/>
      <c r="C86" s="378"/>
      <c r="D86" s="375"/>
      <c r="E86" s="375"/>
      <c r="F86" s="49"/>
      <c r="Q86" s="34"/>
      <c r="R86" s="34"/>
      <c r="S86" s="44"/>
      <c r="T86" s="34"/>
      <c r="U86" s="34"/>
      <c r="W86" s="45"/>
      <c r="X86" s="34"/>
      <c r="Y86" s="34"/>
      <c r="Z86" s="34"/>
    </row>
    <row r="87" spans="1:26" x14ac:dyDescent="0.35">
      <c r="A87" s="381"/>
      <c r="B87" s="384"/>
      <c r="C87" s="378"/>
      <c r="D87" s="375"/>
      <c r="E87" s="375"/>
      <c r="F87" s="49"/>
      <c r="J87" s="34"/>
      <c r="Q87" s="34"/>
      <c r="R87" s="34"/>
      <c r="S87" s="44"/>
      <c r="T87" s="34"/>
      <c r="U87" s="34"/>
      <c r="W87" s="45"/>
      <c r="X87" s="34"/>
      <c r="Y87" s="34"/>
      <c r="Z87" s="34"/>
    </row>
    <row r="88" spans="1:26" x14ac:dyDescent="0.35">
      <c r="A88" s="381"/>
      <c r="B88" s="384"/>
      <c r="C88" s="378"/>
      <c r="D88" s="375"/>
      <c r="E88" s="375"/>
      <c r="F88" s="49"/>
      <c r="J88" s="34"/>
      <c r="Q88" s="34"/>
      <c r="R88" s="34"/>
      <c r="S88" s="44"/>
      <c r="T88" s="34"/>
      <c r="U88" s="34"/>
      <c r="W88" s="45"/>
      <c r="X88" s="34"/>
      <c r="Y88" s="34"/>
      <c r="Z88" s="34"/>
    </row>
    <row r="89" spans="1:26" ht="15" customHeight="1" x14ac:dyDescent="0.35">
      <c r="A89" s="382"/>
      <c r="B89" s="385"/>
      <c r="C89" s="379"/>
      <c r="D89" s="376"/>
      <c r="E89" s="376"/>
      <c r="F89" s="50"/>
      <c r="Q89" s="34"/>
      <c r="R89" s="34"/>
      <c r="S89" s="44"/>
      <c r="T89" s="34"/>
      <c r="U89" s="34"/>
      <c r="W89" s="45"/>
      <c r="X89" s="34"/>
      <c r="Y89" s="34"/>
      <c r="Z89" s="34"/>
    </row>
    <row r="90" spans="1:26" ht="15" customHeight="1" x14ac:dyDescent="0.35">
      <c r="A90" s="14"/>
      <c r="F90" s="49"/>
      <c r="G90" s="49"/>
      <c r="H90" s="49"/>
      <c r="I90" s="49"/>
      <c r="J90" s="34"/>
      <c r="M90" s="14"/>
      <c r="P90" s="34"/>
      <c r="Q90" s="34"/>
      <c r="R90" s="34"/>
      <c r="S90" s="44"/>
      <c r="T90" s="34"/>
      <c r="U90" s="34"/>
      <c r="W90" s="45"/>
      <c r="X90" s="34"/>
      <c r="Y90" s="34"/>
      <c r="Z90" s="34"/>
    </row>
    <row r="91" spans="1:26" ht="15" customHeight="1" x14ac:dyDescent="0.35">
      <c r="A91" s="14"/>
      <c r="F91" s="49"/>
      <c r="Q91" s="34"/>
      <c r="R91" s="34"/>
      <c r="S91" s="44"/>
      <c r="T91" s="34"/>
      <c r="U91" s="34"/>
      <c r="W91" s="45"/>
      <c r="X91" s="34"/>
      <c r="Y91" s="34"/>
      <c r="Z91" s="34"/>
    </row>
    <row r="92" spans="1:26" ht="15" customHeight="1" x14ac:dyDescent="0.35">
      <c r="A92" s="14"/>
      <c r="F92" s="49"/>
      <c r="Q92" s="34"/>
      <c r="R92" s="34"/>
      <c r="S92" s="44"/>
      <c r="T92" s="34"/>
      <c r="U92" s="34"/>
      <c r="W92" s="45"/>
      <c r="X92" s="34"/>
      <c r="Y92" s="34"/>
      <c r="Z92" s="34"/>
    </row>
    <row r="93" spans="1:26" ht="15" customHeight="1" x14ac:dyDescent="0.35">
      <c r="A93" s="14"/>
      <c r="F93" s="49"/>
      <c r="K93" s="15"/>
      <c r="L93" s="15"/>
      <c r="N93" s="24"/>
      <c r="O93" s="34"/>
      <c r="P93" s="34"/>
      <c r="Q93" s="34"/>
      <c r="R93" s="34"/>
      <c r="S93" s="44"/>
      <c r="T93" s="34"/>
      <c r="U93" s="34"/>
      <c r="W93" s="45"/>
      <c r="X93" s="34"/>
      <c r="Y93" s="34"/>
      <c r="Z93" s="34"/>
    </row>
    <row r="94" spans="1:26" ht="15" customHeight="1" x14ac:dyDescent="0.35">
      <c r="A94" s="14"/>
      <c r="F94" s="49"/>
      <c r="K94" s="15"/>
      <c r="L94" s="15"/>
      <c r="N94" s="24"/>
      <c r="O94" s="34"/>
      <c r="P94" s="34"/>
      <c r="Q94" s="34"/>
      <c r="R94" s="34"/>
      <c r="S94" s="44"/>
      <c r="T94" s="34"/>
      <c r="U94" s="34"/>
      <c r="W94" s="45"/>
      <c r="X94" s="34"/>
      <c r="Y94" s="34"/>
      <c r="Z94" s="34"/>
    </row>
    <row r="95" spans="1:26" ht="15" customHeight="1" x14ac:dyDescent="0.35">
      <c r="A95" s="14"/>
      <c r="F95" s="49"/>
      <c r="K95" s="15"/>
      <c r="L95" s="15"/>
      <c r="N95" s="24"/>
      <c r="O95" s="34"/>
      <c r="P95" s="34"/>
      <c r="Q95" s="34"/>
      <c r="R95" s="34"/>
      <c r="S95" s="44"/>
      <c r="T95" s="34"/>
      <c r="U95" s="34"/>
      <c r="W95" s="45"/>
      <c r="X95" s="34"/>
      <c r="Y95" s="34"/>
      <c r="Z95" s="34"/>
    </row>
    <row r="96" spans="1:26" ht="15" customHeight="1" x14ac:dyDescent="0.35">
      <c r="F96" s="49"/>
      <c r="K96" s="15"/>
      <c r="L96" s="15"/>
      <c r="N96" s="24"/>
      <c r="O96" s="34"/>
      <c r="P96" s="34"/>
      <c r="Q96" s="34"/>
      <c r="R96" s="34"/>
      <c r="S96" s="44"/>
      <c r="T96" s="34"/>
      <c r="U96" s="34"/>
      <c r="W96" s="45"/>
      <c r="X96" s="34"/>
      <c r="Y96" s="34"/>
      <c r="Z96" s="34"/>
    </row>
    <row r="97" spans="1:27" ht="15" customHeight="1" x14ac:dyDescent="0.35">
      <c r="F97" s="47"/>
      <c r="K97" s="15"/>
      <c r="L97" s="15"/>
      <c r="N97" s="24"/>
      <c r="O97" s="34"/>
      <c r="P97" s="34"/>
      <c r="Q97" s="34"/>
      <c r="R97" s="34"/>
      <c r="S97" s="44"/>
      <c r="T97" s="34"/>
      <c r="U97" s="34"/>
      <c r="W97" s="45"/>
      <c r="X97" s="34"/>
      <c r="Y97" s="48"/>
      <c r="Z97" s="34"/>
    </row>
    <row r="98" spans="1:27" ht="15" customHeight="1" x14ac:dyDescent="0.35">
      <c r="A98" s="46"/>
      <c r="B98" s="46"/>
      <c r="C98" s="46"/>
      <c r="D98" s="34"/>
      <c r="E98" s="34"/>
      <c r="F98" s="34"/>
      <c r="G98" s="43"/>
      <c r="H98" s="43"/>
      <c r="I98" s="34"/>
      <c r="J98" s="34"/>
      <c r="K98" s="34"/>
      <c r="L98" s="34"/>
      <c r="N98" s="34"/>
      <c r="O98" s="34"/>
      <c r="P98" s="34"/>
      <c r="Q98" s="34"/>
      <c r="R98"/>
      <c r="S98"/>
      <c r="T98"/>
      <c r="U98"/>
      <c r="W98"/>
      <c r="X98"/>
      <c r="Y98"/>
      <c r="Z98" s="86"/>
    </row>
    <row r="99" spans="1:27" ht="15.75" customHeight="1" x14ac:dyDescent="0.35">
      <c r="A99" s="113" t="s">
        <v>40</v>
      </c>
      <c r="B99" s="113" t="s">
        <v>41</v>
      </c>
      <c r="C99" s="113" t="s">
        <v>42</v>
      </c>
      <c r="Z99"/>
      <c r="AA99"/>
    </row>
    <row r="100" spans="1:27" ht="75" customHeight="1" x14ac:dyDescent="0.35">
      <c r="A100" s="119">
        <f>GETPIVOTDATA("TOTAL IN CAD",$C$111,"Category","Project")</f>
        <v>0</v>
      </c>
      <c r="B100" s="119">
        <f>IF(B8="Projects: Other",0,IFERROR(GETPIVOTDATA("TOTAL IN CAD",'Project 3'!$C$111,"Category","Competition"),0))</f>
        <v>0</v>
      </c>
      <c r="C100" s="119">
        <f>(SUM(A100:B100))*(1.1)</f>
        <v>0</v>
      </c>
      <c r="D100" s="230" t="s">
        <v>262</v>
      </c>
      <c r="O100"/>
      <c r="P100"/>
      <c r="Q100"/>
      <c r="R100"/>
      <c r="S100"/>
      <c r="T100"/>
      <c r="U100"/>
      <c r="W100"/>
      <c r="X100"/>
      <c r="Y100"/>
      <c r="Z100"/>
      <c r="AA100"/>
    </row>
    <row r="101" spans="1:27" x14ac:dyDescent="0.35">
      <c r="A101" s="114"/>
      <c r="B101" s="114"/>
      <c r="C101" s="114"/>
      <c r="R101"/>
      <c r="S101"/>
      <c r="T101"/>
      <c r="U101"/>
      <c r="W101"/>
      <c r="X101"/>
      <c r="Y101"/>
      <c r="Z101"/>
      <c r="AA101"/>
    </row>
    <row r="102" spans="1:27" x14ac:dyDescent="0.35">
      <c r="A102" s="115" t="s">
        <v>50</v>
      </c>
      <c r="B102" s="115" t="s">
        <v>51</v>
      </c>
      <c r="C102" s="116" t="s">
        <v>52</v>
      </c>
      <c r="I102" s="18"/>
      <c r="J102" s="19"/>
      <c r="K102" s="20"/>
      <c r="L102" s="18"/>
      <c r="N102" s="53" t="str">
        <f>IF('Project 3'!$V102&lt;&gt;"",'Project 3'!$V102*VLOOKUP('Project 3'!$U102,#REF!,2,0),"")</f>
        <v/>
      </c>
      <c r="O102" s="18"/>
      <c r="P102" s="22"/>
      <c r="R102"/>
      <c r="S102"/>
      <c r="T102"/>
      <c r="U102"/>
      <c r="W102"/>
      <c r="X102"/>
      <c r="Y102"/>
      <c r="Z102"/>
      <c r="AA102"/>
    </row>
    <row r="103" spans="1:27" ht="50.25" customHeight="1" x14ac:dyDescent="0.35">
      <c r="A103" s="120" t="str">
        <f>IF(GETPIVOTDATA(T(E1),'Team Roster'!$S$2,"PAF ELIGIBLE","Yes")="","",IF(GETPIVOTDATA(T(E1),'Team Roster'!$S$2,"PAF ELIGIBLE","Yes")&lt;15,"under 15","15+"))</f>
        <v>under 15</v>
      </c>
      <c r="B103" s="120" t="str">
        <f>IF(C100="","",IF(C100&lt;35000,"under $35 000", "$35 000+"))</f>
        <v>under $35 000</v>
      </c>
      <c r="C103" s="119">
        <f>IF(A103="","",IF(A103="under 15",dataval!$G$19,IF(B103="under $35 000",dataval!$G$20,dataval!$G$21)))</f>
        <v>2500</v>
      </c>
      <c r="D103" s="230" t="s">
        <v>262</v>
      </c>
      <c r="I103" s="18"/>
      <c r="J103" s="19"/>
      <c r="K103" s="20"/>
      <c r="L103" s="18"/>
      <c r="N103" s="53" t="str">
        <f>IF('Project 3'!$V103&lt;&gt;"",'Project 3'!$V103*VLOOKUP('Project 3'!$U103,#REF!,2,0),"")</f>
        <v/>
      </c>
      <c r="O103" s="18"/>
      <c r="P103" s="18"/>
      <c r="AA103" s="15"/>
    </row>
    <row r="104" spans="1:27" x14ac:dyDescent="0.35">
      <c r="A104" s="114"/>
      <c r="B104" s="114"/>
      <c r="C104" s="114"/>
      <c r="K104" s="16"/>
      <c r="L104"/>
      <c r="N104" s="23"/>
      <c r="Q104" s="18"/>
      <c r="R104" s="18"/>
      <c r="S104" s="19"/>
      <c r="T104" s="20"/>
      <c r="U104" s="18"/>
      <c r="W104" s="53" t="str">
        <f>IF('Project 3'!$V104&lt;&gt;"",'Project 3'!$V104*VLOOKUP('Project 3'!$U104,#REF!,2,0),"")</f>
        <v/>
      </c>
      <c r="X104" s="18"/>
      <c r="Y104" s="18"/>
      <c r="AA104" s="15"/>
    </row>
    <row r="105" spans="1:27" x14ac:dyDescent="0.35">
      <c r="A105" s="117" t="s">
        <v>58</v>
      </c>
      <c r="B105" s="117" t="s">
        <v>57</v>
      </c>
      <c r="C105" s="117" t="s">
        <v>141</v>
      </c>
      <c r="K105" s="16"/>
      <c r="L105"/>
      <c r="N105" s="23"/>
      <c r="Q105" s="18"/>
      <c r="R105" s="18"/>
      <c r="S105" s="19"/>
      <c r="T105" s="20"/>
      <c r="U105" s="18"/>
      <c r="W105" s="53" t="str">
        <f>IF('Project 3'!$V105&lt;&gt;"",'Project 3'!$V105*VLOOKUP('Project 3'!$U105,#REF!,2,0),"")</f>
        <v/>
      </c>
      <c r="X105" s="18"/>
      <c r="Y105" s="18"/>
      <c r="AA105" s="15"/>
    </row>
    <row r="106" spans="1:27" ht="40.5" customHeight="1" x14ac:dyDescent="0.35">
      <c r="A106" s="119">
        <f>IF(B8="Projects: Other",MIN(dataval!G17,'Project 3'!A100*dataval!H17),MIN(A100*dataval!G15, 'Project 3'!C103))</f>
        <v>0</v>
      </c>
      <c r="B106" s="119">
        <f>IF(B8="Projects: Other",0,MIN(B100*dataval!H16,dataval!G16))</f>
        <v>0</v>
      </c>
      <c r="C106" s="119">
        <f>SUM(A106:B106)</f>
        <v>0</v>
      </c>
      <c r="D106" s="230" t="s">
        <v>262</v>
      </c>
      <c r="H106"/>
      <c r="I106"/>
      <c r="J106"/>
      <c r="K106"/>
      <c r="L106"/>
      <c r="N106"/>
      <c r="O106"/>
      <c r="P106"/>
      <c r="Q106"/>
      <c r="R106" s="18"/>
      <c r="S106" s="19"/>
      <c r="T106" s="20"/>
      <c r="U106" s="18"/>
      <c r="W106" s="53" t="str">
        <f>IF('Project 3'!$V106&lt;&gt;"",'Project 3'!$V106*VLOOKUP('Project 3'!$U106,#REF!,2,0),"")</f>
        <v/>
      </c>
      <c r="X106" s="18"/>
      <c r="Y106" s="18"/>
      <c r="AA106" s="15"/>
    </row>
    <row r="107" spans="1:27" x14ac:dyDescent="0.35">
      <c r="A107" s="118"/>
      <c r="B107" s="118"/>
      <c r="C107" s="118"/>
      <c r="H107"/>
      <c r="I107"/>
      <c r="J107"/>
      <c r="K107"/>
      <c r="L107"/>
      <c r="N107"/>
      <c r="O107"/>
      <c r="P107"/>
      <c r="Q107"/>
      <c r="R107" s="18"/>
      <c r="S107" s="19"/>
      <c r="T107" s="20"/>
      <c r="U107" s="18"/>
      <c r="W107" s="53" t="str">
        <f>IF('Project 3'!$V107&lt;&gt;"",'Project 3'!$V107*VLOOKUP('Project 3'!$U107,#REF!,2,0),"")</f>
        <v/>
      </c>
      <c r="X107" s="18"/>
      <c r="Y107" s="25"/>
      <c r="AA107" s="15"/>
    </row>
    <row r="108" spans="1:27" ht="24" customHeight="1" x14ac:dyDescent="0.35">
      <c r="A108" s="117" t="s">
        <v>142</v>
      </c>
      <c r="B108" s="117" t="s">
        <v>143</v>
      </c>
      <c r="C108" s="116" t="s">
        <v>144</v>
      </c>
      <c r="F108"/>
      <c r="G108"/>
      <c r="H108"/>
      <c r="I108"/>
      <c r="J108"/>
      <c r="K108"/>
      <c r="L108"/>
      <c r="N108"/>
      <c r="O108"/>
      <c r="P108"/>
      <c r="Q108"/>
      <c r="R108" s="18"/>
      <c r="S108" s="19"/>
      <c r="T108" s="20"/>
      <c r="U108" s="18"/>
      <c r="W108" s="53" t="str">
        <f>IF('Project 3'!$V108&lt;&gt;"",'Project 3'!$V108*VLOOKUP('Project 3'!$U108,#REF!,2,0),"")</f>
        <v/>
      </c>
      <c r="X108" s="18"/>
      <c r="Y108" s="25"/>
      <c r="AA108" s="15"/>
    </row>
    <row r="109" spans="1:27" ht="15" customHeight="1" x14ac:dyDescent="0.35">
      <c r="A109" s="280"/>
      <c r="B109" s="280"/>
      <c r="C109" s="121">
        <f>B109+A109</f>
        <v>0</v>
      </c>
      <c r="D109" s="226"/>
      <c r="F109"/>
      <c r="G109"/>
      <c r="H109"/>
      <c r="I109"/>
      <c r="J109"/>
      <c r="K109"/>
      <c r="L109"/>
      <c r="N109"/>
      <c r="O109"/>
      <c r="P109"/>
      <c r="Q109"/>
      <c r="R109" s="18"/>
      <c r="S109" s="19"/>
      <c r="T109" s="20"/>
      <c r="U109" s="18"/>
      <c r="W109" s="53" t="str">
        <f>IF('Project 3'!$V109&lt;&gt;"",'Project 3'!$V109*VLOOKUP('Project 3'!$U109,#REF!,2,0),"")</f>
        <v/>
      </c>
      <c r="X109" s="18"/>
      <c r="Y109" s="18"/>
      <c r="AA109" s="15"/>
    </row>
    <row r="110" spans="1:27" ht="15" customHeight="1" x14ac:dyDescent="0.35">
      <c r="A110"/>
      <c r="B110"/>
      <c r="C110"/>
      <c r="D110"/>
      <c r="F110"/>
      <c r="G110"/>
      <c r="H110"/>
      <c r="I110"/>
      <c r="J110"/>
      <c r="K110"/>
      <c r="L110"/>
      <c r="N110"/>
      <c r="O110"/>
      <c r="P110"/>
      <c r="Q110"/>
      <c r="R110" s="18"/>
      <c r="S110" s="19"/>
      <c r="T110" s="20"/>
      <c r="U110" s="18"/>
      <c r="W110" s="53"/>
      <c r="X110" s="18"/>
      <c r="Y110" s="18"/>
      <c r="AA110" s="15"/>
    </row>
    <row r="111" spans="1:27" ht="78" x14ac:dyDescent="0.35">
      <c r="A111" s="387" t="s">
        <v>181</v>
      </c>
      <c r="B111" s="387"/>
      <c r="C111" s="241" t="s">
        <v>182</v>
      </c>
      <c r="D111" s="241" t="s">
        <v>23</v>
      </c>
      <c r="E111" s="229" t="s">
        <v>267</v>
      </c>
      <c r="L111"/>
      <c r="N111"/>
      <c r="O111"/>
      <c r="P111"/>
      <c r="Q111"/>
      <c r="R111" s="18"/>
      <c r="S111" s="19"/>
      <c r="T111" s="20"/>
      <c r="U111" s="18"/>
      <c r="W111" s="53"/>
      <c r="X111" s="18"/>
      <c r="Y111" s="26"/>
      <c r="AA111" s="15"/>
    </row>
    <row r="112" spans="1:27" x14ac:dyDescent="0.35">
      <c r="A112" s="137" t="s">
        <v>149</v>
      </c>
      <c r="B112" s="127">
        <f>SUM(Income_P1131517[AMOUNT])</f>
        <v>0</v>
      </c>
      <c r="C112" s="220" t="s">
        <v>261</v>
      </c>
      <c r="D112" s="221">
        <v>0</v>
      </c>
      <c r="L112"/>
      <c r="N112"/>
      <c r="O112"/>
      <c r="P112"/>
      <c r="Q112"/>
      <c r="R112" s="18"/>
      <c r="S112" s="19"/>
      <c r="T112" s="20"/>
      <c r="U112" s="18"/>
      <c r="W112" s="53"/>
      <c r="X112" s="18"/>
      <c r="Y112" s="26"/>
      <c r="AA112" s="15"/>
    </row>
    <row r="113" spans="1:27" x14ac:dyDescent="0.35">
      <c r="A113" s="138" t="s">
        <v>183</v>
      </c>
      <c r="B113" s="228">
        <f>SUM(Detailed_Expense_P1141618[TOTAL IN CAD])</f>
        <v>0</v>
      </c>
      <c r="C113" s="223" t="s">
        <v>322</v>
      </c>
      <c r="D113" s="222">
        <v>0</v>
      </c>
      <c r="E113"/>
      <c r="H113"/>
      <c r="I113"/>
      <c r="J113"/>
      <c r="K113"/>
      <c r="L113"/>
      <c r="N113"/>
      <c r="O113"/>
      <c r="P113"/>
      <c r="Q113"/>
      <c r="R113" s="18"/>
      <c r="S113" s="19"/>
      <c r="T113" s="20"/>
      <c r="U113" s="18"/>
      <c r="W113" s="53"/>
      <c r="X113" s="18"/>
      <c r="Y113" s="26"/>
      <c r="AA113" s="15"/>
    </row>
    <row r="114" spans="1:27" x14ac:dyDescent="0.35">
      <c r="A114" s="139" t="s">
        <v>209</v>
      </c>
      <c r="B114" s="40">
        <f>B113*0.1</f>
        <v>0</v>
      </c>
      <c r="C114" s="242" t="s">
        <v>180</v>
      </c>
      <c r="D114" s="243">
        <v>0</v>
      </c>
      <c r="E114"/>
      <c r="H114"/>
      <c r="I114"/>
      <c r="J114"/>
      <c r="K114"/>
      <c r="L114"/>
      <c r="N114"/>
      <c r="O114"/>
      <c r="P114"/>
      <c r="Q114"/>
      <c r="R114" s="18"/>
      <c r="S114" s="19"/>
      <c r="T114" s="20"/>
      <c r="U114" s="18"/>
      <c r="W114" s="53"/>
      <c r="X114" s="18"/>
      <c r="Y114" s="18"/>
      <c r="AA114" s="15"/>
    </row>
    <row r="115" spans="1:27" x14ac:dyDescent="0.35">
      <c r="A115" s="140" t="s">
        <v>66</v>
      </c>
      <c r="B115" s="141">
        <f>B112-(B113+B114)</f>
        <v>0</v>
      </c>
      <c r="C115"/>
      <c r="D115"/>
      <c r="E115"/>
      <c r="F115"/>
      <c r="G115"/>
      <c r="H115"/>
      <c r="I115"/>
      <c r="J115"/>
      <c r="K115"/>
      <c r="L115"/>
      <c r="N115"/>
      <c r="O115"/>
      <c r="P115"/>
      <c r="Q115"/>
      <c r="R115" s="18"/>
      <c r="S115" s="19"/>
      <c r="T115" s="20"/>
      <c r="U115" s="18"/>
      <c r="W115" s="53"/>
      <c r="X115" s="18"/>
      <c r="Y115" s="25"/>
      <c r="AA115" s="15"/>
    </row>
    <row r="116" spans="1:27" x14ac:dyDescent="0.35">
      <c r="A116" s="42" t="s">
        <v>148</v>
      </c>
      <c r="B116" s="33"/>
      <c r="C116"/>
      <c r="D116"/>
      <c r="E116"/>
      <c r="F116"/>
      <c r="G116"/>
      <c r="H116"/>
      <c r="I116"/>
      <c r="J116"/>
      <c r="K116"/>
      <c r="L116"/>
      <c r="N116" s="2"/>
      <c r="O116"/>
      <c r="P116"/>
      <c r="Q116"/>
      <c r="R116" s="18"/>
      <c r="S116" s="19"/>
      <c r="T116" s="20"/>
      <c r="U116" s="18"/>
      <c r="W116" s="53"/>
      <c r="X116" s="18"/>
      <c r="Y116" s="26"/>
      <c r="AA116" s="15"/>
    </row>
    <row r="117" spans="1:27" x14ac:dyDescent="0.35">
      <c r="C117"/>
      <c r="D117"/>
      <c r="E117"/>
      <c r="F117"/>
      <c r="G117"/>
      <c r="H117"/>
      <c r="I117"/>
      <c r="J117"/>
      <c r="K117"/>
      <c r="L117"/>
      <c r="N117"/>
      <c r="O117"/>
      <c r="P117"/>
      <c r="Q117"/>
      <c r="R117" s="18"/>
      <c r="S117" s="19"/>
      <c r="T117" s="20"/>
      <c r="U117" s="18"/>
      <c r="W117" s="53"/>
      <c r="X117" s="18"/>
      <c r="Y117" s="22"/>
      <c r="AA117" s="15"/>
    </row>
    <row r="118" spans="1:27" x14ac:dyDescent="0.35">
      <c r="A118"/>
      <c r="B118"/>
      <c r="C118"/>
      <c r="D118"/>
      <c r="E118"/>
      <c r="F118"/>
      <c r="G118"/>
      <c r="H118"/>
      <c r="I118"/>
      <c r="J118"/>
      <c r="K118"/>
      <c r="L118"/>
      <c r="N118"/>
      <c r="O118"/>
      <c r="P118"/>
      <c r="Q118"/>
      <c r="R118" s="18"/>
      <c r="S118" s="19"/>
      <c r="T118" s="20"/>
      <c r="U118" s="18"/>
      <c r="W118" s="53"/>
      <c r="X118" s="18"/>
      <c r="Y118" s="22"/>
      <c r="AA118" s="15"/>
    </row>
    <row r="119" spans="1:27" x14ac:dyDescent="0.35">
      <c r="A119"/>
      <c r="B119"/>
      <c r="C119"/>
      <c r="D119"/>
      <c r="E119"/>
      <c r="F119"/>
      <c r="G119"/>
      <c r="H119"/>
      <c r="I119"/>
      <c r="J119"/>
      <c r="K119"/>
      <c r="L119"/>
      <c r="N119"/>
      <c r="O119"/>
      <c r="P119"/>
      <c r="Q119"/>
      <c r="R119" s="18"/>
      <c r="S119" s="19"/>
      <c r="T119" s="20"/>
      <c r="U119" s="18"/>
      <c r="W119" s="53"/>
      <c r="X119" s="18"/>
      <c r="Y119" s="22"/>
      <c r="AA119" s="15"/>
    </row>
    <row r="120" spans="1:27" x14ac:dyDescent="0.35">
      <c r="A120"/>
      <c r="B120"/>
      <c r="C120"/>
      <c r="D120"/>
      <c r="E120"/>
      <c r="F120"/>
      <c r="G120"/>
      <c r="H120"/>
      <c r="I120"/>
      <c r="J120"/>
      <c r="K120"/>
      <c r="L120"/>
      <c r="N120"/>
      <c r="O120"/>
      <c r="P120"/>
      <c r="Q120"/>
      <c r="R120" s="18"/>
      <c r="S120" s="19"/>
      <c r="T120" s="20"/>
      <c r="U120" s="18"/>
      <c r="W120" s="53"/>
      <c r="X120" s="18"/>
      <c r="Y120" s="22"/>
      <c r="AA120" s="15"/>
    </row>
    <row r="121" spans="1:27" ht="15" customHeight="1" x14ac:dyDescent="0.35">
      <c r="A121"/>
      <c r="B121"/>
      <c r="C121"/>
      <c r="D121"/>
      <c r="E121"/>
      <c r="G121"/>
      <c r="H121"/>
      <c r="I121"/>
      <c r="J121"/>
      <c r="K121"/>
      <c r="L121"/>
      <c r="N121"/>
      <c r="O121"/>
      <c r="P121"/>
      <c r="Q121"/>
      <c r="R121" s="18"/>
      <c r="S121" s="19"/>
      <c r="T121" s="20"/>
      <c r="U121" s="18"/>
      <c r="W121" s="53"/>
      <c r="X121" s="18"/>
      <c r="Y121" s="22"/>
      <c r="AA121" s="15"/>
    </row>
    <row r="122" spans="1:27" x14ac:dyDescent="0.35">
      <c r="A122"/>
      <c r="B122"/>
      <c r="C122"/>
      <c r="D122"/>
      <c r="E122"/>
      <c r="G122"/>
      <c r="H122"/>
      <c r="I122"/>
      <c r="J122"/>
      <c r="K122"/>
      <c r="L122"/>
      <c r="N122"/>
      <c r="O122"/>
      <c r="P122"/>
      <c r="Q122"/>
      <c r="R122" s="18"/>
      <c r="S122" s="19"/>
      <c r="T122" s="20"/>
      <c r="U122" s="18"/>
      <c r="W122" s="53"/>
      <c r="X122" s="18"/>
      <c r="Y122" s="22"/>
      <c r="AA122" s="15"/>
    </row>
    <row r="123" spans="1:27" x14ac:dyDescent="0.35">
      <c r="A123"/>
      <c r="B123"/>
      <c r="C123"/>
      <c r="D123"/>
      <c r="E123"/>
      <c r="F123"/>
      <c r="G123"/>
      <c r="H123"/>
      <c r="I123"/>
      <c r="J123"/>
      <c r="K123"/>
      <c r="L123"/>
      <c r="N123"/>
      <c r="O123"/>
      <c r="P123"/>
      <c r="Q123"/>
      <c r="R123" s="18"/>
      <c r="S123" s="19"/>
      <c r="T123" s="20"/>
      <c r="U123" s="18"/>
      <c r="W123" s="53"/>
      <c r="X123" s="18"/>
      <c r="Y123" s="22"/>
      <c r="AA123" s="15"/>
    </row>
    <row r="124" spans="1:27" x14ac:dyDescent="0.35">
      <c r="A124"/>
      <c r="B124"/>
      <c r="C124"/>
      <c r="D124"/>
      <c r="E124"/>
      <c r="F124"/>
      <c r="G124"/>
      <c r="H124"/>
      <c r="I124"/>
      <c r="J124"/>
      <c r="K124"/>
      <c r="L124"/>
      <c r="N124"/>
      <c r="O124"/>
      <c r="P124"/>
      <c r="Q124"/>
      <c r="R124" s="18"/>
      <c r="S124" s="19"/>
      <c r="T124" s="20"/>
      <c r="U124" s="18"/>
      <c r="W124" s="53"/>
      <c r="X124" s="18"/>
      <c r="Y124" s="22"/>
      <c r="AA124" s="15"/>
    </row>
    <row r="125" spans="1:27" x14ac:dyDescent="0.35">
      <c r="A125"/>
      <c r="B125"/>
      <c r="C125"/>
      <c r="D125"/>
      <c r="E125"/>
      <c r="F125"/>
      <c r="G125"/>
      <c r="H125"/>
      <c r="I125"/>
      <c r="J125"/>
      <c r="K125"/>
      <c r="L125"/>
      <c r="N125"/>
      <c r="O125"/>
      <c r="P125"/>
      <c r="Q125"/>
      <c r="R125" s="18"/>
      <c r="S125" s="19"/>
      <c r="T125" s="20"/>
      <c r="U125" s="18"/>
      <c r="W125" s="53"/>
      <c r="X125" s="18"/>
      <c r="Y125" s="22"/>
      <c r="AA125" s="15"/>
    </row>
    <row r="126" spans="1:27" x14ac:dyDescent="0.35">
      <c r="A126"/>
      <c r="B126"/>
      <c r="C126"/>
      <c r="D126"/>
      <c r="E126"/>
      <c r="F126" s="225" t="s">
        <v>273</v>
      </c>
      <c r="G126"/>
      <c r="H126"/>
      <c r="I126"/>
      <c r="J126"/>
      <c r="K126"/>
      <c r="L126"/>
      <c r="N126"/>
      <c r="O126"/>
      <c r="P126"/>
      <c r="Q126"/>
      <c r="R126" s="18"/>
      <c r="S126" s="19"/>
      <c r="T126" s="20"/>
      <c r="U126" s="18"/>
      <c r="W126" s="53"/>
      <c r="X126" s="18"/>
      <c r="Y126" s="22"/>
      <c r="AA126" s="15"/>
    </row>
    <row r="127" spans="1:27" ht="31" x14ac:dyDescent="0.35">
      <c r="A127" s="239" t="s">
        <v>272</v>
      </c>
      <c r="B127"/>
      <c r="C127"/>
      <c r="D127"/>
      <c r="E127"/>
      <c r="F127" s="225" t="s">
        <v>266</v>
      </c>
      <c r="G127"/>
      <c r="H127"/>
      <c r="I127"/>
      <c r="J127"/>
      <c r="K127"/>
      <c r="L127"/>
      <c r="N127"/>
      <c r="O127"/>
      <c r="P127"/>
      <c r="Q127"/>
      <c r="R127" s="18"/>
      <c r="S127" s="19"/>
      <c r="T127" s="20"/>
      <c r="U127" s="18"/>
      <c r="W127" s="53"/>
      <c r="X127" s="18"/>
      <c r="Y127" s="22"/>
      <c r="AA127" s="15"/>
    </row>
    <row r="128" spans="1:27" ht="27" customHeight="1" x14ac:dyDescent="0.35">
      <c r="A128" s="388" t="s">
        <v>0</v>
      </c>
      <c r="B128" s="389"/>
      <c r="C128" s="389"/>
      <c r="D128" s="389"/>
      <c r="F128" s="206" t="s">
        <v>1</v>
      </c>
      <c r="G128" s="207"/>
      <c r="H128" s="207"/>
      <c r="I128" s="207"/>
      <c r="J128" s="207"/>
      <c r="K128" s="207"/>
      <c r="L128" s="207"/>
      <c r="M128" s="207"/>
      <c r="N128" s="207"/>
      <c r="O128" s="207"/>
      <c r="P128" s="207"/>
      <c r="Q128" s="207"/>
      <c r="R128" s="18"/>
      <c r="S128" s="59"/>
      <c r="T128" s="20"/>
      <c r="U128" s="18"/>
      <c r="V128" s="72"/>
      <c r="W128" s="72"/>
      <c r="X128" s="18"/>
      <c r="Y128" s="26"/>
      <c r="AA128" s="15"/>
    </row>
    <row r="129" spans="1:27" x14ac:dyDescent="0.35">
      <c r="A129" s="187" t="s">
        <v>3</v>
      </c>
      <c r="B129" s="188" t="s">
        <v>4</v>
      </c>
      <c r="C129" s="189" t="s">
        <v>5</v>
      </c>
      <c r="D129" s="190" t="s">
        <v>6</v>
      </c>
      <c r="F129" s="192" t="s">
        <v>140</v>
      </c>
      <c r="G129" s="152" t="s">
        <v>139</v>
      </c>
      <c r="H129" s="152" t="s">
        <v>7</v>
      </c>
      <c r="I129" s="152" t="s">
        <v>8</v>
      </c>
      <c r="J129" s="153" t="s">
        <v>9</v>
      </c>
      <c r="K129" s="143" t="s">
        <v>10</v>
      </c>
      <c r="L129" s="152" t="s">
        <v>11</v>
      </c>
      <c r="M129" s="153" t="s">
        <v>12</v>
      </c>
      <c r="N129" s="143" t="s">
        <v>13</v>
      </c>
      <c r="O129" s="152" t="s">
        <v>5</v>
      </c>
      <c r="P129" s="152" t="s">
        <v>147</v>
      </c>
      <c r="Q129" s="193" t="s">
        <v>6</v>
      </c>
      <c r="R129" s="18"/>
      <c r="S129" s="19"/>
      <c r="T129" s="20"/>
      <c r="U129" s="18"/>
      <c r="W129" s="53"/>
      <c r="X129" s="18"/>
      <c r="Y129" s="18"/>
      <c r="AA129" s="15"/>
    </row>
    <row r="130" spans="1:27" x14ac:dyDescent="0.35">
      <c r="A130" s="281"/>
      <c r="B130" s="282"/>
      <c r="C130" s="281"/>
      <c r="D130" s="283"/>
      <c r="E130" s="73"/>
      <c r="F130" s="293" t="s">
        <v>261</v>
      </c>
      <c r="G130" s="293" t="s">
        <v>322</v>
      </c>
      <c r="H130" s="293" t="s">
        <v>321</v>
      </c>
      <c r="I130" s="293">
        <v>1</v>
      </c>
      <c r="J130" s="294"/>
      <c r="K130" s="294"/>
      <c r="L130" s="293" t="s">
        <v>24</v>
      </c>
      <c r="M130" s="231" t="str">
        <f>IF(I130*J130+K130&gt;0,I130*J130+K130,"")</f>
        <v/>
      </c>
      <c r="N130" s="231" t="str">
        <f>IF(Detailed_Expense_P1141618[[#This Row],[TOTAL]]&lt;&gt;"",Detailed_Expense_P1141618[[#This Row],[TOTAL]]*VLOOKUP(Detailed_Expense_P1141618[[#This Row],[CURRENCY]],Conversion12[],2,0),"")</f>
        <v/>
      </c>
      <c r="O130" s="281"/>
      <c r="P130" s="302"/>
      <c r="Q130" s="293"/>
      <c r="R130" s="74"/>
      <c r="S130" s="142"/>
      <c r="T130" s="20"/>
      <c r="U130" s="18"/>
      <c r="W130" s="53"/>
      <c r="X130" s="18"/>
      <c r="Y130" s="18"/>
      <c r="AA130" s="15"/>
    </row>
    <row r="131" spans="1:27" x14ac:dyDescent="0.35">
      <c r="A131" s="284"/>
      <c r="B131" s="285"/>
      <c r="C131" s="286"/>
      <c r="D131" s="287"/>
      <c r="E131" s="73"/>
      <c r="F131" s="293"/>
      <c r="G131" s="293"/>
      <c r="H131" s="293"/>
      <c r="I131" s="293"/>
      <c r="J131" s="294"/>
      <c r="K131" s="294"/>
      <c r="L131" s="293"/>
      <c r="M131" s="231" t="str">
        <f>IF(I131*J131+K131&gt;0,I131*J131+K131,"")</f>
        <v/>
      </c>
      <c r="N131" s="231" t="str">
        <f>IF(Detailed_Expense_P1141618[[#This Row],[TOTAL]]&lt;&gt;"",Detailed_Expense_P1141618[[#This Row],[TOTAL]]*VLOOKUP(Detailed_Expense_P1141618[[#This Row],[CURRENCY]],Conversion12[],2,0),"")</f>
        <v/>
      </c>
      <c r="O131" s="281"/>
      <c r="P131" s="295"/>
      <c r="Q131" s="296"/>
      <c r="R131" s="74"/>
      <c r="S131" s="19"/>
      <c r="T131" s="20"/>
      <c r="U131" s="18"/>
      <c r="W131" s="53"/>
      <c r="X131" s="18"/>
      <c r="Y131" s="22"/>
      <c r="AA131" s="15"/>
    </row>
    <row r="132" spans="1:27" x14ac:dyDescent="0.35">
      <c r="A132" s="284"/>
      <c r="B132" s="285"/>
      <c r="C132" s="286"/>
      <c r="D132" s="284"/>
      <c r="E132" s="73"/>
      <c r="F132" s="293"/>
      <c r="G132" s="293"/>
      <c r="H132" s="293"/>
      <c r="I132" s="293"/>
      <c r="J132" s="294"/>
      <c r="K132" s="294"/>
      <c r="L132" s="293"/>
      <c r="M132" s="231" t="str">
        <f t="shared" ref="M132:M195" si="0">IF(I132*J132+K132&gt;0,I132*J132+K132,"")</f>
        <v/>
      </c>
      <c r="N132" s="231" t="str">
        <f>IF(Detailed_Expense_P1141618[[#This Row],[TOTAL]]&lt;&gt;"",Detailed_Expense_P1141618[[#This Row],[TOTAL]]*VLOOKUP(Detailed_Expense_P1141618[[#This Row],[CURRENCY]],Conversion12[],2,0),"")</f>
        <v/>
      </c>
      <c r="O132" s="281"/>
      <c r="P132" s="295"/>
      <c r="Q132" s="296"/>
      <c r="R132" s="74"/>
      <c r="S132" s="19"/>
      <c r="T132" s="20"/>
      <c r="U132" s="18"/>
      <c r="W132" s="53"/>
      <c r="X132" s="18"/>
      <c r="Y132" s="18"/>
      <c r="AA132" s="15"/>
    </row>
    <row r="133" spans="1:27" x14ac:dyDescent="0.35">
      <c r="A133" s="284"/>
      <c r="B133" s="287"/>
      <c r="C133" s="286"/>
      <c r="D133" s="287"/>
      <c r="E133" s="73"/>
      <c r="F133" s="293"/>
      <c r="G133" s="293"/>
      <c r="H133" s="293"/>
      <c r="I133" s="293"/>
      <c r="J133" s="294"/>
      <c r="K133" s="294"/>
      <c r="L133" s="293"/>
      <c r="M133" s="231" t="str">
        <f t="shared" si="0"/>
        <v/>
      </c>
      <c r="N133" s="231" t="str">
        <f>IF(Detailed_Expense_P1141618[[#This Row],[TOTAL]]&lt;&gt;"",Detailed_Expense_P1141618[[#This Row],[TOTAL]]*VLOOKUP(Detailed_Expense_P1141618[[#This Row],[CURRENCY]],Conversion12[],2,0),"")</f>
        <v/>
      </c>
      <c r="O133" s="281"/>
      <c r="P133" s="296"/>
      <c r="Q133" s="296"/>
      <c r="R133" s="74"/>
      <c r="S133" s="19"/>
      <c r="T133" s="20"/>
      <c r="U133" s="18"/>
      <c r="W133" s="53"/>
      <c r="X133" s="18"/>
      <c r="Y133" s="25"/>
      <c r="AA133" s="15"/>
    </row>
    <row r="134" spans="1:27" x14ac:dyDescent="0.35">
      <c r="A134" s="284"/>
      <c r="B134" s="287"/>
      <c r="C134" s="286"/>
      <c r="D134" s="287"/>
      <c r="E134" s="73"/>
      <c r="F134" s="293"/>
      <c r="G134" s="293"/>
      <c r="H134" s="293"/>
      <c r="I134" s="293"/>
      <c r="J134" s="294"/>
      <c r="K134" s="294"/>
      <c r="L134" s="293"/>
      <c r="M134" s="231" t="str">
        <f t="shared" si="0"/>
        <v/>
      </c>
      <c r="N134" s="231" t="str">
        <f>IF(Detailed_Expense_P1141618[[#This Row],[TOTAL]]&lt;&gt;"",Detailed_Expense_P1141618[[#This Row],[TOTAL]]*VLOOKUP(Detailed_Expense_P1141618[[#This Row],[CURRENCY]],Conversion12[],2,0),"")</f>
        <v/>
      </c>
      <c r="O134" s="281"/>
      <c r="P134" s="296"/>
      <c r="Q134" s="296"/>
      <c r="R134" s="74"/>
      <c r="S134" s="19"/>
      <c r="T134" s="20"/>
      <c r="U134" s="18"/>
      <c r="W134" s="53"/>
      <c r="X134" s="18"/>
      <c r="Y134" s="18"/>
      <c r="AA134" s="15"/>
    </row>
    <row r="135" spans="1:27" x14ac:dyDescent="0.35">
      <c r="A135" s="288"/>
      <c r="B135" s="289"/>
      <c r="C135" s="290"/>
      <c r="D135" s="291"/>
      <c r="E135" s="73"/>
      <c r="F135" s="293"/>
      <c r="G135" s="293"/>
      <c r="H135" s="293"/>
      <c r="I135" s="293"/>
      <c r="J135" s="294"/>
      <c r="K135" s="294"/>
      <c r="L135" s="293"/>
      <c r="M135" s="231" t="str">
        <f t="shared" si="0"/>
        <v/>
      </c>
      <c r="N135" s="231" t="str">
        <f>IF(Detailed_Expense_P1141618[[#This Row],[TOTAL]]&lt;&gt;"",Detailed_Expense_P1141618[[#This Row],[TOTAL]]*VLOOKUP(Detailed_Expense_P1141618[[#This Row],[CURRENCY]],Conversion12[],2,0),"")</f>
        <v/>
      </c>
      <c r="O135" s="281"/>
      <c r="P135" s="296"/>
      <c r="Q135" s="296"/>
      <c r="R135" s="74"/>
      <c r="S135" s="19"/>
      <c r="T135" s="20"/>
      <c r="U135" s="18"/>
      <c r="W135" s="53"/>
      <c r="X135" s="18"/>
      <c r="Y135" s="18"/>
      <c r="AA135" s="15"/>
    </row>
    <row r="136" spans="1:27" x14ac:dyDescent="0.35">
      <c r="A136" s="288"/>
      <c r="B136" s="289"/>
      <c r="C136" s="290"/>
      <c r="D136" s="291"/>
      <c r="E136" s="73"/>
      <c r="F136" s="293"/>
      <c r="G136" s="293"/>
      <c r="H136" s="293"/>
      <c r="I136" s="293"/>
      <c r="J136" s="294"/>
      <c r="K136" s="294"/>
      <c r="L136" s="293"/>
      <c r="M136" s="231" t="str">
        <f t="shared" si="0"/>
        <v/>
      </c>
      <c r="N136" s="231" t="str">
        <f>IF(Detailed_Expense_P1141618[[#This Row],[TOTAL]]&lt;&gt;"",Detailed_Expense_P1141618[[#This Row],[TOTAL]]*VLOOKUP(Detailed_Expense_P1141618[[#This Row],[CURRENCY]],Conversion12[],2,0),"")</f>
        <v/>
      </c>
      <c r="O136" s="281"/>
      <c r="P136" s="296"/>
      <c r="Q136" s="296"/>
      <c r="R136" s="74"/>
      <c r="S136" s="19"/>
      <c r="T136" s="20"/>
      <c r="U136" s="18"/>
      <c r="W136" s="53"/>
      <c r="X136" s="18"/>
      <c r="Y136" s="18"/>
      <c r="AA136" s="15"/>
    </row>
    <row r="137" spans="1:27" x14ac:dyDescent="0.35">
      <c r="A137" s="288"/>
      <c r="B137" s="289"/>
      <c r="C137" s="290"/>
      <c r="D137" s="291"/>
      <c r="E137" s="73"/>
      <c r="F137" s="293"/>
      <c r="G137" s="293"/>
      <c r="H137" s="293"/>
      <c r="I137" s="293"/>
      <c r="J137" s="294"/>
      <c r="K137" s="294"/>
      <c r="L137" s="293"/>
      <c r="M137" s="231" t="str">
        <f t="shared" si="0"/>
        <v/>
      </c>
      <c r="N137" s="231" t="str">
        <f>IF(Detailed_Expense_P1141618[[#This Row],[TOTAL]]&lt;&gt;"",Detailed_Expense_P1141618[[#This Row],[TOTAL]]*VLOOKUP(Detailed_Expense_P1141618[[#This Row],[CURRENCY]],Conversion12[],2,0),"")</f>
        <v/>
      </c>
      <c r="O137" s="281"/>
      <c r="P137" s="296"/>
      <c r="Q137" s="296"/>
      <c r="R137" s="74"/>
      <c r="S137" s="19"/>
      <c r="T137" s="20"/>
      <c r="U137" s="18"/>
      <c r="W137" s="53"/>
      <c r="X137" s="18"/>
      <c r="Y137" s="18"/>
      <c r="AA137" s="15"/>
    </row>
    <row r="138" spans="1:27" x14ac:dyDescent="0.35">
      <c r="A138" s="288"/>
      <c r="B138" s="289"/>
      <c r="C138" s="290"/>
      <c r="D138" s="291"/>
      <c r="E138" s="73"/>
      <c r="F138" s="293"/>
      <c r="G138" s="293"/>
      <c r="H138" s="293"/>
      <c r="I138" s="293"/>
      <c r="J138" s="294"/>
      <c r="K138" s="294"/>
      <c r="L138" s="293"/>
      <c r="M138" s="231" t="str">
        <f t="shared" si="0"/>
        <v/>
      </c>
      <c r="N138" s="231" t="str">
        <f>IF(Detailed_Expense_P1141618[[#This Row],[TOTAL]]&lt;&gt;"",Detailed_Expense_P1141618[[#This Row],[TOTAL]]*VLOOKUP(Detailed_Expense_P1141618[[#This Row],[CURRENCY]],Conversion12[],2,0),"")</f>
        <v/>
      </c>
      <c r="O138" s="281"/>
      <c r="P138" s="296"/>
      <c r="Q138" s="296"/>
      <c r="R138" s="74"/>
      <c r="S138" s="19"/>
      <c r="T138" s="20"/>
      <c r="U138" s="18"/>
      <c r="W138" s="53"/>
      <c r="X138" s="18"/>
      <c r="Y138" s="25"/>
      <c r="AA138" s="15"/>
    </row>
    <row r="139" spans="1:27" x14ac:dyDescent="0.35">
      <c r="A139" s="288"/>
      <c r="B139" s="289"/>
      <c r="C139" s="290"/>
      <c r="D139" s="291"/>
      <c r="E139" s="73"/>
      <c r="F139" s="293"/>
      <c r="G139" s="293"/>
      <c r="H139" s="293"/>
      <c r="I139" s="293"/>
      <c r="J139" s="294"/>
      <c r="K139" s="294"/>
      <c r="L139" s="293"/>
      <c r="M139" s="231" t="str">
        <f t="shared" si="0"/>
        <v/>
      </c>
      <c r="N139" s="231" t="str">
        <f>IF(Detailed_Expense_P1141618[[#This Row],[TOTAL]]&lt;&gt;"",Detailed_Expense_P1141618[[#This Row],[TOTAL]]*VLOOKUP(Detailed_Expense_P1141618[[#This Row],[CURRENCY]],Conversion12[],2,0),"")</f>
        <v/>
      </c>
      <c r="O139" s="281"/>
      <c r="P139" s="296"/>
      <c r="Q139" s="296"/>
      <c r="R139" s="74"/>
      <c r="T139" s="20"/>
      <c r="U139" s="18"/>
      <c r="W139" s="53"/>
      <c r="X139" s="27"/>
      <c r="Y139" s="25"/>
      <c r="AA139" s="15"/>
    </row>
    <row r="140" spans="1:27" x14ac:dyDescent="0.35">
      <c r="A140" s="288"/>
      <c r="B140" s="289"/>
      <c r="C140" s="290"/>
      <c r="D140" s="291"/>
      <c r="E140" s="73"/>
      <c r="F140" s="293"/>
      <c r="G140" s="293"/>
      <c r="H140" s="293"/>
      <c r="I140" s="293"/>
      <c r="J140" s="294"/>
      <c r="K140" s="294"/>
      <c r="L140" s="293"/>
      <c r="M140" s="231" t="str">
        <f t="shared" si="0"/>
        <v/>
      </c>
      <c r="N140" s="231" t="str">
        <f>IF(Detailed_Expense_P1141618[[#This Row],[TOTAL]]&lt;&gt;"",Detailed_Expense_P1141618[[#This Row],[TOTAL]]*VLOOKUP(Detailed_Expense_P1141618[[#This Row],[CURRENCY]],Conversion12[],2,0),"")</f>
        <v/>
      </c>
      <c r="O140" s="281"/>
      <c r="P140" s="296"/>
      <c r="Q140" s="296"/>
      <c r="R140" s="74"/>
      <c r="T140" s="20"/>
      <c r="U140" s="18"/>
      <c r="W140" s="53"/>
      <c r="X140" s="27"/>
      <c r="Y140" s="25"/>
      <c r="AA140" s="15"/>
    </row>
    <row r="141" spans="1:27" x14ac:dyDescent="0.35">
      <c r="A141" s="288"/>
      <c r="B141" s="289"/>
      <c r="C141" s="290"/>
      <c r="D141" s="291"/>
      <c r="E141" s="73"/>
      <c r="F141" s="293"/>
      <c r="G141" s="293"/>
      <c r="H141" s="293"/>
      <c r="I141" s="293"/>
      <c r="J141" s="294"/>
      <c r="K141" s="294"/>
      <c r="L141" s="293"/>
      <c r="M141" s="231" t="str">
        <f t="shared" si="0"/>
        <v/>
      </c>
      <c r="N141" s="231" t="str">
        <f>IF(Detailed_Expense_P1141618[[#This Row],[TOTAL]]&lt;&gt;"",Detailed_Expense_P1141618[[#This Row],[TOTAL]]*VLOOKUP(Detailed_Expense_P1141618[[#This Row],[CURRENCY]],Conversion12[],2,0),"")</f>
        <v/>
      </c>
      <c r="O141" s="281"/>
      <c r="P141" s="296"/>
      <c r="Q141" s="296"/>
      <c r="R141" s="74"/>
      <c r="T141" s="20"/>
      <c r="U141" s="18"/>
      <c r="W141" s="53"/>
      <c r="X141" s="27"/>
      <c r="Y141" s="25"/>
      <c r="AA141" s="15"/>
    </row>
    <row r="142" spans="1:27" x14ac:dyDescent="0.35">
      <c r="A142" s="288"/>
      <c r="B142" s="289"/>
      <c r="C142" s="290"/>
      <c r="D142" s="291"/>
      <c r="E142" s="90"/>
      <c r="F142" s="293"/>
      <c r="G142" s="293"/>
      <c r="H142" s="293"/>
      <c r="I142" s="293"/>
      <c r="J142" s="294"/>
      <c r="K142" s="294"/>
      <c r="L142" s="293"/>
      <c r="M142" s="231" t="str">
        <f t="shared" si="0"/>
        <v/>
      </c>
      <c r="N142" s="231" t="str">
        <f>IF(Detailed_Expense_P1141618[[#This Row],[TOTAL]]&lt;&gt;"",Detailed_Expense_P1141618[[#This Row],[TOTAL]]*VLOOKUP(Detailed_Expense_P1141618[[#This Row],[CURRENCY]],Conversion12[],2,0),"")</f>
        <v/>
      </c>
      <c r="O142" s="281"/>
      <c r="P142" s="291"/>
      <c r="Q142" s="290"/>
      <c r="R142" s="74"/>
      <c r="T142" s="20"/>
      <c r="U142" s="18"/>
      <c r="W142" s="53"/>
      <c r="X142" s="27"/>
      <c r="Y142" s="25"/>
      <c r="AA142" s="15"/>
    </row>
    <row r="143" spans="1:27" x14ac:dyDescent="0.35">
      <c r="A143" s="288"/>
      <c r="B143" s="289"/>
      <c r="C143" s="290"/>
      <c r="D143" s="291"/>
      <c r="E143" s="73"/>
      <c r="F143" s="293"/>
      <c r="G143" s="293"/>
      <c r="H143" s="293"/>
      <c r="I143" s="293"/>
      <c r="J143" s="294"/>
      <c r="K143" s="294"/>
      <c r="L143" s="293"/>
      <c r="M143" s="231" t="str">
        <f t="shared" si="0"/>
        <v/>
      </c>
      <c r="N143" s="231" t="str">
        <f>IF(Detailed_Expense_P1141618[[#This Row],[TOTAL]]&lt;&gt;"",Detailed_Expense_P1141618[[#This Row],[TOTAL]]*VLOOKUP(Detailed_Expense_P1141618[[#This Row],[CURRENCY]],Conversion12[],2,0),"")</f>
        <v/>
      </c>
      <c r="O143" s="281"/>
      <c r="P143" s="291"/>
      <c r="Q143" s="290"/>
      <c r="R143" s="74"/>
      <c r="T143" s="20"/>
      <c r="U143" s="18"/>
      <c r="W143" s="53"/>
      <c r="X143" s="27"/>
      <c r="Y143" s="25"/>
      <c r="AA143" s="15"/>
    </row>
    <row r="144" spans="1:27" x14ac:dyDescent="0.35">
      <c r="A144" s="288"/>
      <c r="B144" s="289"/>
      <c r="C144" s="290"/>
      <c r="D144" s="291"/>
      <c r="E144" s="73"/>
      <c r="F144" s="293"/>
      <c r="G144" s="293"/>
      <c r="H144" s="293"/>
      <c r="I144" s="293"/>
      <c r="J144" s="294"/>
      <c r="K144" s="294"/>
      <c r="L144" s="293"/>
      <c r="M144" s="231" t="str">
        <f t="shared" si="0"/>
        <v/>
      </c>
      <c r="N144" s="231" t="str">
        <f>IF(Detailed_Expense_P1141618[[#This Row],[TOTAL]]&lt;&gt;"",Detailed_Expense_P1141618[[#This Row],[TOTAL]]*VLOOKUP(Detailed_Expense_P1141618[[#This Row],[CURRENCY]],Conversion12[],2,0),"")</f>
        <v/>
      </c>
      <c r="O144" s="281"/>
      <c r="P144" s="291"/>
      <c r="Q144" s="290"/>
      <c r="R144" s="74"/>
      <c r="T144" s="20"/>
      <c r="U144" s="18"/>
      <c r="W144" s="53"/>
      <c r="X144" s="27"/>
      <c r="Y144" s="25"/>
      <c r="AA144" s="15"/>
    </row>
    <row r="145" spans="1:27" x14ac:dyDescent="0.35">
      <c r="A145" s="288"/>
      <c r="B145" s="289"/>
      <c r="C145" s="291"/>
      <c r="D145" s="291"/>
      <c r="E145" s="90"/>
      <c r="F145" s="293"/>
      <c r="G145" s="293"/>
      <c r="H145" s="293"/>
      <c r="I145" s="293"/>
      <c r="J145" s="294"/>
      <c r="K145" s="294"/>
      <c r="L145" s="293"/>
      <c r="M145" s="231" t="str">
        <f t="shared" si="0"/>
        <v/>
      </c>
      <c r="N145" s="231" t="str">
        <f>IF(Detailed_Expense_P1141618[[#This Row],[TOTAL]]&lt;&gt;"",Detailed_Expense_P1141618[[#This Row],[TOTAL]]*VLOOKUP(Detailed_Expense_P1141618[[#This Row],[CURRENCY]],Conversion12[],2,0),"")</f>
        <v/>
      </c>
      <c r="O145" s="281"/>
      <c r="P145" s="291"/>
      <c r="Q145" s="290"/>
      <c r="R145" s="74"/>
      <c r="T145" s="20"/>
      <c r="U145" s="18"/>
      <c r="W145" s="53"/>
      <c r="X145" s="27"/>
      <c r="Y145" s="18"/>
      <c r="AA145" s="15"/>
    </row>
    <row r="146" spans="1:27" x14ac:dyDescent="0.35">
      <c r="A146" s="288"/>
      <c r="B146" s="289"/>
      <c r="C146" s="291"/>
      <c r="D146" s="291"/>
      <c r="E146" s="90"/>
      <c r="F146" s="293"/>
      <c r="G146" s="293"/>
      <c r="H146" s="293"/>
      <c r="I146" s="293"/>
      <c r="J146" s="294"/>
      <c r="K146" s="294"/>
      <c r="L146" s="293"/>
      <c r="M146" s="231" t="str">
        <f t="shared" si="0"/>
        <v/>
      </c>
      <c r="N146" s="231" t="str">
        <f>IF(Detailed_Expense_P1141618[[#This Row],[TOTAL]]&lt;&gt;"",Detailed_Expense_P1141618[[#This Row],[TOTAL]]*VLOOKUP(Detailed_Expense_P1141618[[#This Row],[CURRENCY]],Conversion12[],2,0),"")</f>
        <v/>
      </c>
      <c r="O146" s="281"/>
      <c r="P146" s="291"/>
      <c r="Q146" s="290"/>
      <c r="R146" s="74"/>
      <c r="T146" s="20"/>
      <c r="U146" s="18"/>
      <c r="W146" s="53"/>
      <c r="X146" s="27"/>
      <c r="Y146" s="18"/>
      <c r="AA146" s="15"/>
    </row>
    <row r="147" spans="1:27" x14ac:dyDescent="0.35">
      <c r="A147" s="288"/>
      <c r="B147" s="289"/>
      <c r="C147" s="292"/>
      <c r="D147" s="291"/>
      <c r="E147" s="90"/>
      <c r="F147" s="293"/>
      <c r="G147" s="293"/>
      <c r="H147" s="293"/>
      <c r="I147" s="293"/>
      <c r="J147" s="294"/>
      <c r="K147" s="294"/>
      <c r="L147" s="293"/>
      <c r="M147" s="231" t="str">
        <f t="shared" si="0"/>
        <v/>
      </c>
      <c r="N147" s="231" t="str">
        <f>IF(Detailed_Expense_P1141618[[#This Row],[TOTAL]]&lt;&gt;"",Detailed_Expense_P1141618[[#This Row],[TOTAL]]*VLOOKUP(Detailed_Expense_P1141618[[#This Row],[CURRENCY]],Conversion12[],2,0),"")</f>
        <v/>
      </c>
      <c r="O147" s="281"/>
      <c r="P147" s="291"/>
      <c r="Q147" s="290"/>
      <c r="R147" s="74"/>
      <c r="T147" s="20"/>
      <c r="U147" s="18"/>
      <c r="W147" s="53"/>
      <c r="X147" s="27"/>
      <c r="Y147" s="18"/>
      <c r="AA147" s="15"/>
    </row>
    <row r="148" spans="1:27" x14ac:dyDescent="0.35">
      <c r="A148" s="288"/>
      <c r="B148" s="289"/>
      <c r="C148" s="292"/>
      <c r="D148" s="291"/>
      <c r="E148" s="73"/>
      <c r="F148" s="293"/>
      <c r="G148" s="293"/>
      <c r="H148" s="295"/>
      <c r="I148" s="296"/>
      <c r="J148" s="297"/>
      <c r="K148" s="298"/>
      <c r="L148" s="281"/>
      <c r="M148" s="231" t="str">
        <f t="shared" si="0"/>
        <v/>
      </c>
      <c r="N148" s="231" t="str">
        <f>IF(Detailed_Expense_P1141618[[#This Row],[TOTAL]]&lt;&gt;"",Detailed_Expense_P1141618[[#This Row],[TOTAL]]*VLOOKUP(Detailed_Expense_P1141618[[#This Row],[CURRENCY]],Conversion12[],2,0),"")</f>
        <v/>
      </c>
      <c r="O148" s="281"/>
      <c r="P148" s="291"/>
      <c r="Q148" s="290"/>
      <c r="R148" s="74"/>
      <c r="T148" s="20"/>
      <c r="U148" s="18"/>
      <c r="W148" s="53"/>
      <c r="X148" s="27"/>
      <c r="Y148" s="25"/>
      <c r="AA148" s="15"/>
    </row>
    <row r="149" spans="1:27" x14ac:dyDescent="0.35">
      <c r="A149" s="288"/>
      <c r="B149" s="289"/>
      <c r="C149" s="291"/>
      <c r="D149" s="291"/>
      <c r="E149" s="73"/>
      <c r="F149" s="293"/>
      <c r="G149" s="293"/>
      <c r="H149" s="295"/>
      <c r="I149" s="296"/>
      <c r="J149" s="297"/>
      <c r="K149" s="298"/>
      <c r="L149" s="281"/>
      <c r="M149" s="231" t="str">
        <f t="shared" si="0"/>
        <v/>
      </c>
      <c r="N149" s="231" t="str">
        <f>IF(Detailed_Expense_P1141618[[#This Row],[TOTAL]]&lt;&gt;"",Detailed_Expense_P1141618[[#This Row],[TOTAL]]*VLOOKUP(Detailed_Expense_P1141618[[#This Row],[CURRENCY]],Conversion12[],2,0),"")</f>
        <v/>
      </c>
      <c r="O149" s="281"/>
      <c r="P149" s="291"/>
      <c r="Q149" s="290"/>
      <c r="R149" s="74"/>
      <c r="T149" s="20"/>
      <c r="U149" s="18"/>
      <c r="W149" s="53"/>
      <c r="X149" s="27"/>
      <c r="Y149" s="25"/>
      <c r="AA149" s="15"/>
    </row>
    <row r="150" spans="1:27" x14ac:dyDescent="0.35">
      <c r="A150" s="288"/>
      <c r="B150" s="289"/>
      <c r="C150" s="291"/>
      <c r="D150" s="291"/>
      <c r="E150" s="73"/>
      <c r="F150" s="293"/>
      <c r="G150" s="293"/>
      <c r="H150" s="295"/>
      <c r="I150" s="296"/>
      <c r="J150" s="297"/>
      <c r="K150" s="298"/>
      <c r="L150" s="281"/>
      <c r="M150" s="231" t="str">
        <f t="shared" si="0"/>
        <v/>
      </c>
      <c r="N150" s="231" t="str">
        <f>IF(Detailed_Expense_P1141618[[#This Row],[TOTAL]]&lt;&gt;"",Detailed_Expense_P1141618[[#This Row],[TOTAL]]*VLOOKUP(Detailed_Expense_P1141618[[#This Row],[CURRENCY]],Conversion12[],2,0),"")</f>
        <v/>
      </c>
      <c r="O150" s="281"/>
      <c r="P150" s="291"/>
      <c r="Q150" s="290"/>
      <c r="R150" s="74"/>
      <c r="T150" s="20"/>
      <c r="U150" s="18"/>
      <c r="W150" s="53"/>
      <c r="X150" s="27"/>
      <c r="Y150" s="18"/>
      <c r="AA150" s="15"/>
    </row>
    <row r="151" spans="1:27" x14ac:dyDescent="0.35">
      <c r="A151" s="288"/>
      <c r="B151" s="289"/>
      <c r="C151" s="291"/>
      <c r="D151" s="291"/>
      <c r="E151" s="73"/>
      <c r="F151" s="293"/>
      <c r="G151" s="293"/>
      <c r="H151" s="295"/>
      <c r="I151" s="296"/>
      <c r="J151" s="297"/>
      <c r="K151" s="298"/>
      <c r="L151" s="281"/>
      <c r="M151" s="231" t="str">
        <f t="shared" si="0"/>
        <v/>
      </c>
      <c r="N151" s="231" t="str">
        <f>IF(Detailed_Expense_P1141618[[#This Row],[TOTAL]]&lt;&gt;"",Detailed_Expense_P1141618[[#This Row],[TOTAL]]*VLOOKUP(Detailed_Expense_P1141618[[#This Row],[CURRENCY]],Conversion12[],2,0),"")</f>
        <v/>
      </c>
      <c r="O151" s="281"/>
      <c r="P151" s="291"/>
      <c r="Q151" s="290"/>
      <c r="R151" s="74"/>
      <c r="T151" s="20"/>
      <c r="U151" s="18"/>
      <c r="W151" s="53"/>
      <c r="X151" s="27"/>
      <c r="Y151" s="18"/>
      <c r="AA151" s="15"/>
    </row>
    <row r="152" spans="1:27" x14ac:dyDescent="0.35">
      <c r="A152" s="288"/>
      <c r="B152" s="289"/>
      <c r="C152" s="291"/>
      <c r="D152" s="291"/>
      <c r="E152" s="73"/>
      <c r="F152" s="293"/>
      <c r="G152" s="293"/>
      <c r="H152" s="295"/>
      <c r="I152" s="296"/>
      <c r="J152" s="297"/>
      <c r="K152" s="298"/>
      <c r="L152" s="281"/>
      <c r="M152" s="231" t="str">
        <f t="shared" si="0"/>
        <v/>
      </c>
      <c r="N152" s="231" t="str">
        <f>IF(Detailed_Expense_P1141618[[#This Row],[TOTAL]]&lt;&gt;"",Detailed_Expense_P1141618[[#This Row],[TOTAL]]*VLOOKUP(Detailed_Expense_P1141618[[#This Row],[CURRENCY]],Conversion12[],2,0),"")</f>
        <v/>
      </c>
      <c r="O152" s="281"/>
      <c r="P152" s="291"/>
      <c r="Q152" s="290"/>
      <c r="R152" s="74"/>
      <c r="T152" s="20"/>
      <c r="U152" s="18"/>
      <c r="W152" s="53"/>
      <c r="X152" s="27"/>
      <c r="Y152" s="26"/>
      <c r="AA152" s="15"/>
    </row>
    <row r="153" spans="1:27" x14ac:dyDescent="0.35">
      <c r="A153" s="288"/>
      <c r="B153" s="289"/>
      <c r="C153" s="291"/>
      <c r="D153" s="291"/>
      <c r="E153" s="73"/>
      <c r="F153" s="293"/>
      <c r="G153" s="293"/>
      <c r="H153" s="295"/>
      <c r="I153" s="296"/>
      <c r="J153" s="297"/>
      <c r="K153" s="298"/>
      <c r="L153" s="281"/>
      <c r="M153" s="231" t="str">
        <f t="shared" si="0"/>
        <v/>
      </c>
      <c r="N153" s="231" t="str">
        <f>IF(Detailed_Expense_P1141618[[#This Row],[TOTAL]]&lt;&gt;"",Detailed_Expense_P1141618[[#This Row],[TOTAL]]*VLOOKUP(Detailed_Expense_P1141618[[#This Row],[CURRENCY]],Conversion12[],2,0),"")</f>
        <v/>
      </c>
      <c r="O153" s="281"/>
      <c r="P153" s="291"/>
      <c r="Q153" s="290"/>
      <c r="R153" s="74"/>
      <c r="T153" s="20"/>
      <c r="U153" s="18"/>
      <c r="W153" s="53"/>
      <c r="X153" s="27"/>
      <c r="Y153" s="26"/>
      <c r="AA153" s="15"/>
    </row>
    <row r="154" spans="1:27" x14ac:dyDescent="0.35">
      <c r="A154" s="288"/>
      <c r="B154" s="289"/>
      <c r="C154" s="291"/>
      <c r="D154" s="291"/>
      <c r="E154" s="73"/>
      <c r="F154" s="293"/>
      <c r="G154" s="293"/>
      <c r="H154" s="281"/>
      <c r="I154" s="281"/>
      <c r="J154" s="299"/>
      <c r="K154" s="298"/>
      <c r="L154" s="281"/>
      <c r="M154" s="231" t="str">
        <f t="shared" si="0"/>
        <v/>
      </c>
      <c r="N154" s="231" t="str">
        <f>IF(Detailed_Expense_P1141618[[#This Row],[TOTAL]]&lt;&gt;"",Detailed_Expense_P1141618[[#This Row],[TOTAL]]*VLOOKUP(Detailed_Expense_P1141618[[#This Row],[CURRENCY]],Conversion12[],2,0),"")</f>
        <v/>
      </c>
      <c r="O154" s="281"/>
      <c r="P154" s="291"/>
      <c r="Q154" s="290"/>
      <c r="R154" s="74"/>
      <c r="T154" s="20"/>
      <c r="U154" s="18"/>
      <c r="W154" s="53"/>
      <c r="X154" s="27"/>
      <c r="Y154" s="25"/>
      <c r="AA154" s="15"/>
    </row>
    <row r="155" spans="1:27" x14ac:dyDescent="0.35">
      <c r="A155" s="288"/>
      <c r="B155" s="289"/>
      <c r="C155" s="291"/>
      <c r="D155" s="291"/>
      <c r="E155" s="73"/>
      <c r="F155" s="293"/>
      <c r="G155" s="293"/>
      <c r="H155" s="295"/>
      <c r="I155" s="296"/>
      <c r="J155" s="297"/>
      <c r="K155" s="298"/>
      <c r="L155" s="281"/>
      <c r="M155" s="231" t="str">
        <f t="shared" si="0"/>
        <v/>
      </c>
      <c r="N155" s="231" t="str">
        <f>IF(Detailed_Expense_P1141618[[#This Row],[TOTAL]]&lt;&gt;"",Detailed_Expense_P1141618[[#This Row],[TOTAL]]*VLOOKUP(Detailed_Expense_P1141618[[#This Row],[CURRENCY]],Conversion12[],2,0),"")</f>
        <v/>
      </c>
      <c r="O155" s="281"/>
      <c r="P155" s="291"/>
      <c r="Q155" s="290"/>
      <c r="R155" s="74"/>
      <c r="T155" s="20"/>
      <c r="U155" s="18"/>
      <c r="W155" s="53"/>
      <c r="X155" s="27"/>
      <c r="Y155" s="25"/>
      <c r="AA155" s="15"/>
    </row>
    <row r="156" spans="1:27" x14ac:dyDescent="0.35">
      <c r="A156" s="288"/>
      <c r="B156" s="289"/>
      <c r="C156" s="291"/>
      <c r="D156" s="291"/>
      <c r="E156" s="73"/>
      <c r="F156" s="293"/>
      <c r="G156" s="293"/>
      <c r="H156" s="295"/>
      <c r="I156" s="296"/>
      <c r="J156" s="297"/>
      <c r="K156" s="298"/>
      <c r="L156" s="281"/>
      <c r="M156" s="231" t="str">
        <f t="shared" si="0"/>
        <v/>
      </c>
      <c r="N156" s="231" t="str">
        <f>IF(Detailed_Expense_P1141618[[#This Row],[TOTAL]]&lt;&gt;"",Detailed_Expense_P1141618[[#This Row],[TOTAL]]*VLOOKUP(Detailed_Expense_P1141618[[#This Row],[CURRENCY]],Conversion12[],2,0),"")</f>
        <v/>
      </c>
      <c r="O156" s="281"/>
      <c r="P156" s="291"/>
      <c r="Q156" s="290"/>
      <c r="R156" s="74"/>
      <c r="T156" s="20"/>
      <c r="U156" s="18"/>
      <c r="W156" s="53"/>
      <c r="X156" s="27"/>
      <c r="Y156" s="25"/>
      <c r="Z156" s="27"/>
      <c r="AA156" s="15"/>
    </row>
    <row r="157" spans="1:27" x14ac:dyDescent="0.35">
      <c r="A157" s="288"/>
      <c r="B157" s="289"/>
      <c r="C157" s="291"/>
      <c r="D157" s="291"/>
      <c r="E157" s="90"/>
      <c r="F157" s="293"/>
      <c r="G157" s="293"/>
      <c r="H157" s="295"/>
      <c r="I157" s="296"/>
      <c r="J157" s="297"/>
      <c r="K157" s="298"/>
      <c r="L157" s="281"/>
      <c r="M157" s="231" t="str">
        <f t="shared" si="0"/>
        <v/>
      </c>
      <c r="N157" s="231" t="str">
        <f>IF(Detailed_Expense_P1141618[[#This Row],[TOTAL]]&lt;&gt;"",Detailed_Expense_P1141618[[#This Row],[TOTAL]]*VLOOKUP(Detailed_Expense_P1141618[[#This Row],[CURRENCY]],Conversion12[],2,0),"")</f>
        <v/>
      </c>
      <c r="O157" s="281"/>
      <c r="P157" s="291"/>
      <c r="Q157" s="290"/>
      <c r="R157" s="74"/>
      <c r="T157" s="20"/>
      <c r="U157" s="18"/>
      <c r="W157" s="53"/>
      <c r="X157" s="27"/>
      <c r="Y157" s="18"/>
      <c r="AA157" s="15"/>
    </row>
    <row r="158" spans="1:27" x14ac:dyDescent="0.35">
      <c r="A158" s="288"/>
      <c r="B158" s="289"/>
      <c r="C158" s="291"/>
      <c r="D158" s="291"/>
      <c r="E158" s="90"/>
      <c r="F158" s="293"/>
      <c r="G158" s="293"/>
      <c r="H158" s="295"/>
      <c r="I158" s="296"/>
      <c r="J158" s="297"/>
      <c r="K158" s="298"/>
      <c r="L158" s="281"/>
      <c r="M158" s="231" t="str">
        <f t="shared" si="0"/>
        <v/>
      </c>
      <c r="N158" s="231" t="str">
        <f>IF(Detailed_Expense_P1141618[[#This Row],[TOTAL]]&lt;&gt;"",Detailed_Expense_P1141618[[#This Row],[TOTAL]]*VLOOKUP(Detailed_Expense_P1141618[[#This Row],[CURRENCY]],Conversion12[],2,0),"")</f>
        <v/>
      </c>
      <c r="O158" s="281"/>
      <c r="P158" s="291"/>
      <c r="Q158" s="290"/>
      <c r="R158" s="74"/>
      <c r="T158" s="20"/>
      <c r="U158" s="18"/>
      <c r="W158" s="53"/>
      <c r="X158" s="27"/>
      <c r="Y158" s="25"/>
      <c r="AA158" s="15"/>
    </row>
    <row r="159" spans="1:27" x14ac:dyDescent="0.35">
      <c r="A159" s="288"/>
      <c r="B159" s="289"/>
      <c r="C159" s="291"/>
      <c r="D159" s="291"/>
      <c r="E159" s="73"/>
      <c r="F159" s="293"/>
      <c r="G159" s="293"/>
      <c r="H159" s="295"/>
      <c r="I159" s="296"/>
      <c r="J159" s="297"/>
      <c r="K159" s="298"/>
      <c r="L159" s="281"/>
      <c r="M159" s="231" t="str">
        <f t="shared" si="0"/>
        <v/>
      </c>
      <c r="N159" s="231" t="str">
        <f>IF(Detailed_Expense_P1141618[[#This Row],[TOTAL]]&lt;&gt;"",Detailed_Expense_P1141618[[#This Row],[TOTAL]]*VLOOKUP(Detailed_Expense_P1141618[[#This Row],[CURRENCY]],Conversion12[],2,0),"")</f>
        <v/>
      </c>
      <c r="O159" s="281"/>
      <c r="P159" s="291"/>
      <c r="Q159" s="291"/>
      <c r="R159" s="191"/>
      <c r="T159" s="20"/>
      <c r="U159" s="18"/>
      <c r="W159" s="53"/>
      <c r="X159" s="27"/>
      <c r="Y159" s="18"/>
      <c r="AA159" s="15"/>
    </row>
    <row r="160" spans="1:27" x14ac:dyDescent="0.35">
      <c r="A160" s="288"/>
      <c r="B160" s="289"/>
      <c r="C160" s="291"/>
      <c r="D160" s="291"/>
      <c r="E160" s="73"/>
      <c r="F160" s="293"/>
      <c r="G160" s="293"/>
      <c r="H160" s="295"/>
      <c r="I160" s="296"/>
      <c r="J160" s="297"/>
      <c r="K160" s="298"/>
      <c r="L160" s="281"/>
      <c r="M160" s="231" t="str">
        <f t="shared" si="0"/>
        <v/>
      </c>
      <c r="N160" s="231" t="str">
        <f>IF(Detailed_Expense_P1141618[[#This Row],[TOTAL]]&lt;&gt;"",Detailed_Expense_P1141618[[#This Row],[TOTAL]]*VLOOKUP(Detailed_Expense_P1141618[[#This Row],[CURRENCY]],Conversion12[],2,0),"")</f>
        <v/>
      </c>
      <c r="O160" s="281"/>
      <c r="P160" s="291"/>
      <c r="Q160" s="291"/>
      <c r="R160" s="73"/>
      <c r="T160" s="20"/>
      <c r="U160" s="18"/>
      <c r="W160" s="53"/>
      <c r="X160" s="27"/>
      <c r="Y160" s="29"/>
      <c r="AA160" s="15"/>
    </row>
    <row r="161" spans="1:27" x14ac:dyDescent="0.35">
      <c r="A161" s="288"/>
      <c r="B161" s="289"/>
      <c r="C161" s="291"/>
      <c r="D161" s="291"/>
      <c r="E161" s="73"/>
      <c r="F161" s="293"/>
      <c r="G161" s="293"/>
      <c r="H161" s="295"/>
      <c r="I161" s="296"/>
      <c r="J161" s="297"/>
      <c r="K161" s="298"/>
      <c r="L161" s="281"/>
      <c r="M161" s="231" t="str">
        <f t="shared" si="0"/>
        <v/>
      </c>
      <c r="N161" s="231" t="str">
        <f>IF(Detailed_Expense_P1141618[[#This Row],[TOTAL]]&lt;&gt;"",Detailed_Expense_P1141618[[#This Row],[TOTAL]]*VLOOKUP(Detailed_Expense_P1141618[[#This Row],[CURRENCY]],Conversion12[],2,0),"")</f>
        <v/>
      </c>
      <c r="O161" s="281"/>
      <c r="P161" s="291"/>
      <c r="Q161" s="291"/>
      <c r="R161" s="73"/>
      <c r="T161" s="20"/>
      <c r="U161" s="18"/>
      <c r="W161" s="53"/>
      <c r="X161" s="27"/>
      <c r="Y161" s="29"/>
      <c r="AA161" s="15"/>
    </row>
    <row r="162" spans="1:27" x14ac:dyDescent="0.35">
      <c r="A162" s="288"/>
      <c r="B162" s="289"/>
      <c r="C162" s="291"/>
      <c r="D162" s="291"/>
      <c r="E162" s="73"/>
      <c r="F162" s="293"/>
      <c r="G162" s="293"/>
      <c r="H162" s="295"/>
      <c r="I162" s="296"/>
      <c r="J162" s="297"/>
      <c r="K162" s="298"/>
      <c r="L162" s="281"/>
      <c r="M162" s="231" t="str">
        <f t="shared" si="0"/>
        <v/>
      </c>
      <c r="N162" s="231" t="str">
        <f>IF(Detailed_Expense_P1141618[[#This Row],[TOTAL]]&lt;&gt;"",Detailed_Expense_P1141618[[#This Row],[TOTAL]]*VLOOKUP(Detailed_Expense_P1141618[[#This Row],[CURRENCY]],Conversion12[],2,0),"")</f>
        <v/>
      </c>
      <c r="O162" s="281"/>
      <c r="P162" s="291"/>
      <c r="Q162" s="291"/>
      <c r="R162" s="73"/>
      <c r="T162" s="20"/>
      <c r="U162" s="18"/>
      <c r="W162" s="53"/>
      <c r="X162" s="27"/>
      <c r="Y162" s="26"/>
      <c r="AA162" s="15"/>
    </row>
    <row r="163" spans="1:27" x14ac:dyDescent="0.35">
      <c r="A163" s="288"/>
      <c r="B163" s="289"/>
      <c r="C163" s="291"/>
      <c r="D163" s="291"/>
      <c r="E163" s="73"/>
      <c r="F163" s="293"/>
      <c r="G163" s="293"/>
      <c r="H163" s="295"/>
      <c r="I163" s="296"/>
      <c r="J163" s="297"/>
      <c r="K163" s="298"/>
      <c r="L163" s="281"/>
      <c r="M163" s="231" t="str">
        <f t="shared" si="0"/>
        <v/>
      </c>
      <c r="N163" s="231" t="str">
        <f>IF(Detailed_Expense_P1141618[[#This Row],[TOTAL]]&lt;&gt;"",Detailed_Expense_P1141618[[#This Row],[TOTAL]]*VLOOKUP(Detailed_Expense_P1141618[[#This Row],[CURRENCY]],Conversion12[],2,0),"")</f>
        <v/>
      </c>
      <c r="O163" s="281"/>
      <c r="P163" s="291"/>
      <c r="Q163" s="291"/>
      <c r="R163" s="73"/>
      <c r="T163" s="20"/>
      <c r="U163" s="18"/>
      <c r="W163" s="53"/>
      <c r="X163" s="27"/>
      <c r="AA163" s="15"/>
    </row>
    <row r="164" spans="1:27" x14ac:dyDescent="0.35">
      <c r="A164" s="288"/>
      <c r="B164" s="289"/>
      <c r="C164" s="291"/>
      <c r="D164" s="291"/>
      <c r="E164" s="73"/>
      <c r="F164" s="293"/>
      <c r="G164" s="293"/>
      <c r="H164" s="295"/>
      <c r="I164" s="296"/>
      <c r="J164" s="297"/>
      <c r="K164" s="298"/>
      <c r="L164" s="281"/>
      <c r="M164" s="231" t="str">
        <f t="shared" si="0"/>
        <v/>
      </c>
      <c r="N164" s="231" t="str">
        <f>IF(Detailed_Expense_P1141618[[#This Row],[TOTAL]]&lt;&gt;"",Detailed_Expense_P1141618[[#This Row],[TOTAL]]*VLOOKUP(Detailed_Expense_P1141618[[#This Row],[CURRENCY]],Conversion12[],2,0),"")</f>
        <v/>
      </c>
      <c r="O164" s="281"/>
      <c r="P164" s="291"/>
      <c r="Q164" s="291"/>
      <c r="R164" s="73"/>
      <c r="T164" s="20"/>
      <c r="U164" s="18"/>
      <c r="W164" s="53"/>
      <c r="X164" s="27"/>
      <c r="Y164" s="25"/>
      <c r="AA164" s="15"/>
    </row>
    <row r="165" spans="1:27" x14ac:dyDescent="0.35">
      <c r="A165" s="288"/>
      <c r="B165" s="289"/>
      <c r="C165" s="291"/>
      <c r="D165" s="291"/>
      <c r="E165" s="73"/>
      <c r="F165" s="293"/>
      <c r="G165" s="293"/>
      <c r="H165" s="295"/>
      <c r="I165" s="296"/>
      <c r="J165" s="297"/>
      <c r="K165" s="298"/>
      <c r="L165" s="281"/>
      <c r="M165" s="231" t="str">
        <f t="shared" si="0"/>
        <v/>
      </c>
      <c r="N165" s="231" t="str">
        <f>IF(Detailed_Expense_P1141618[[#This Row],[TOTAL]]&lt;&gt;"",Detailed_Expense_P1141618[[#This Row],[TOTAL]]*VLOOKUP(Detailed_Expense_P1141618[[#This Row],[CURRENCY]],Conversion12[],2,0),"")</f>
        <v/>
      </c>
      <c r="O165" s="281"/>
      <c r="P165" s="291"/>
      <c r="Q165" s="291"/>
      <c r="R165" s="73"/>
      <c r="T165" s="20"/>
      <c r="U165" s="18"/>
      <c r="W165" s="53"/>
      <c r="X165" s="27"/>
      <c r="Y165" s="25"/>
      <c r="AA165" s="15"/>
    </row>
    <row r="166" spans="1:27" x14ac:dyDescent="0.35">
      <c r="A166" s="288"/>
      <c r="B166" s="289"/>
      <c r="C166" s="291"/>
      <c r="D166" s="291"/>
      <c r="E166" s="73"/>
      <c r="F166" s="293"/>
      <c r="G166" s="293"/>
      <c r="H166" s="281"/>
      <c r="I166" s="281"/>
      <c r="J166" s="299"/>
      <c r="K166" s="298"/>
      <c r="L166" s="281"/>
      <c r="M166" s="231" t="str">
        <f t="shared" si="0"/>
        <v/>
      </c>
      <c r="N166" s="231" t="str">
        <f>IF(Detailed_Expense_P1141618[[#This Row],[TOTAL]]&lt;&gt;"",Detailed_Expense_P1141618[[#This Row],[TOTAL]]*VLOOKUP(Detailed_Expense_P1141618[[#This Row],[CURRENCY]],Conversion12[],2,0),"")</f>
        <v/>
      </c>
      <c r="O166" s="281"/>
      <c r="P166" s="291"/>
      <c r="Q166" s="291"/>
      <c r="R166" s="73"/>
      <c r="T166" s="20"/>
      <c r="U166" s="18"/>
      <c r="W166" s="53"/>
      <c r="X166" s="27"/>
      <c r="Y166" s="26"/>
      <c r="AA166" s="15"/>
    </row>
    <row r="167" spans="1:27" x14ac:dyDescent="0.35">
      <c r="A167" s="288"/>
      <c r="B167" s="289"/>
      <c r="C167" s="291"/>
      <c r="D167" s="291"/>
      <c r="E167" s="73"/>
      <c r="F167" s="293"/>
      <c r="G167" s="293"/>
      <c r="H167" s="295"/>
      <c r="I167" s="296"/>
      <c r="J167" s="297"/>
      <c r="K167" s="298"/>
      <c r="L167" s="281"/>
      <c r="M167" s="231" t="str">
        <f t="shared" si="0"/>
        <v/>
      </c>
      <c r="N167" s="231" t="str">
        <f>IF(Detailed_Expense_P1141618[[#This Row],[TOTAL]]&lt;&gt;"",Detailed_Expense_P1141618[[#This Row],[TOTAL]]*VLOOKUP(Detailed_Expense_P1141618[[#This Row],[CURRENCY]],Conversion12[],2,0),"")</f>
        <v/>
      </c>
      <c r="O167" s="281"/>
      <c r="P167" s="291"/>
      <c r="Q167" s="291"/>
      <c r="R167" s="73"/>
      <c r="S167" s="19"/>
      <c r="T167" s="20"/>
      <c r="U167" s="18"/>
      <c r="W167" s="53"/>
      <c r="X167" s="27"/>
      <c r="Y167" s="29"/>
      <c r="AA167" s="15"/>
    </row>
    <row r="168" spans="1:27" x14ac:dyDescent="0.35">
      <c r="A168" s="288"/>
      <c r="B168" s="289"/>
      <c r="C168" s="291"/>
      <c r="D168" s="291"/>
      <c r="E168" s="73"/>
      <c r="F168" s="293"/>
      <c r="G168" s="293"/>
      <c r="H168" s="295"/>
      <c r="I168" s="296"/>
      <c r="J168" s="297"/>
      <c r="K168" s="298"/>
      <c r="L168" s="281"/>
      <c r="M168" s="231" t="str">
        <f t="shared" si="0"/>
        <v/>
      </c>
      <c r="N168" s="231" t="str">
        <f>IF(Detailed_Expense_P1141618[[#This Row],[TOTAL]]&lt;&gt;"",Detailed_Expense_P1141618[[#This Row],[TOTAL]]*VLOOKUP(Detailed_Expense_P1141618[[#This Row],[CURRENCY]],Conversion12[],2,0),"")</f>
        <v/>
      </c>
      <c r="O168" s="281"/>
      <c r="P168" s="291"/>
      <c r="Q168" s="291"/>
      <c r="R168" s="73"/>
      <c r="T168" s="20"/>
      <c r="U168" s="18"/>
      <c r="W168" s="53"/>
      <c r="X168" s="27"/>
      <c r="Y168" s="29"/>
      <c r="AA168" s="15"/>
    </row>
    <row r="169" spans="1:27" x14ac:dyDescent="0.35">
      <c r="A169" s="288"/>
      <c r="B169" s="289"/>
      <c r="C169" s="291"/>
      <c r="D169" s="291"/>
      <c r="E169" s="73"/>
      <c r="F169" s="293"/>
      <c r="G169" s="293"/>
      <c r="H169" s="295"/>
      <c r="I169" s="296"/>
      <c r="J169" s="297"/>
      <c r="K169" s="298"/>
      <c r="L169" s="281"/>
      <c r="M169" s="231" t="str">
        <f t="shared" si="0"/>
        <v/>
      </c>
      <c r="N169" s="231" t="str">
        <f>IF(Detailed_Expense_P1141618[[#This Row],[TOTAL]]&lt;&gt;"",Detailed_Expense_P1141618[[#This Row],[TOTAL]]*VLOOKUP(Detailed_Expense_P1141618[[#This Row],[CURRENCY]],Conversion12[],2,0),"")</f>
        <v/>
      </c>
      <c r="O169" s="281"/>
      <c r="P169" s="291"/>
      <c r="Q169" s="291"/>
      <c r="R169" s="73"/>
      <c r="T169" s="20"/>
      <c r="U169" s="18"/>
      <c r="W169" s="53"/>
      <c r="X169" s="27"/>
      <c r="Y169" s="29"/>
      <c r="AA169" s="15"/>
    </row>
    <row r="170" spans="1:27" x14ac:dyDescent="0.35">
      <c r="A170" s="288"/>
      <c r="B170" s="289"/>
      <c r="C170" s="291"/>
      <c r="D170" s="291"/>
      <c r="E170" s="73"/>
      <c r="F170" s="293"/>
      <c r="G170" s="293"/>
      <c r="H170" s="295"/>
      <c r="I170" s="296"/>
      <c r="J170" s="297"/>
      <c r="K170" s="298"/>
      <c r="L170" s="281"/>
      <c r="M170" s="231" t="str">
        <f t="shared" si="0"/>
        <v/>
      </c>
      <c r="N170" s="231" t="str">
        <f>IF(Detailed_Expense_P1141618[[#This Row],[TOTAL]]&lt;&gt;"",Detailed_Expense_P1141618[[#This Row],[TOTAL]]*VLOOKUP(Detailed_Expense_P1141618[[#This Row],[CURRENCY]],Conversion12[],2,0),"")</f>
        <v/>
      </c>
      <c r="O170" s="281"/>
      <c r="P170" s="291"/>
      <c r="Q170" s="291"/>
      <c r="R170" s="191"/>
      <c r="T170" s="20"/>
      <c r="U170" s="18"/>
      <c r="W170" s="53"/>
      <c r="X170" s="27"/>
      <c r="Y170" s="25"/>
      <c r="Z170" s="27"/>
      <c r="AA170" s="15"/>
    </row>
    <row r="171" spans="1:27" x14ac:dyDescent="0.35">
      <c r="A171" s="288"/>
      <c r="B171" s="289"/>
      <c r="C171" s="291"/>
      <c r="D171" s="291"/>
      <c r="E171" s="73"/>
      <c r="F171" s="293"/>
      <c r="G171" s="293"/>
      <c r="H171" s="295"/>
      <c r="I171" s="296"/>
      <c r="J171" s="297"/>
      <c r="K171" s="298"/>
      <c r="L171" s="281"/>
      <c r="M171" s="231" t="str">
        <f t="shared" si="0"/>
        <v/>
      </c>
      <c r="N171" s="231" t="str">
        <f>IF(Detailed_Expense_P1141618[[#This Row],[TOTAL]]&lt;&gt;"",Detailed_Expense_P1141618[[#This Row],[TOTAL]]*VLOOKUP(Detailed_Expense_P1141618[[#This Row],[CURRENCY]],Conversion12[],2,0),"")</f>
        <v/>
      </c>
      <c r="O171" s="281"/>
      <c r="P171" s="291"/>
      <c r="Q171" s="291"/>
      <c r="R171" s="191"/>
      <c r="T171" s="20"/>
      <c r="U171" s="18"/>
      <c r="W171" s="53"/>
      <c r="X171" s="27"/>
      <c r="Y171" s="25"/>
      <c r="AA171" s="15"/>
    </row>
    <row r="172" spans="1:27" x14ac:dyDescent="0.35">
      <c r="A172" s="288"/>
      <c r="B172" s="289"/>
      <c r="C172" s="291"/>
      <c r="D172" s="291"/>
      <c r="E172" s="73"/>
      <c r="F172" s="293"/>
      <c r="G172" s="293"/>
      <c r="H172" s="295"/>
      <c r="I172" s="296"/>
      <c r="J172" s="297"/>
      <c r="K172" s="298"/>
      <c r="L172" s="281"/>
      <c r="M172" s="231" t="str">
        <f t="shared" si="0"/>
        <v/>
      </c>
      <c r="N172" s="231" t="str">
        <f>IF(Detailed_Expense_P1141618[[#This Row],[TOTAL]]&lt;&gt;"",Detailed_Expense_P1141618[[#This Row],[TOTAL]]*VLOOKUP(Detailed_Expense_P1141618[[#This Row],[CURRENCY]],Conversion12[],2,0),"")</f>
        <v/>
      </c>
      <c r="O172" s="281"/>
      <c r="P172" s="291"/>
      <c r="Q172" s="291"/>
      <c r="R172" s="191"/>
      <c r="T172" s="20"/>
      <c r="U172" s="18"/>
      <c r="W172" s="53"/>
      <c r="X172" s="27"/>
      <c r="Y172" s="25"/>
      <c r="AA172" s="15"/>
    </row>
    <row r="173" spans="1:27" x14ac:dyDescent="0.35">
      <c r="A173" s="288"/>
      <c r="B173" s="289"/>
      <c r="C173" s="291"/>
      <c r="D173" s="291"/>
      <c r="E173" s="73"/>
      <c r="F173" s="293"/>
      <c r="G173" s="293"/>
      <c r="H173" s="295"/>
      <c r="I173" s="296"/>
      <c r="J173" s="297"/>
      <c r="K173" s="298"/>
      <c r="L173" s="281"/>
      <c r="M173" s="231" t="str">
        <f t="shared" si="0"/>
        <v/>
      </c>
      <c r="N173" s="231" t="str">
        <f>IF(Detailed_Expense_P1141618[[#This Row],[TOTAL]]&lt;&gt;"",Detailed_Expense_P1141618[[#This Row],[TOTAL]]*VLOOKUP(Detailed_Expense_P1141618[[#This Row],[CURRENCY]],Conversion12[],2,0),"")</f>
        <v/>
      </c>
      <c r="O173" s="281"/>
      <c r="P173" s="291"/>
      <c r="Q173" s="291"/>
      <c r="R173" s="191"/>
      <c r="T173" s="20"/>
      <c r="U173" s="18"/>
      <c r="W173" s="53"/>
      <c r="X173" s="27"/>
      <c r="Y173" s="18"/>
      <c r="AA173" s="15"/>
    </row>
    <row r="174" spans="1:27" x14ac:dyDescent="0.35">
      <c r="A174" s="288"/>
      <c r="B174" s="289"/>
      <c r="C174" s="291"/>
      <c r="D174" s="291"/>
      <c r="E174" s="73"/>
      <c r="F174" s="293"/>
      <c r="G174" s="296"/>
      <c r="H174" s="291"/>
      <c r="I174" s="291"/>
      <c r="J174" s="289"/>
      <c r="K174" s="289"/>
      <c r="L174" s="281"/>
      <c r="M174" s="231" t="str">
        <f t="shared" si="0"/>
        <v/>
      </c>
      <c r="N174" s="231" t="str">
        <f>IF(Detailed_Expense_P1141618[[#This Row],[TOTAL]]&lt;&gt;"",Detailed_Expense_P1141618[[#This Row],[TOTAL]]*VLOOKUP(Detailed_Expense_P1141618[[#This Row],[CURRENCY]],Conversion12[],2,0),"")</f>
        <v/>
      </c>
      <c r="O174" s="281"/>
      <c r="P174" s="291"/>
      <c r="Q174" s="291"/>
      <c r="R174" s="191"/>
      <c r="T174" s="20"/>
      <c r="U174" s="18"/>
      <c r="W174" s="53"/>
      <c r="X174" s="27"/>
      <c r="Y174" s="18"/>
      <c r="AA174" s="15"/>
    </row>
    <row r="175" spans="1:27" x14ac:dyDescent="0.35">
      <c r="A175" s="288"/>
      <c r="B175" s="289"/>
      <c r="C175" s="291"/>
      <c r="D175" s="291"/>
      <c r="E175" s="73"/>
      <c r="F175" s="293"/>
      <c r="G175" s="296"/>
      <c r="H175" s="291"/>
      <c r="I175" s="291"/>
      <c r="J175" s="289"/>
      <c r="K175" s="289"/>
      <c r="L175" s="281"/>
      <c r="M175" s="231" t="str">
        <f t="shared" si="0"/>
        <v/>
      </c>
      <c r="N175" s="231" t="str">
        <f>IF(Detailed_Expense_P1141618[[#This Row],[TOTAL]]&lt;&gt;"",Detailed_Expense_P1141618[[#This Row],[TOTAL]]*VLOOKUP(Detailed_Expense_P1141618[[#This Row],[CURRENCY]],Conversion12[],2,0),"")</f>
        <v/>
      </c>
      <c r="O175" s="281"/>
      <c r="P175" s="291"/>
      <c r="Q175" s="291"/>
      <c r="R175" s="191"/>
      <c r="T175" s="20"/>
      <c r="U175" s="18"/>
      <c r="W175" s="53"/>
      <c r="X175" s="27"/>
      <c r="Y175" s="18"/>
      <c r="AA175" s="15"/>
    </row>
    <row r="176" spans="1:27" x14ac:dyDescent="0.35">
      <c r="A176" s="288"/>
      <c r="B176" s="289"/>
      <c r="C176" s="291"/>
      <c r="D176" s="291"/>
      <c r="E176" s="73"/>
      <c r="F176" s="293"/>
      <c r="G176" s="296"/>
      <c r="H176" s="291"/>
      <c r="I176" s="291"/>
      <c r="J176" s="289"/>
      <c r="K176" s="289"/>
      <c r="L176" s="281"/>
      <c r="M176" s="231" t="str">
        <f t="shared" si="0"/>
        <v/>
      </c>
      <c r="N176" s="231" t="str">
        <f>IF(Detailed_Expense_P1141618[[#This Row],[TOTAL]]&lt;&gt;"",Detailed_Expense_P1141618[[#This Row],[TOTAL]]*VLOOKUP(Detailed_Expense_P1141618[[#This Row],[CURRENCY]],Conversion12[],2,0),"")</f>
        <v/>
      </c>
      <c r="O176" s="281"/>
      <c r="P176" s="291"/>
      <c r="Q176" s="291"/>
      <c r="R176" s="191"/>
      <c r="T176" s="20"/>
      <c r="U176" s="18"/>
      <c r="W176" s="53"/>
      <c r="X176" s="27"/>
      <c r="Y176" s="25"/>
      <c r="AA176" s="15"/>
    </row>
    <row r="177" spans="1:27" x14ac:dyDescent="0.35">
      <c r="A177" s="288"/>
      <c r="B177" s="289"/>
      <c r="C177" s="291"/>
      <c r="D177" s="291"/>
      <c r="E177" s="73"/>
      <c r="F177" s="293"/>
      <c r="G177" s="296"/>
      <c r="H177" s="291"/>
      <c r="I177" s="291"/>
      <c r="J177" s="289"/>
      <c r="K177" s="289"/>
      <c r="L177" s="281"/>
      <c r="M177" s="231" t="str">
        <f t="shared" si="0"/>
        <v/>
      </c>
      <c r="N177" s="231" t="str">
        <f>IF(Detailed_Expense_P1141618[[#This Row],[TOTAL]]&lt;&gt;"",Detailed_Expense_P1141618[[#This Row],[TOTAL]]*VLOOKUP(Detailed_Expense_P1141618[[#This Row],[CURRENCY]],Conversion12[],2,0),"")</f>
        <v/>
      </c>
      <c r="O177" s="281"/>
      <c r="P177" s="291"/>
      <c r="Q177" s="291"/>
      <c r="R177" s="191"/>
      <c r="T177" s="20"/>
      <c r="U177" s="18"/>
      <c r="W177" s="53"/>
      <c r="X177" s="27"/>
      <c r="Y177" s="25"/>
      <c r="AA177" s="15"/>
    </row>
    <row r="178" spans="1:27" x14ac:dyDescent="0.35">
      <c r="A178" s="288"/>
      <c r="B178" s="289"/>
      <c r="C178" s="291"/>
      <c r="D178" s="291"/>
      <c r="E178" s="73"/>
      <c r="F178" s="293"/>
      <c r="G178" s="296"/>
      <c r="H178" s="291"/>
      <c r="I178" s="291"/>
      <c r="J178" s="289"/>
      <c r="K178" s="289"/>
      <c r="L178" s="281"/>
      <c r="M178" s="231" t="str">
        <f t="shared" si="0"/>
        <v/>
      </c>
      <c r="N178" s="231" t="str">
        <f>IF(Detailed_Expense_P1141618[[#This Row],[TOTAL]]&lt;&gt;"",Detailed_Expense_P1141618[[#This Row],[TOTAL]]*VLOOKUP(Detailed_Expense_P1141618[[#This Row],[CURRENCY]],Conversion12[],2,0),"")</f>
        <v/>
      </c>
      <c r="O178" s="281"/>
      <c r="P178" s="291"/>
      <c r="Q178" s="291"/>
      <c r="R178" s="191"/>
      <c r="T178" s="20"/>
      <c r="U178" s="18"/>
      <c r="W178" s="53"/>
      <c r="X178" s="27"/>
      <c r="Y178" s="25"/>
      <c r="AA178" s="15"/>
    </row>
    <row r="179" spans="1:27" x14ac:dyDescent="0.35">
      <c r="A179" s="288"/>
      <c r="B179" s="289"/>
      <c r="C179" s="291"/>
      <c r="D179" s="291"/>
      <c r="E179" s="73"/>
      <c r="F179" s="293"/>
      <c r="G179" s="296"/>
      <c r="H179" s="291"/>
      <c r="I179" s="291"/>
      <c r="J179" s="289"/>
      <c r="K179" s="289"/>
      <c r="L179" s="281"/>
      <c r="M179" s="231" t="str">
        <f t="shared" si="0"/>
        <v/>
      </c>
      <c r="N179" s="231" t="str">
        <f>IF(Detailed_Expense_P1141618[[#This Row],[TOTAL]]&lt;&gt;"",Detailed_Expense_P1141618[[#This Row],[TOTAL]]*VLOOKUP(Detailed_Expense_P1141618[[#This Row],[CURRENCY]],Conversion12[],2,0),"")</f>
        <v/>
      </c>
      <c r="O179" s="281"/>
      <c r="P179" s="291"/>
      <c r="Q179" s="291"/>
      <c r="R179" s="191"/>
      <c r="S179" s="30"/>
      <c r="T179" s="20"/>
      <c r="U179" s="18"/>
      <c r="W179" s="53"/>
      <c r="X179" s="27"/>
      <c r="Y179" s="18"/>
      <c r="AA179" s="15"/>
    </row>
    <row r="180" spans="1:27" x14ac:dyDescent="0.35">
      <c r="A180" s="288"/>
      <c r="B180" s="289"/>
      <c r="C180" s="291"/>
      <c r="D180" s="291"/>
      <c r="E180" s="73"/>
      <c r="F180" s="293"/>
      <c r="G180" s="296"/>
      <c r="H180" s="291"/>
      <c r="I180" s="291"/>
      <c r="J180" s="289"/>
      <c r="K180" s="289"/>
      <c r="L180" s="281"/>
      <c r="M180" s="231" t="str">
        <f t="shared" si="0"/>
        <v/>
      </c>
      <c r="N180" s="231" t="str">
        <f>IF(Detailed_Expense_P1141618[[#This Row],[TOTAL]]&lt;&gt;"",Detailed_Expense_P1141618[[#This Row],[TOTAL]]*VLOOKUP(Detailed_Expense_P1141618[[#This Row],[CURRENCY]],Conversion12[],2,0),"")</f>
        <v/>
      </c>
      <c r="O180" s="281"/>
      <c r="P180" s="291"/>
      <c r="Q180" s="291"/>
      <c r="R180" s="191"/>
      <c r="S180" s="30"/>
      <c r="T180" s="20"/>
      <c r="U180" s="18"/>
      <c r="W180" s="53"/>
      <c r="X180" s="27"/>
      <c r="Y180" s="18"/>
      <c r="AA180" s="15"/>
    </row>
    <row r="181" spans="1:27" x14ac:dyDescent="0.35">
      <c r="A181" s="288"/>
      <c r="B181" s="289"/>
      <c r="C181" s="291"/>
      <c r="D181" s="291"/>
      <c r="E181" s="73"/>
      <c r="F181" s="293"/>
      <c r="G181" s="296"/>
      <c r="H181" s="291"/>
      <c r="I181" s="291"/>
      <c r="J181" s="289"/>
      <c r="K181" s="289"/>
      <c r="L181" s="281"/>
      <c r="M181" s="231" t="str">
        <f t="shared" si="0"/>
        <v/>
      </c>
      <c r="N181" s="231" t="str">
        <f>IF(Detailed_Expense_P1141618[[#This Row],[TOTAL]]&lt;&gt;"",Detailed_Expense_P1141618[[#This Row],[TOTAL]]*VLOOKUP(Detailed_Expense_P1141618[[#This Row],[CURRENCY]],Conversion12[],2,0),"")</f>
        <v/>
      </c>
      <c r="O181" s="281"/>
      <c r="P181" s="291"/>
      <c r="Q181" s="291"/>
      <c r="R181" s="73"/>
      <c r="W181" s="53"/>
    </row>
    <row r="182" spans="1:27" x14ac:dyDescent="0.35">
      <c r="A182" s="288"/>
      <c r="B182" s="289"/>
      <c r="C182" s="291"/>
      <c r="D182" s="291"/>
      <c r="E182" s="73"/>
      <c r="F182" s="293"/>
      <c r="G182" s="296"/>
      <c r="H182" s="291"/>
      <c r="I182" s="291"/>
      <c r="J182" s="289"/>
      <c r="K182" s="289"/>
      <c r="L182" s="281"/>
      <c r="M182" s="231" t="str">
        <f t="shared" si="0"/>
        <v/>
      </c>
      <c r="N182" s="231" t="str">
        <f>IF(Detailed_Expense_P1141618[[#This Row],[TOTAL]]&lt;&gt;"",Detailed_Expense_P1141618[[#This Row],[TOTAL]]*VLOOKUP(Detailed_Expense_P1141618[[#This Row],[CURRENCY]],Conversion12[],2,0),"")</f>
        <v/>
      </c>
      <c r="O182" s="281"/>
      <c r="P182" s="291"/>
      <c r="Q182" s="291"/>
      <c r="R182" s="73"/>
      <c r="W182" s="53"/>
    </row>
    <row r="183" spans="1:27" x14ac:dyDescent="0.35">
      <c r="A183" s="288"/>
      <c r="B183" s="289"/>
      <c r="C183" s="291"/>
      <c r="D183" s="291"/>
      <c r="E183" s="73"/>
      <c r="F183" s="293"/>
      <c r="G183" s="296"/>
      <c r="H183" s="291"/>
      <c r="I183" s="291"/>
      <c r="J183" s="289"/>
      <c r="K183" s="289"/>
      <c r="L183" s="281"/>
      <c r="M183" s="231" t="str">
        <f t="shared" si="0"/>
        <v/>
      </c>
      <c r="N183" s="231" t="str">
        <f>IF(Detailed_Expense_P1141618[[#This Row],[TOTAL]]&lt;&gt;"",Detailed_Expense_P1141618[[#This Row],[TOTAL]]*VLOOKUP(Detailed_Expense_P1141618[[#This Row],[CURRENCY]],Conversion12[],2,0),"")</f>
        <v/>
      </c>
      <c r="O183" s="281"/>
      <c r="P183" s="291"/>
      <c r="Q183" s="291"/>
      <c r="R183" s="73"/>
      <c r="W183" s="53"/>
    </row>
    <row r="184" spans="1:27" x14ac:dyDescent="0.35">
      <c r="A184" s="288"/>
      <c r="B184" s="289"/>
      <c r="C184" s="291"/>
      <c r="D184" s="291"/>
      <c r="E184" s="73"/>
      <c r="F184" s="293"/>
      <c r="G184" s="296"/>
      <c r="H184" s="291"/>
      <c r="I184" s="291"/>
      <c r="J184" s="289"/>
      <c r="K184" s="289"/>
      <c r="L184" s="281"/>
      <c r="M184" s="231" t="str">
        <f t="shared" si="0"/>
        <v/>
      </c>
      <c r="N184" s="231" t="str">
        <f>IF(Detailed_Expense_P1141618[[#This Row],[TOTAL]]&lt;&gt;"",Detailed_Expense_P1141618[[#This Row],[TOTAL]]*VLOOKUP(Detailed_Expense_P1141618[[#This Row],[CURRENCY]],Conversion12[],2,0),"")</f>
        <v/>
      </c>
      <c r="O184" s="281"/>
      <c r="P184" s="291"/>
      <c r="Q184" s="291"/>
      <c r="R184" s="73"/>
      <c r="W184" s="53"/>
    </row>
    <row r="185" spans="1:27" x14ac:dyDescent="0.35">
      <c r="A185" s="288"/>
      <c r="B185" s="289"/>
      <c r="C185" s="291"/>
      <c r="D185" s="291"/>
      <c r="E185" s="73"/>
      <c r="F185" s="293"/>
      <c r="G185" s="296"/>
      <c r="H185" s="291"/>
      <c r="I185" s="291"/>
      <c r="J185" s="289"/>
      <c r="K185" s="289"/>
      <c r="L185" s="281"/>
      <c r="M185" s="231" t="str">
        <f t="shared" si="0"/>
        <v/>
      </c>
      <c r="N185" s="231" t="str">
        <f>IF(Detailed_Expense_P1141618[[#This Row],[TOTAL]]&lt;&gt;"",Detailed_Expense_P1141618[[#This Row],[TOTAL]]*VLOOKUP(Detailed_Expense_P1141618[[#This Row],[CURRENCY]],Conversion12[],2,0),"")</f>
        <v/>
      </c>
      <c r="O185" s="281"/>
      <c r="P185" s="291"/>
      <c r="Q185" s="291"/>
      <c r="R185" s="73"/>
      <c r="W185" s="53"/>
    </row>
    <row r="186" spans="1:27" x14ac:dyDescent="0.35">
      <c r="A186" s="288"/>
      <c r="B186" s="289"/>
      <c r="C186" s="291"/>
      <c r="D186" s="291"/>
      <c r="E186" s="73"/>
      <c r="F186" s="293"/>
      <c r="G186" s="296"/>
      <c r="H186" s="291"/>
      <c r="I186" s="291"/>
      <c r="J186" s="289"/>
      <c r="K186" s="289"/>
      <c r="L186" s="281"/>
      <c r="M186" s="231" t="str">
        <f t="shared" si="0"/>
        <v/>
      </c>
      <c r="N186" s="231" t="str">
        <f>IF(Detailed_Expense_P1141618[[#This Row],[TOTAL]]&lt;&gt;"",Detailed_Expense_P1141618[[#This Row],[TOTAL]]*VLOOKUP(Detailed_Expense_P1141618[[#This Row],[CURRENCY]],Conversion12[],2,0),"")</f>
        <v/>
      </c>
      <c r="O186" s="281"/>
      <c r="P186" s="291"/>
      <c r="Q186" s="291"/>
      <c r="R186" s="73"/>
      <c r="W186" s="53"/>
    </row>
    <row r="187" spans="1:27" x14ac:dyDescent="0.35">
      <c r="A187" s="288"/>
      <c r="B187" s="289"/>
      <c r="C187" s="291"/>
      <c r="D187" s="291"/>
      <c r="E187" s="73"/>
      <c r="F187" s="293"/>
      <c r="G187" s="296"/>
      <c r="H187" s="291"/>
      <c r="I187" s="291"/>
      <c r="J187" s="289"/>
      <c r="K187" s="289"/>
      <c r="L187" s="281"/>
      <c r="M187" s="231" t="str">
        <f t="shared" si="0"/>
        <v/>
      </c>
      <c r="N187" s="231" t="str">
        <f>IF(Detailed_Expense_P1141618[[#This Row],[TOTAL]]&lt;&gt;"",Detailed_Expense_P1141618[[#This Row],[TOTAL]]*VLOOKUP(Detailed_Expense_P1141618[[#This Row],[CURRENCY]],Conversion12[],2,0),"")</f>
        <v/>
      </c>
      <c r="O187" s="281"/>
      <c r="P187" s="291"/>
      <c r="Q187" s="291"/>
      <c r="R187" s="73"/>
      <c r="W187" s="53"/>
    </row>
    <row r="188" spans="1:27" x14ac:dyDescent="0.35">
      <c r="A188" s="288"/>
      <c r="B188" s="289"/>
      <c r="C188" s="291"/>
      <c r="D188" s="291"/>
      <c r="E188" s="73"/>
      <c r="F188" s="293"/>
      <c r="G188" s="296"/>
      <c r="H188" s="291"/>
      <c r="I188" s="291"/>
      <c r="J188" s="289"/>
      <c r="K188" s="289"/>
      <c r="L188" s="281"/>
      <c r="M188" s="231" t="str">
        <f t="shared" si="0"/>
        <v/>
      </c>
      <c r="N188" s="231" t="str">
        <f>IF(Detailed_Expense_P1141618[[#This Row],[TOTAL]]&lt;&gt;"",Detailed_Expense_P1141618[[#This Row],[TOTAL]]*VLOOKUP(Detailed_Expense_P1141618[[#This Row],[CURRENCY]],Conversion12[],2,0),"")</f>
        <v/>
      </c>
      <c r="O188" s="281"/>
      <c r="P188" s="291"/>
      <c r="Q188" s="291"/>
      <c r="R188" s="73"/>
      <c r="W188" s="53"/>
    </row>
    <row r="189" spans="1:27" x14ac:dyDescent="0.35">
      <c r="A189" s="288"/>
      <c r="B189" s="289"/>
      <c r="C189" s="291"/>
      <c r="D189" s="291"/>
      <c r="E189" s="73"/>
      <c r="F189" s="293"/>
      <c r="G189" s="291"/>
      <c r="H189" s="291"/>
      <c r="I189" s="291"/>
      <c r="J189" s="289"/>
      <c r="K189" s="289"/>
      <c r="L189" s="281"/>
      <c r="M189" s="231" t="str">
        <f t="shared" si="0"/>
        <v/>
      </c>
      <c r="N189" s="231" t="str">
        <f>IF(Detailed_Expense_P1141618[[#This Row],[TOTAL]]&lt;&gt;"",Detailed_Expense_P1141618[[#This Row],[TOTAL]]*VLOOKUP(Detailed_Expense_P1141618[[#This Row],[CURRENCY]],Conversion12[],2,0),"")</f>
        <v/>
      </c>
      <c r="O189" s="281"/>
      <c r="P189" s="291"/>
      <c r="Q189" s="291"/>
      <c r="R189" s="73"/>
      <c r="W189" s="53"/>
    </row>
    <row r="190" spans="1:27" x14ac:dyDescent="0.35">
      <c r="A190" s="288"/>
      <c r="B190" s="289"/>
      <c r="C190" s="291"/>
      <c r="D190" s="291"/>
      <c r="E190" s="73"/>
      <c r="F190" s="293"/>
      <c r="G190" s="291"/>
      <c r="H190" s="291"/>
      <c r="I190" s="291"/>
      <c r="J190" s="289"/>
      <c r="K190" s="289"/>
      <c r="L190" s="281"/>
      <c r="M190" s="231" t="str">
        <f t="shared" si="0"/>
        <v/>
      </c>
      <c r="N190" s="231" t="str">
        <f>IF(Detailed_Expense_P1141618[[#This Row],[TOTAL]]&lt;&gt;"",Detailed_Expense_P1141618[[#This Row],[TOTAL]]*VLOOKUP(Detailed_Expense_P1141618[[#This Row],[CURRENCY]],Conversion12[],2,0),"")</f>
        <v/>
      </c>
      <c r="O190" s="281"/>
      <c r="P190" s="291"/>
      <c r="Q190" s="291"/>
      <c r="R190" s="73"/>
      <c r="W190" s="53"/>
    </row>
    <row r="191" spans="1:27" x14ac:dyDescent="0.35">
      <c r="A191" s="288"/>
      <c r="B191" s="289"/>
      <c r="C191" s="291"/>
      <c r="D191" s="291"/>
      <c r="E191" s="73"/>
      <c r="F191" s="293"/>
      <c r="G191" s="291"/>
      <c r="H191" s="291"/>
      <c r="I191" s="291"/>
      <c r="J191" s="289"/>
      <c r="K191" s="289"/>
      <c r="L191" s="281"/>
      <c r="M191" s="231" t="str">
        <f t="shared" si="0"/>
        <v/>
      </c>
      <c r="N191" s="231" t="str">
        <f>IF(Detailed_Expense_P1141618[[#This Row],[TOTAL]]&lt;&gt;"",Detailed_Expense_P1141618[[#This Row],[TOTAL]]*VLOOKUP(Detailed_Expense_P1141618[[#This Row],[CURRENCY]],Conversion12[],2,0),"")</f>
        <v/>
      </c>
      <c r="O191" s="281"/>
      <c r="P191" s="291"/>
      <c r="Q191" s="291"/>
      <c r="R191" s="73"/>
      <c r="W191" s="53"/>
    </row>
    <row r="192" spans="1:27" x14ac:dyDescent="0.35">
      <c r="A192" s="288"/>
      <c r="B192" s="289"/>
      <c r="C192" s="291"/>
      <c r="D192" s="291"/>
      <c r="E192" s="73"/>
      <c r="F192" s="293"/>
      <c r="G192" s="291"/>
      <c r="H192" s="291"/>
      <c r="I192" s="291"/>
      <c r="J192" s="289"/>
      <c r="K192" s="289"/>
      <c r="L192" s="281"/>
      <c r="M192" s="231" t="str">
        <f t="shared" si="0"/>
        <v/>
      </c>
      <c r="N192" s="231" t="str">
        <f>IF(Detailed_Expense_P1141618[[#This Row],[TOTAL]]&lt;&gt;"",Detailed_Expense_P1141618[[#This Row],[TOTAL]]*VLOOKUP(Detailed_Expense_P1141618[[#This Row],[CURRENCY]],Conversion12[],2,0),"")</f>
        <v/>
      </c>
      <c r="O192" s="281"/>
      <c r="P192" s="291"/>
      <c r="Q192" s="291"/>
      <c r="R192" s="73"/>
      <c r="W192" s="53"/>
    </row>
    <row r="193" spans="1:23" x14ac:dyDescent="0.35">
      <c r="A193" s="288"/>
      <c r="B193" s="289"/>
      <c r="C193" s="291"/>
      <c r="D193" s="291"/>
      <c r="E193" s="73"/>
      <c r="F193" s="293"/>
      <c r="G193" s="291"/>
      <c r="H193" s="291"/>
      <c r="I193" s="291"/>
      <c r="J193" s="289"/>
      <c r="K193" s="289"/>
      <c r="L193" s="281"/>
      <c r="M193" s="231" t="str">
        <f t="shared" si="0"/>
        <v/>
      </c>
      <c r="N193" s="231" t="str">
        <f>IF(Detailed_Expense_P1141618[[#This Row],[TOTAL]]&lt;&gt;"",Detailed_Expense_P1141618[[#This Row],[TOTAL]]*VLOOKUP(Detailed_Expense_P1141618[[#This Row],[CURRENCY]],Conversion12[],2,0),"")</f>
        <v/>
      </c>
      <c r="O193" s="281"/>
      <c r="P193" s="291"/>
      <c r="Q193" s="291"/>
      <c r="R193" s="73"/>
      <c r="W193" s="53"/>
    </row>
    <row r="194" spans="1:23" x14ac:dyDescent="0.35">
      <c r="A194" s="288"/>
      <c r="B194" s="289"/>
      <c r="C194" s="291"/>
      <c r="D194" s="291"/>
      <c r="E194" s="73"/>
      <c r="F194" s="293"/>
      <c r="G194" s="291"/>
      <c r="H194" s="291"/>
      <c r="I194" s="291"/>
      <c r="J194" s="289"/>
      <c r="K194" s="289"/>
      <c r="L194" s="281"/>
      <c r="M194" s="231" t="str">
        <f t="shared" si="0"/>
        <v/>
      </c>
      <c r="N194" s="231" t="str">
        <f>IF(Detailed_Expense_P1141618[[#This Row],[TOTAL]]&lt;&gt;"",Detailed_Expense_P1141618[[#This Row],[TOTAL]]*VLOOKUP(Detailed_Expense_P1141618[[#This Row],[CURRENCY]],Conversion12[],2,0),"")</f>
        <v/>
      </c>
      <c r="O194" s="281"/>
      <c r="P194" s="291"/>
      <c r="Q194" s="291"/>
      <c r="R194" s="73"/>
      <c r="W194" s="53"/>
    </row>
    <row r="195" spans="1:23" x14ac:dyDescent="0.35">
      <c r="A195" s="288"/>
      <c r="B195" s="289"/>
      <c r="C195" s="291"/>
      <c r="D195" s="291"/>
      <c r="E195" s="73"/>
      <c r="F195" s="293"/>
      <c r="G195" s="291"/>
      <c r="H195" s="291"/>
      <c r="I195" s="291"/>
      <c r="J195" s="289"/>
      <c r="K195" s="289"/>
      <c r="L195" s="281"/>
      <c r="M195" s="231" t="str">
        <f t="shared" si="0"/>
        <v/>
      </c>
      <c r="N195" s="231" t="str">
        <f>IF(Detailed_Expense_P1141618[[#This Row],[TOTAL]]&lt;&gt;"",Detailed_Expense_P1141618[[#This Row],[TOTAL]]*VLOOKUP(Detailed_Expense_P1141618[[#This Row],[CURRENCY]],Conversion12[],2,0),"")</f>
        <v/>
      </c>
      <c r="O195" s="281"/>
      <c r="P195" s="291"/>
      <c r="Q195" s="291"/>
      <c r="R195" s="73"/>
      <c r="W195" s="53"/>
    </row>
    <row r="196" spans="1:23" x14ac:dyDescent="0.35">
      <c r="A196" s="288"/>
      <c r="B196" s="289"/>
      <c r="C196" s="291"/>
      <c r="D196" s="291"/>
      <c r="E196" s="73"/>
      <c r="F196" s="293"/>
      <c r="G196" s="291"/>
      <c r="H196" s="291"/>
      <c r="I196" s="291"/>
      <c r="J196" s="289"/>
      <c r="K196" s="289"/>
      <c r="L196" s="281"/>
      <c r="M196" s="231" t="str">
        <f t="shared" ref="M196:M259" si="1">IF(I196*J196+K196&gt;0,I196*J196+K196,"")</f>
        <v/>
      </c>
      <c r="N196" s="231" t="str">
        <f>IF(Detailed_Expense_P1141618[[#This Row],[TOTAL]]&lt;&gt;"",Detailed_Expense_P1141618[[#This Row],[TOTAL]]*VLOOKUP(Detailed_Expense_P1141618[[#This Row],[CURRENCY]],Conversion12[],2,0),"")</f>
        <v/>
      </c>
      <c r="O196" s="281"/>
      <c r="P196" s="291"/>
      <c r="Q196" s="291"/>
      <c r="R196" s="73"/>
      <c r="W196" s="53"/>
    </row>
    <row r="197" spans="1:23" x14ac:dyDescent="0.35">
      <c r="A197" s="288"/>
      <c r="B197" s="289"/>
      <c r="C197" s="291"/>
      <c r="D197" s="291"/>
      <c r="E197" s="73"/>
      <c r="F197" s="293"/>
      <c r="G197" s="291"/>
      <c r="H197" s="291"/>
      <c r="I197" s="291"/>
      <c r="J197" s="289"/>
      <c r="K197" s="289"/>
      <c r="L197" s="281"/>
      <c r="M197" s="231" t="str">
        <f t="shared" si="1"/>
        <v/>
      </c>
      <c r="N197" s="231" t="str">
        <f>IF(Detailed_Expense_P1141618[[#This Row],[TOTAL]]&lt;&gt;"",Detailed_Expense_P1141618[[#This Row],[TOTAL]]*VLOOKUP(Detailed_Expense_P1141618[[#This Row],[CURRENCY]],Conversion12[],2,0),"")</f>
        <v/>
      </c>
      <c r="O197" s="281"/>
      <c r="P197" s="291"/>
      <c r="Q197" s="291"/>
      <c r="R197" s="73"/>
      <c r="W197" s="53"/>
    </row>
    <row r="198" spans="1:23" x14ac:dyDescent="0.35">
      <c r="A198" s="288"/>
      <c r="B198" s="289"/>
      <c r="C198" s="291"/>
      <c r="D198" s="291"/>
      <c r="E198" s="73"/>
      <c r="F198" s="293"/>
      <c r="G198" s="291"/>
      <c r="H198" s="291"/>
      <c r="I198" s="291"/>
      <c r="J198" s="289"/>
      <c r="K198" s="289"/>
      <c r="L198" s="281"/>
      <c r="M198" s="231" t="str">
        <f t="shared" si="1"/>
        <v/>
      </c>
      <c r="N198" s="231" t="str">
        <f>IF(Detailed_Expense_P1141618[[#This Row],[TOTAL]]&lt;&gt;"",Detailed_Expense_P1141618[[#This Row],[TOTAL]]*VLOOKUP(Detailed_Expense_P1141618[[#This Row],[CURRENCY]],Conversion12[],2,0),"")</f>
        <v/>
      </c>
      <c r="O198" s="281"/>
      <c r="P198" s="291"/>
      <c r="Q198" s="291"/>
      <c r="R198" s="73"/>
      <c r="W198" s="53"/>
    </row>
    <row r="199" spans="1:23" x14ac:dyDescent="0.35">
      <c r="A199" s="288"/>
      <c r="B199" s="289"/>
      <c r="C199" s="291"/>
      <c r="D199" s="291"/>
      <c r="E199" s="73"/>
      <c r="F199" s="293"/>
      <c r="G199" s="291"/>
      <c r="H199" s="291"/>
      <c r="I199" s="291"/>
      <c r="J199" s="289"/>
      <c r="K199" s="289"/>
      <c r="L199" s="281"/>
      <c r="M199" s="231" t="str">
        <f t="shared" si="1"/>
        <v/>
      </c>
      <c r="N199" s="231" t="str">
        <f>IF(Detailed_Expense_P1141618[[#This Row],[TOTAL]]&lt;&gt;"",Detailed_Expense_P1141618[[#This Row],[TOTAL]]*VLOOKUP(Detailed_Expense_P1141618[[#This Row],[CURRENCY]],Conversion12[],2,0),"")</f>
        <v/>
      </c>
      <c r="O199" s="281"/>
      <c r="P199" s="291"/>
      <c r="Q199" s="291"/>
      <c r="R199" s="73"/>
      <c r="W199" s="53"/>
    </row>
    <row r="200" spans="1:23" x14ac:dyDescent="0.35">
      <c r="A200" s="288"/>
      <c r="B200" s="289"/>
      <c r="C200" s="291"/>
      <c r="D200" s="291"/>
      <c r="E200" s="73"/>
      <c r="F200" s="293"/>
      <c r="G200" s="291"/>
      <c r="H200" s="291"/>
      <c r="I200" s="291"/>
      <c r="J200" s="289"/>
      <c r="K200" s="289"/>
      <c r="L200" s="281"/>
      <c r="M200" s="231" t="str">
        <f t="shared" si="1"/>
        <v/>
      </c>
      <c r="N200" s="231" t="str">
        <f>IF(Detailed_Expense_P1141618[[#This Row],[TOTAL]]&lt;&gt;"",Detailed_Expense_P1141618[[#This Row],[TOTAL]]*VLOOKUP(Detailed_Expense_P1141618[[#This Row],[CURRENCY]],Conversion12[],2,0),"")</f>
        <v/>
      </c>
      <c r="O200" s="281"/>
      <c r="P200" s="291"/>
      <c r="Q200" s="291"/>
      <c r="R200" s="73"/>
      <c r="W200" s="53"/>
    </row>
    <row r="201" spans="1:23" x14ac:dyDescent="0.35">
      <c r="A201" s="288"/>
      <c r="B201" s="289"/>
      <c r="C201" s="291"/>
      <c r="D201" s="291"/>
      <c r="E201" s="73"/>
      <c r="F201" s="293"/>
      <c r="G201" s="291"/>
      <c r="H201" s="291"/>
      <c r="I201" s="291"/>
      <c r="J201" s="289"/>
      <c r="K201" s="289"/>
      <c r="L201" s="281"/>
      <c r="M201" s="231" t="str">
        <f t="shared" si="1"/>
        <v/>
      </c>
      <c r="N201" s="231" t="str">
        <f>IF(Detailed_Expense_P1141618[[#This Row],[TOTAL]]&lt;&gt;"",Detailed_Expense_P1141618[[#This Row],[TOTAL]]*VLOOKUP(Detailed_Expense_P1141618[[#This Row],[CURRENCY]],Conversion12[],2,0),"")</f>
        <v/>
      </c>
      <c r="O201" s="281"/>
      <c r="P201" s="291"/>
      <c r="Q201" s="291"/>
      <c r="R201" s="73"/>
      <c r="W201" s="53"/>
    </row>
    <row r="202" spans="1:23" x14ac:dyDescent="0.35">
      <c r="A202" s="288"/>
      <c r="B202" s="289"/>
      <c r="C202" s="291"/>
      <c r="D202" s="291"/>
      <c r="E202" s="73"/>
      <c r="F202" s="293"/>
      <c r="G202" s="291"/>
      <c r="H202" s="291"/>
      <c r="I202" s="291"/>
      <c r="J202" s="289"/>
      <c r="K202" s="289"/>
      <c r="L202" s="281"/>
      <c r="M202" s="231" t="str">
        <f t="shared" si="1"/>
        <v/>
      </c>
      <c r="N202" s="231" t="str">
        <f>IF(Detailed_Expense_P1141618[[#This Row],[TOTAL]]&lt;&gt;"",Detailed_Expense_P1141618[[#This Row],[TOTAL]]*VLOOKUP(Detailed_Expense_P1141618[[#This Row],[CURRENCY]],Conversion12[],2,0),"")</f>
        <v/>
      </c>
      <c r="O202" s="281"/>
      <c r="P202" s="291"/>
      <c r="Q202" s="291"/>
      <c r="W202" s="53"/>
    </row>
    <row r="203" spans="1:23" x14ac:dyDescent="0.35">
      <c r="E203" s="73"/>
      <c r="F203" s="293"/>
      <c r="G203" s="291"/>
      <c r="H203" s="291"/>
      <c r="I203" s="300"/>
      <c r="J203" s="289"/>
      <c r="K203" s="301"/>
      <c r="L203" s="281"/>
      <c r="M203" s="231" t="str">
        <f t="shared" si="1"/>
        <v/>
      </c>
      <c r="N203" s="231" t="str">
        <f>IF(Detailed_Expense_P1141618[[#This Row],[TOTAL]]&lt;&gt;"",Detailed_Expense_P1141618[[#This Row],[TOTAL]]*VLOOKUP(Detailed_Expense_P1141618[[#This Row],[CURRENCY]],Conversion12[],2,0),"")</f>
        <v/>
      </c>
      <c r="O203" s="281"/>
      <c r="P203" s="291"/>
      <c r="Q203" s="300"/>
      <c r="W203" s="53"/>
    </row>
    <row r="204" spans="1:23" x14ac:dyDescent="0.35">
      <c r="F204" s="293"/>
      <c r="G204" s="291"/>
      <c r="H204" s="291"/>
      <c r="I204" s="300"/>
      <c r="J204" s="289"/>
      <c r="K204" s="301"/>
      <c r="L204" s="281"/>
      <c r="M204" s="231" t="str">
        <f t="shared" si="1"/>
        <v/>
      </c>
      <c r="N204" s="231" t="str">
        <f>IF(Detailed_Expense_P1141618[[#This Row],[TOTAL]]&lt;&gt;"",Detailed_Expense_P1141618[[#This Row],[TOTAL]]*VLOOKUP(Detailed_Expense_P1141618[[#This Row],[CURRENCY]],Conversion12[],2,0),"")</f>
        <v/>
      </c>
      <c r="O204" s="281"/>
      <c r="P204" s="291"/>
      <c r="Q204" s="300"/>
      <c r="W204" s="53"/>
    </row>
    <row r="205" spans="1:23" x14ac:dyDescent="0.35">
      <c r="F205" s="293"/>
      <c r="G205" s="291"/>
      <c r="H205" s="291"/>
      <c r="I205" s="300"/>
      <c r="J205" s="289"/>
      <c r="K205" s="301"/>
      <c r="L205" s="281"/>
      <c r="M205" s="231" t="str">
        <f t="shared" si="1"/>
        <v/>
      </c>
      <c r="N205" s="231" t="str">
        <f>IF(Detailed_Expense_P1141618[[#This Row],[TOTAL]]&lt;&gt;"",Detailed_Expense_P1141618[[#This Row],[TOTAL]]*VLOOKUP(Detailed_Expense_P1141618[[#This Row],[CURRENCY]],Conversion12[],2,0),"")</f>
        <v/>
      </c>
      <c r="O205" s="281"/>
      <c r="P205" s="291"/>
      <c r="Q205" s="300"/>
      <c r="W205" s="53"/>
    </row>
    <row r="206" spans="1:23" x14ac:dyDescent="0.35">
      <c r="F206" s="293"/>
      <c r="G206" s="291"/>
      <c r="H206" s="291"/>
      <c r="I206" s="300"/>
      <c r="J206" s="289"/>
      <c r="K206" s="301"/>
      <c r="L206" s="281"/>
      <c r="M206" s="231" t="str">
        <f t="shared" si="1"/>
        <v/>
      </c>
      <c r="N206" s="231" t="str">
        <f>IF(Detailed_Expense_P1141618[[#This Row],[TOTAL]]&lt;&gt;"",Detailed_Expense_P1141618[[#This Row],[TOTAL]]*VLOOKUP(Detailed_Expense_P1141618[[#This Row],[CURRENCY]],Conversion12[],2,0),"")</f>
        <v/>
      </c>
      <c r="O206" s="281"/>
      <c r="P206" s="291"/>
      <c r="Q206" s="300"/>
      <c r="W206" s="53"/>
    </row>
    <row r="207" spans="1:23" x14ac:dyDescent="0.35">
      <c r="F207" s="293"/>
      <c r="G207" s="291"/>
      <c r="H207" s="291"/>
      <c r="I207" s="300"/>
      <c r="J207" s="289"/>
      <c r="K207" s="301"/>
      <c r="L207" s="281"/>
      <c r="M207" s="231" t="str">
        <f t="shared" si="1"/>
        <v/>
      </c>
      <c r="N207" s="231" t="str">
        <f>IF(Detailed_Expense_P1141618[[#This Row],[TOTAL]]&lt;&gt;"",Detailed_Expense_P1141618[[#This Row],[TOTAL]]*VLOOKUP(Detailed_Expense_P1141618[[#This Row],[CURRENCY]],Conversion12[],2,0),"")</f>
        <v/>
      </c>
      <c r="O207" s="281"/>
      <c r="P207" s="291"/>
      <c r="Q207" s="300"/>
      <c r="W207" s="53"/>
    </row>
    <row r="208" spans="1:23" x14ac:dyDescent="0.35">
      <c r="F208" s="293"/>
      <c r="G208" s="291"/>
      <c r="H208" s="291"/>
      <c r="I208" s="300"/>
      <c r="J208" s="289"/>
      <c r="K208" s="301"/>
      <c r="L208" s="281"/>
      <c r="M208" s="231" t="str">
        <f t="shared" si="1"/>
        <v/>
      </c>
      <c r="N208" s="231" t="str">
        <f>IF(Detailed_Expense_P1141618[[#This Row],[TOTAL]]&lt;&gt;"",Detailed_Expense_P1141618[[#This Row],[TOTAL]]*VLOOKUP(Detailed_Expense_P1141618[[#This Row],[CURRENCY]],Conversion12[],2,0),"")</f>
        <v/>
      </c>
      <c r="O208" s="281"/>
      <c r="P208" s="291"/>
      <c r="Q208" s="300"/>
      <c r="W208" s="53"/>
    </row>
    <row r="209" spans="6:23" x14ac:dyDescent="0.35">
      <c r="F209" s="293"/>
      <c r="G209" s="291"/>
      <c r="H209" s="291"/>
      <c r="I209" s="300"/>
      <c r="J209" s="289"/>
      <c r="K209" s="301"/>
      <c r="L209" s="281"/>
      <c r="M209" s="231" t="str">
        <f t="shared" si="1"/>
        <v/>
      </c>
      <c r="N209" s="231" t="str">
        <f>IF(Detailed_Expense_P1141618[[#This Row],[TOTAL]]&lt;&gt;"",Detailed_Expense_P1141618[[#This Row],[TOTAL]]*VLOOKUP(Detailed_Expense_P1141618[[#This Row],[CURRENCY]],Conversion12[],2,0),"")</f>
        <v/>
      </c>
      <c r="O209" s="281"/>
      <c r="P209" s="291"/>
      <c r="Q209" s="300"/>
      <c r="W209" s="53"/>
    </row>
    <row r="210" spans="6:23" x14ac:dyDescent="0.35">
      <c r="F210" s="293"/>
      <c r="G210" s="300"/>
      <c r="H210" s="291"/>
      <c r="I210" s="300"/>
      <c r="J210" s="289"/>
      <c r="K210" s="301"/>
      <c r="L210" s="281"/>
      <c r="M210" s="231" t="str">
        <f t="shared" si="1"/>
        <v/>
      </c>
      <c r="N210" s="231" t="str">
        <f>IF(Detailed_Expense_P1141618[[#This Row],[TOTAL]]&lt;&gt;"",Detailed_Expense_P1141618[[#This Row],[TOTAL]]*VLOOKUP(Detailed_Expense_P1141618[[#This Row],[CURRENCY]],Conversion12[],2,0),"")</f>
        <v/>
      </c>
      <c r="O210" s="281"/>
      <c r="P210" s="291"/>
      <c r="Q210" s="300"/>
      <c r="W210" s="53"/>
    </row>
    <row r="211" spans="6:23" x14ac:dyDescent="0.35">
      <c r="F211" s="293"/>
      <c r="G211" s="300"/>
      <c r="H211" s="291"/>
      <c r="I211" s="300"/>
      <c r="J211" s="289"/>
      <c r="K211" s="301"/>
      <c r="L211" s="281"/>
      <c r="M211" s="231" t="str">
        <f t="shared" si="1"/>
        <v/>
      </c>
      <c r="N211" s="231" t="str">
        <f>IF(Detailed_Expense_P1141618[[#This Row],[TOTAL]]&lt;&gt;"",Detailed_Expense_P1141618[[#This Row],[TOTAL]]*VLOOKUP(Detailed_Expense_P1141618[[#This Row],[CURRENCY]],Conversion12[],2,0),"")</f>
        <v/>
      </c>
      <c r="O211" s="281"/>
      <c r="P211" s="291"/>
      <c r="Q211" s="300"/>
      <c r="W211" s="53"/>
    </row>
    <row r="212" spans="6:23" x14ac:dyDescent="0.35">
      <c r="F212" s="293"/>
      <c r="G212" s="300"/>
      <c r="H212" s="291"/>
      <c r="I212" s="300"/>
      <c r="J212" s="289"/>
      <c r="K212" s="301"/>
      <c r="L212" s="281"/>
      <c r="M212" s="231" t="str">
        <f t="shared" si="1"/>
        <v/>
      </c>
      <c r="N212" s="231" t="str">
        <f>IF(Detailed_Expense_P1141618[[#This Row],[TOTAL]]&lt;&gt;"",Detailed_Expense_P1141618[[#This Row],[TOTAL]]*VLOOKUP(Detailed_Expense_P1141618[[#This Row],[CURRENCY]],Conversion12[],2,0),"")</f>
        <v/>
      </c>
      <c r="O212" s="281"/>
      <c r="P212" s="291"/>
      <c r="Q212" s="300"/>
      <c r="W212" s="53"/>
    </row>
    <row r="213" spans="6:23" x14ac:dyDescent="0.35">
      <c r="F213" s="293"/>
      <c r="G213" s="300"/>
      <c r="H213" s="291"/>
      <c r="I213" s="300"/>
      <c r="J213" s="289"/>
      <c r="K213" s="301"/>
      <c r="L213" s="281"/>
      <c r="M213" s="231" t="str">
        <f t="shared" si="1"/>
        <v/>
      </c>
      <c r="N213" s="231" t="str">
        <f>IF(Detailed_Expense_P1141618[[#This Row],[TOTAL]]&lt;&gt;"",Detailed_Expense_P1141618[[#This Row],[TOTAL]]*VLOOKUP(Detailed_Expense_P1141618[[#This Row],[CURRENCY]],Conversion12[],2,0),"")</f>
        <v/>
      </c>
      <c r="O213" s="281"/>
      <c r="P213" s="291"/>
      <c r="Q213" s="300"/>
      <c r="W213" s="53"/>
    </row>
    <row r="214" spans="6:23" x14ac:dyDescent="0.35">
      <c r="F214" s="293"/>
      <c r="G214" s="300"/>
      <c r="H214" s="291"/>
      <c r="I214" s="300"/>
      <c r="J214" s="289"/>
      <c r="K214" s="301"/>
      <c r="L214" s="281"/>
      <c r="M214" s="231" t="str">
        <f t="shared" si="1"/>
        <v/>
      </c>
      <c r="N214" s="231" t="str">
        <f>IF(Detailed_Expense_P1141618[[#This Row],[TOTAL]]&lt;&gt;"",Detailed_Expense_P1141618[[#This Row],[TOTAL]]*VLOOKUP(Detailed_Expense_P1141618[[#This Row],[CURRENCY]],Conversion12[],2,0),"")</f>
        <v/>
      </c>
      <c r="O214" s="281"/>
      <c r="P214" s="291"/>
      <c r="Q214" s="300"/>
      <c r="W214" s="53"/>
    </row>
    <row r="215" spans="6:23" x14ac:dyDescent="0.35">
      <c r="F215" s="293"/>
      <c r="G215" s="300"/>
      <c r="H215" s="291"/>
      <c r="I215" s="300"/>
      <c r="J215" s="289"/>
      <c r="K215" s="301"/>
      <c r="L215" s="281"/>
      <c r="M215" s="231" t="str">
        <f t="shared" si="1"/>
        <v/>
      </c>
      <c r="N215" s="231" t="str">
        <f>IF(Detailed_Expense_P1141618[[#This Row],[TOTAL]]&lt;&gt;"",Detailed_Expense_P1141618[[#This Row],[TOTAL]]*VLOOKUP(Detailed_Expense_P1141618[[#This Row],[CURRENCY]],Conversion12[],2,0),"")</f>
        <v/>
      </c>
      <c r="O215" s="281"/>
      <c r="P215" s="291"/>
      <c r="Q215" s="300"/>
      <c r="W215" s="53"/>
    </row>
    <row r="216" spans="6:23" x14ac:dyDescent="0.35">
      <c r="F216" s="293"/>
      <c r="G216" s="300"/>
      <c r="H216" s="291"/>
      <c r="I216" s="300"/>
      <c r="J216" s="289"/>
      <c r="K216" s="301"/>
      <c r="L216" s="281"/>
      <c r="M216" s="231" t="str">
        <f t="shared" si="1"/>
        <v/>
      </c>
      <c r="N216" s="231" t="str">
        <f>IF(Detailed_Expense_P1141618[[#This Row],[TOTAL]]&lt;&gt;"",Detailed_Expense_P1141618[[#This Row],[TOTAL]]*VLOOKUP(Detailed_Expense_P1141618[[#This Row],[CURRENCY]],Conversion12[],2,0),"")</f>
        <v/>
      </c>
      <c r="O216" s="281"/>
      <c r="P216" s="291"/>
      <c r="Q216" s="300"/>
      <c r="W216" s="53"/>
    </row>
    <row r="217" spans="6:23" x14ac:dyDescent="0.35">
      <c r="F217" s="293"/>
      <c r="G217" s="300"/>
      <c r="H217" s="291"/>
      <c r="I217" s="300"/>
      <c r="J217" s="289"/>
      <c r="K217" s="301"/>
      <c r="L217" s="281"/>
      <c r="M217" s="231" t="str">
        <f t="shared" si="1"/>
        <v/>
      </c>
      <c r="N217" s="231" t="str">
        <f>IF(Detailed_Expense_P1141618[[#This Row],[TOTAL]]&lt;&gt;"",Detailed_Expense_P1141618[[#This Row],[TOTAL]]*VLOOKUP(Detailed_Expense_P1141618[[#This Row],[CURRENCY]],Conversion12[],2,0),"")</f>
        <v/>
      </c>
      <c r="O217" s="281"/>
      <c r="P217" s="291"/>
      <c r="Q217" s="300"/>
      <c r="W217" s="53"/>
    </row>
    <row r="218" spans="6:23" x14ac:dyDescent="0.35">
      <c r="F218" s="293"/>
      <c r="G218" s="300"/>
      <c r="H218" s="291"/>
      <c r="I218" s="300"/>
      <c r="J218" s="289"/>
      <c r="K218" s="301"/>
      <c r="L218" s="281"/>
      <c r="M218" s="231" t="str">
        <f t="shared" si="1"/>
        <v/>
      </c>
      <c r="N218" s="231" t="str">
        <f>IF(Detailed_Expense_P1141618[[#This Row],[TOTAL]]&lt;&gt;"",Detailed_Expense_P1141618[[#This Row],[TOTAL]]*VLOOKUP(Detailed_Expense_P1141618[[#This Row],[CURRENCY]],Conversion12[],2,0),"")</f>
        <v/>
      </c>
      <c r="O218" s="281"/>
      <c r="P218" s="291"/>
      <c r="Q218" s="300"/>
      <c r="W218" s="53"/>
    </row>
    <row r="219" spans="6:23" x14ac:dyDescent="0.35">
      <c r="F219" s="293"/>
      <c r="G219" s="300"/>
      <c r="H219" s="291"/>
      <c r="I219" s="300"/>
      <c r="J219" s="289"/>
      <c r="K219" s="301"/>
      <c r="L219" s="281"/>
      <c r="M219" s="231" t="str">
        <f t="shared" si="1"/>
        <v/>
      </c>
      <c r="N219" s="231" t="str">
        <f>IF(Detailed_Expense_P1141618[[#This Row],[TOTAL]]&lt;&gt;"",Detailed_Expense_P1141618[[#This Row],[TOTAL]]*VLOOKUP(Detailed_Expense_P1141618[[#This Row],[CURRENCY]],Conversion12[],2,0),"")</f>
        <v/>
      </c>
      <c r="O219" s="281"/>
      <c r="P219" s="291"/>
      <c r="Q219" s="300"/>
      <c r="W219" s="53"/>
    </row>
    <row r="220" spans="6:23" x14ac:dyDescent="0.35">
      <c r="F220" s="293"/>
      <c r="G220" s="300"/>
      <c r="H220" s="291"/>
      <c r="I220" s="300"/>
      <c r="J220" s="289"/>
      <c r="K220" s="301"/>
      <c r="L220" s="281"/>
      <c r="M220" s="231" t="str">
        <f t="shared" si="1"/>
        <v/>
      </c>
      <c r="N220" s="231" t="str">
        <f>IF(Detailed_Expense_P1141618[[#This Row],[TOTAL]]&lt;&gt;"",Detailed_Expense_P1141618[[#This Row],[TOTAL]]*VLOOKUP(Detailed_Expense_P1141618[[#This Row],[CURRENCY]],Conversion12[],2,0),"")</f>
        <v/>
      </c>
      <c r="O220" s="281"/>
      <c r="P220" s="291"/>
      <c r="Q220" s="300"/>
      <c r="W220" s="53"/>
    </row>
    <row r="221" spans="6:23" x14ac:dyDescent="0.35">
      <c r="F221" s="293"/>
      <c r="G221" s="300"/>
      <c r="H221" s="291"/>
      <c r="I221" s="300"/>
      <c r="J221" s="289"/>
      <c r="K221" s="301"/>
      <c r="L221" s="281"/>
      <c r="M221" s="231" t="str">
        <f t="shared" si="1"/>
        <v/>
      </c>
      <c r="N221" s="231" t="str">
        <f>IF(Detailed_Expense_P1141618[[#This Row],[TOTAL]]&lt;&gt;"",Detailed_Expense_P1141618[[#This Row],[TOTAL]]*VLOOKUP(Detailed_Expense_P1141618[[#This Row],[CURRENCY]],Conversion12[],2,0),"")</f>
        <v/>
      </c>
      <c r="O221" s="281"/>
      <c r="P221" s="291"/>
      <c r="Q221" s="300"/>
      <c r="W221" s="53"/>
    </row>
    <row r="222" spans="6:23" x14ac:dyDescent="0.35">
      <c r="F222" s="293"/>
      <c r="G222" s="300"/>
      <c r="H222" s="291"/>
      <c r="I222" s="300"/>
      <c r="J222" s="289"/>
      <c r="K222" s="301"/>
      <c r="L222" s="281"/>
      <c r="M222" s="231" t="str">
        <f t="shared" si="1"/>
        <v/>
      </c>
      <c r="N222" s="231" t="str">
        <f>IF(Detailed_Expense_P1141618[[#This Row],[TOTAL]]&lt;&gt;"",Detailed_Expense_P1141618[[#This Row],[TOTAL]]*VLOOKUP(Detailed_Expense_P1141618[[#This Row],[CURRENCY]],Conversion12[],2,0),"")</f>
        <v/>
      </c>
      <c r="O222" s="281"/>
      <c r="P222" s="291"/>
      <c r="Q222" s="300"/>
      <c r="W222" s="53"/>
    </row>
    <row r="223" spans="6:23" x14ac:dyDescent="0.35">
      <c r="F223" s="293"/>
      <c r="G223" s="300"/>
      <c r="H223" s="291"/>
      <c r="I223" s="300"/>
      <c r="J223" s="289"/>
      <c r="K223" s="301"/>
      <c r="L223" s="281"/>
      <c r="M223" s="231" t="str">
        <f t="shared" si="1"/>
        <v/>
      </c>
      <c r="N223" s="231" t="str">
        <f>IF(Detailed_Expense_P1141618[[#This Row],[TOTAL]]&lt;&gt;"",Detailed_Expense_P1141618[[#This Row],[TOTAL]]*VLOOKUP(Detailed_Expense_P1141618[[#This Row],[CURRENCY]],Conversion12[],2,0),"")</f>
        <v/>
      </c>
      <c r="O223" s="281"/>
      <c r="P223" s="291"/>
      <c r="Q223" s="300"/>
      <c r="W223" s="53"/>
    </row>
    <row r="224" spans="6:23" x14ac:dyDescent="0.35">
      <c r="F224" s="293"/>
      <c r="G224" s="300"/>
      <c r="H224" s="291"/>
      <c r="I224" s="300"/>
      <c r="J224" s="289"/>
      <c r="K224" s="301"/>
      <c r="L224" s="281"/>
      <c r="M224" s="231" t="str">
        <f t="shared" si="1"/>
        <v/>
      </c>
      <c r="N224" s="231" t="str">
        <f>IF(Detailed_Expense_P1141618[[#This Row],[TOTAL]]&lt;&gt;"",Detailed_Expense_P1141618[[#This Row],[TOTAL]]*VLOOKUP(Detailed_Expense_P1141618[[#This Row],[CURRENCY]],Conversion12[],2,0),"")</f>
        <v/>
      </c>
      <c r="O224" s="281"/>
      <c r="P224" s="291"/>
      <c r="Q224" s="300"/>
      <c r="W224" s="53"/>
    </row>
    <row r="225" spans="6:23" x14ac:dyDescent="0.35">
      <c r="F225" s="293"/>
      <c r="G225" s="300"/>
      <c r="H225" s="291"/>
      <c r="I225" s="300"/>
      <c r="J225" s="289"/>
      <c r="K225" s="301"/>
      <c r="L225" s="281"/>
      <c r="M225" s="231" t="str">
        <f t="shared" si="1"/>
        <v/>
      </c>
      <c r="N225" s="231" t="str">
        <f>IF(Detailed_Expense_P1141618[[#This Row],[TOTAL]]&lt;&gt;"",Detailed_Expense_P1141618[[#This Row],[TOTAL]]*VLOOKUP(Detailed_Expense_P1141618[[#This Row],[CURRENCY]],Conversion12[],2,0),"")</f>
        <v/>
      </c>
      <c r="O225" s="281"/>
      <c r="P225" s="291"/>
      <c r="Q225" s="300"/>
      <c r="W225" s="53"/>
    </row>
    <row r="226" spans="6:23" x14ac:dyDescent="0.35">
      <c r="F226" s="293"/>
      <c r="G226" s="300"/>
      <c r="H226" s="291"/>
      <c r="I226" s="300"/>
      <c r="J226" s="289"/>
      <c r="K226" s="301"/>
      <c r="L226" s="281"/>
      <c r="M226" s="231" t="str">
        <f t="shared" si="1"/>
        <v/>
      </c>
      <c r="N226" s="231" t="str">
        <f>IF(Detailed_Expense_P1141618[[#This Row],[TOTAL]]&lt;&gt;"",Detailed_Expense_P1141618[[#This Row],[TOTAL]]*VLOOKUP(Detailed_Expense_P1141618[[#This Row],[CURRENCY]],Conversion12[],2,0),"")</f>
        <v/>
      </c>
      <c r="O226" s="281"/>
      <c r="P226" s="291"/>
      <c r="Q226" s="300"/>
      <c r="W226" s="53"/>
    </row>
    <row r="227" spans="6:23" x14ac:dyDescent="0.35">
      <c r="F227" s="293"/>
      <c r="G227" s="300"/>
      <c r="H227" s="291"/>
      <c r="I227" s="300"/>
      <c r="J227" s="289"/>
      <c r="K227" s="301"/>
      <c r="L227" s="281"/>
      <c r="M227" s="231" t="str">
        <f t="shared" si="1"/>
        <v/>
      </c>
      <c r="N227" s="231" t="str">
        <f>IF(Detailed_Expense_P1141618[[#This Row],[TOTAL]]&lt;&gt;"",Detailed_Expense_P1141618[[#This Row],[TOTAL]]*VLOOKUP(Detailed_Expense_P1141618[[#This Row],[CURRENCY]],Conversion12[],2,0),"")</f>
        <v/>
      </c>
      <c r="O227" s="281"/>
      <c r="P227" s="291"/>
      <c r="Q227" s="300"/>
      <c r="W227" s="53"/>
    </row>
    <row r="228" spans="6:23" x14ac:dyDescent="0.35">
      <c r="F228" s="293"/>
      <c r="G228" s="300"/>
      <c r="H228" s="291"/>
      <c r="I228" s="300"/>
      <c r="J228" s="289"/>
      <c r="K228" s="301"/>
      <c r="L228" s="281"/>
      <c r="M228" s="231" t="str">
        <f t="shared" si="1"/>
        <v/>
      </c>
      <c r="N228" s="231" t="str">
        <f>IF(Detailed_Expense_P1141618[[#This Row],[TOTAL]]&lt;&gt;"",Detailed_Expense_P1141618[[#This Row],[TOTAL]]*VLOOKUP(Detailed_Expense_P1141618[[#This Row],[CURRENCY]],Conversion12[],2,0),"")</f>
        <v/>
      </c>
      <c r="O228" s="281"/>
      <c r="P228" s="291"/>
      <c r="Q228" s="300"/>
      <c r="W228" s="53"/>
    </row>
    <row r="229" spans="6:23" x14ac:dyDescent="0.35">
      <c r="F229" s="293"/>
      <c r="G229" s="300"/>
      <c r="H229" s="291"/>
      <c r="I229" s="300"/>
      <c r="J229" s="289"/>
      <c r="K229" s="301"/>
      <c r="L229" s="281"/>
      <c r="M229" s="231" t="str">
        <f t="shared" si="1"/>
        <v/>
      </c>
      <c r="N229" s="231" t="str">
        <f>IF(Detailed_Expense_P1141618[[#This Row],[TOTAL]]&lt;&gt;"",Detailed_Expense_P1141618[[#This Row],[TOTAL]]*VLOOKUP(Detailed_Expense_P1141618[[#This Row],[CURRENCY]],Conversion12[],2,0),"")</f>
        <v/>
      </c>
      <c r="O229" s="281"/>
      <c r="P229" s="291"/>
      <c r="Q229" s="300"/>
      <c r="W229" s="53"/>
    </row>
    <row r="230" spans="6:23" x14ac:dyDescent="0.35">
      <c r="F230" s="293"/>
      <c r="G230" s="300"/>
      <c r="H230" s="291"/>
      <c r="I230" s="300"/>
      <c r="J230" s="289"/>
      <c r="K230" s="301"/>
      <c r="L230" s="281"/>
      <c r="M230" s="231" t="str">
        <f t="shared" si="1"/>
        <v/>
      </c>
      <c r="N230" s="231" t="str">
        <f>IF(Detailed_Expense_P1141618[[#This Row],[TOTAL]]&lt;&gt;"",Detailed_Expense_P1141618[[#This Row],[TOTAL]]*VLOOKUP(Detailed_Expense_P1141618[[#This Row],[CURRENCY]],Conversion12[],2,0),"")</f>
        <v/>
      </c>
      <c r="O230" s="281"/>
      <c r="P230" s="291"/>
      <c r="Q230" s="300"/>
      <c r="W230" s="53"/>
    </row>
    <row r="231" spans="6:23" x14ac:dyDescent="0.35">
      <c r="F231" s="293"/>
      <c r="G231" s="300"/>
      <c r="H231" s="291"/>
      <c r="I231" s="300"/>
      <c r="J231" s="289"/>
      <c r="K231" s="301"/>
      <c r="L231" s="281"/>
      <c r="M231" s="231" t="str">
        <f t="shared" si="1"/>
        <v/>
      </c>
      <c r="N231" s="231" t="str">
        <f>IF(Detailed_Expense_P1141618[[#This Row],[TOTAL]]&lt;&gt;"",Detailed_Expense_P1141618[[#This Row],[TOTAL]]*VLOOKUP(Detailed_Expense_P1141618[[#This Row],[CURRENCY]],Conversion12[],2,0),"")</f>
        <v/>
      </c>
      <c r="O231" s="281"/>
      <c r="P231" s="291"/>
      <c r="Q231" s="300"/>
      <c r="W231" s="53"/>
    </row>
    <row r="232" spans="6:23" x14ac:dyDescent="0.35">
      <c r="F232" s="293"/>
      <c r="G232" s="300"/>
      <c r="H232" s="291"/>
      <c r="I232" s="300"/>
      <c r="J232" s="289"/>
      <c r="K232" s="301"/>
      <c r="L232" s="281"/>
      <c r="M232" s="231" t="str">
        <f t="shared" si="1"/>
        <v/>
      </c>
      <c r="N232" s="231" t="str">
        <f>IF(Detailed_Expense_P1141618[[#This Row],[TOTAL]]&lt;&gt;"",Detailed_Expense_P1141618[[#This Row],[TOTAL]]*VLOOKUP(Detailed_Expense_P1141618[[#This Row],[CURRENCY]],Conversion12[],2,0),"")</f>
        <v/>
      </c>
      <c r="O232" s="281"/>
      <c r="P232" s="291"/>
      <c r="Q232" s="300"/>
      <c r="W232" s="53"/>
    </row>
    <row r="233" spans="6:23" x14ac:dyDescent="0.35">
      <c r="F233" s="293"/>
      <c r="G233" s="300"/>
      <c r="H233" s="291"/>
      <c r="I233" s="300"/>
      <c r="J233" s="289"/>
      <c r="K233" s="301"/>
      <c r="L233" s="281"/>
      <c r="M233" s="231" t="str">
        <f t="shared" si="1"/>
        <v/>
      </c>
      <c r="N233" s="231" t="str">
        <f>IF(Detailed_Expense_P1141618[[#This Row],[TOTAL]]&lt;&gt;"",Detailed_Expense_P1141618[[#This Row],[TOTAL]]*VLOOKUP(Detailed_Expense_P1141618[[#This Row],[CURRENCY]],Conversion12[],2,0),"")</f>
        <v/>
      </c>
      <c r="O233" s="281"/>
      <c r="P233" s="291"/>
      <c r="Q233" s="300"/>
      <c r="W233" s="53"/>
    </row>
    <row r="234" spans="6:23" x14ac:dyDescent="0.35">
      <c r="F234" s="293"/>
      <c r="G234" s="300"/>
      <c r="H234" s="291"/>
      <c r="I234" s="300"/>
      <c r="J234" s="289"/>
      <c r="K234" s="301"/>
      <c r="L234" s="281"/>
      <c r="M234" s="231" t="str">
        <f t="shared" si="1"/>
        <v/>
      </c>
      <c r="N234" s="231" t="str">
        <f>IF(Detailed_Expense_P1141618[[#This Row],[TOTAL]]&lt;&gt;"",Detailed_Expense_P1141618[[#This Row],[TOTAL]]*VLOOKUP(Detailed_Expense_P1141618[[#This Row],[CURRENCY]],Conversion12[],2,0),"")</f>
        <v/>
      </c>
      <c r="O234" s="281"/>
      <c r="P234" s="291"/>
      <c r="Q234" s="300"/>
      <c r="W234" s="53"/>
    </row>
    <row r="235" spans="6:23" x14ac:dyDescent="0.35">
      <c r="F235" s="293"/>
      <c r="G235" s="300"/>
      <c r="H235" s="291"/>
      <c r="I235" s="300"/>
      <c r="J235" s="289"/>
      <c r="K235" s="301"/>
      <c r="L235" s="281"/>
      <c r="M235" s="231" t="str">
        <f t="shared" si="1"/>
        <v/>
      </c>
      <c r="N235" s="231" t="str">
        <f>IF(Detailed_Expense_P1141618[[#This Row],[TOTAL]]&lt;&gt;"",Detailed_Expense_P1141618[[#This Row],[TOTAL]]*VLOOKUP(Detailed_Expense_P1141618[[#This Row],[CURRENCY]],Conversion12[],2,0),"")</f>
        <v/>
      </c>
      <c r="O235" s="281"/>
      <c r="P235" s="291"/>
      <c r="Q235" s="300"/>
      <c r="W235" s="53"/>
    </row>
    <row r="236" spans="6:23" x14ac:dyDescent="0.35">
      <c r="F236" s="293"/>
      <c r="G236" s="300"/>
      <c r="H236" s="291"/>
      <c r="I236" s="300"/>
      <c r="J236" s="289"/>
      <c r="K236" s="301"/>
      <c r="L236" s="281"/>
      <c r="M236" s="231" t="str">
        <f t="shared" si="1"/>
        <v/>
      </c>
      <c r="N236" s="231" t="str">
        <f>IF(Detailed_Expense_P1141618[[#This Row],[TOTAL]]&lt;&gt;"",Detailed_Expense_P1141618[[#This Row],[TOTAL]]*VLOOKUP(Detailed_Expense_P1141618[[#This Row],[CURRENCY]],Conversion12[],2,0),"")</f>
        <v/>
      </c>
      <c r="O236" s="281"/>
      <c r="P236" s="291"/>
      <c r="Q236" s="300"/>
      <c r="W236" s="53"/>
    </row>
    <row r="237" spans="6:23" x14ac:dyDescent="0.35">
      <c r="F237" s="293"/>
      <c r="G237" s="300"/>
      <c r="H237" s="291"/>
      <c r="I237" s="300"/>
      <c r="J237" s="289"/>
      <c r="K237" s="301"/>
      <c r="L237" s="281"/>
      <c r="M237" s="231" t="str">
        <f t="shared" si="1"/>
        <v/>
      </c>
      <c r="N237" s="231" t="str">
        <f>IF(Detailed_Expense_P1141618[[#This Row],[TOTAL]]&lt;&gt;"",Detailed_Expense_P1141618[[#This Row],[TOTAL]]*VLOOKUP(Detailed_Expense_P1141618[[#This Row],[CURRENCY]],Conversion12[],2,0),"")</f>
        <v/>
      </c>
      <c r="O237" s="281"/>
      <c r="P237" s="291"/>
      <c r="Q237" s="300"/>
      <c r="W237" s="53"/>
    </row>
    <row r="238" spans="6:23" x14ac:dyDescent="0.35">
      <c r="F238" s="293"/>
      <c r="G238" s="300"/>
      <c r="H238" s="291"/>
      <c r="I238" s="300"/>
      <c r="J238" s="289"/>
      <c r="K238" s="301"/>
      <c r="L238" s="281"/>
      <c r="M238" s="231" t="str">
        <f t="shared" si="1"/>
        <v/>
      </c>
      <c r="N238" s="231" t="str">
        <f>IF(Detailed_Expense_P1141618[[#This Row],[TOTAL]]&lt;&gt;"",Detailed_Expense_P1141618[[#This Row],[TOTAL]]*VLOOKUP(Detailed_Expense_P1141618[[#This Row],[CURRENCY]],Conversion12[],2,0),"")</f>
        <v/>
      </c>
      <c r="O238" s="281"/>
      <c r="P238" s="291"/>
      <c r="Q238" s="300"/>
      <c r="W238" s="53"/>
    </row>
    <row r="239" spans="6:23" x14ac:dyDescent="0.35">
      <c r="F239" s="293"/>
      <c r="G239" s="300"/>
      <c r="H239" s="291"/>
      <c r="I239" s="300"/>
      <c r="J239" s="289"/>
      <c r="K239" s="301"/>
      <c r="L239" s="281"/>
      <c r="M239" s="231" t="str">
        <f t="shared" si="1"/>
        <v/>
      </c>
      <c r="N239" s="231" t="str">
        <f>IF(Detailed_Expense_P1141618[[#This Row],[TOTAL]]&lt;&gt;"",Detailed_Expense_P1141618[[#This Row],[TOTAL]]*VLOOKUP(Detailed_Expense_P1141618[[#This Row],[CURRENCY]],Conversion12[],2,0),"")</f>
        <v/>
      </c>
      <c r="O239" s="281"/>
      <c r="P239" s="291"/>
      <c r="Q239" s="300"/>
      <c r="W239" s="53"/>
    </row>
    <row r="240" spans="6:23" x14ac:dyDescent="0.35">
      <c r="F240" s="293"/>
      <c r="G240" s="300"/>
      <c r="H240" s="291"/>
      <c r="I240" s="300"/>
      <c r="J240" s="289"/>
      <c r="K240" s="301"/>
      <c r="L240" s="281"/>
      <c r="M240" s="231" t="str">
        <f t="shared" si="1"/>
        <v/>
      </c>
      <c r="N240" s="231" t="str">
        <f>IF(Detailed_Expense_P1141618[[#This Row],[TOTAL]]&lt;&gt;"",Detailed_Expense_P1141618[[#This Row],[TOTAL]]*VLOOKUP(Detailed_Expense_P1141618[[#This Row],[CURRENCY]],Conversion12[],2,0),"")</f>
        <v/>
      </c>
      <c r="O240" s="281"/>
      <c r="P240" s="291"/>
      <c r="Q240" s="300"/>
      <c r="W240" s="53"/>
    </row>
    <row r="241" spans="6:23" x14ac:dyDescent="0.35">
      <c r="F241" s="293"/>
      <c r="G241" s="300"/>
      <c r="H241" s="291"/>
      <c r="I241" s="300"/>
      <c r="J241" s="289"/>
      <c r="K241" s="301"/>
      <c r="L241" s="281"/>
      <c r="M241" s="231" t="str">
        <f t="shared" si="1"/>
        <v/>
      </c>
      <c r="N241" s="231" t="str">
        <f>IF(Detailed_Expense_P1141618[[#This Row],[TOTAL]]&lt;&gt;"",Detailed_Expense_P1141618[[#This Row],[TOTAL]]*VLOOKUP(Detailed_Expense_P1141618[[#This Row],[CURRENCY]],Conversion12[],2,0),"")</f>
        <v/>
      </c>
      <c r="O241" s="281"/>
      <c r="P241" s="291"/>
      <c r="Q241" s="300"/>
      <c r="W241" s="53"/>
    </row>
    <row r="242" spans="6:23" x14ac:dyDescent="0.35">
      <c r="F242" s="293"/>
      <c r="G242" s="300"/>
      <c r="H242" s="291"/>
      <c r="I242" s="300"/>
      <c r="J242" s="289"/>
      <c r="K242" s="301"/>
      <c r="L242" s="281"/>
      <c r="M242" s="231" t="str">
        <f t="shared" si="1"/>
        <v/>
      </c>
      <c r="N242" s="231" t="str">
        <f>IF(Detailed_Expense_P1141618[[#This Row],[TOTAL]]&lt;&gt;"",Detailed_Expense_P1141618[[#This Row],[TOTAL]]*VLOOKUP(Detailed_Expense_P1141618[[#This Row],[CURRENCY]],Conversion12[],2,0),"")</f>
        <v/>
      </c>
      <c r="O242" s="281"/>
      <c r="P242" s="291"/>
      <c r="Q242" s="300"/>
      <c r="W242" s="53"/>
    </row>
    <row r="243" spans="6:23" x14ac:dyDescent="0.35">
      <c r="F243" s="293"/>
      <c r="G243" s="300"/>
      <c r="H243" s="291"/>
      <c r="I243" s="300"/>
      <c r="J243" s="289"/>
      <c r="K243" s="301"/>
      <c r="L243" s="281"/>
      <c r="M243" s="231" t="str">
        <f t="shared" si="1"/>
        <v/>
      </c>
      <c r="N243" s="231" t="str">
        <f>IF(Detailed_Expense_P1141618[[#This Row],[TOTAL]]&lt;&gt;"",Detailed_Expense_P1141618[[#This Row],[TOTAL]]*VLOOKUP(Detailed_Expense_P1141618[[#This Row],[CURRENCY]],Conversion12[],2,0),"")</f>
        <v/>
      </c>
      <c r="O243" s="281"/>
      <c r="P243" s="291"/>
      <c r="Q243" s="300"/>
      <c r="W243" s="53"/>
    </row>
    <row r="244" spans="6:23" x14ac:dyDescent="0.35">
      <c r="F244" s="293"/>
      <c r="G244" s="300"/>
      <c r="H244" s="291"/>
      <c r="I244" s="300"/>
      <c r="J244" s="289"/>
      <c r="K244" s="301"/>
      <c r="L244" s="281"/>
      <c r="M244" s="231" t="str">
        <f t="shared" si="1"/>
        <v/>
      </c>
      <c r="N244" s="231" t="str">
        <f>IF(Detailed_Expense_P1141618[[#This Row],[TOTAL]]&lt;&gt;"",Detailed_Expense_P1141618[[#This Row],[TOTAL]]*VLOOKUP(Detailed_Expense_P1141618[[#This Row],[CURRENCY]],Conversion12[],2,0),"")</f>
        <v/>
      </c>
      <c r="O244" s="281"/>
      <c r="P244" s="291"/>
      <c r="Q244" s="300"/>
      <c r="W244" s="53"/>
    </row>
    <row r="245" spans="6:23" x14ac:dyDescent="0.35">
      <c r="F245" s="293"/>
      <c r="G245" s="300"/>
      <c r="H245" s="291"/>
      <c r="I245" s="300"/>
      <c r="J245" s="289"/>
      <c r="K245" s="301"/>
      <c r="L245" s="281"/>
      <c r="M245" s="231" t="str">
        <f t="shared" si="1"/>
        <v/>
      </c>
      <c r="N245" s="231" t="str">
        <f>IF(Detailed_Expense_P1141618[[#This Row],[TOTAL]]&lt;&gt;"",Detailed_Expense_P1141618[[#This Row],[TOTAL]]*VLOOKUP(Detailed_Expense_P1141618[[#This Row],[CURRENCY]],Conversion12[],2,0),"")</f>
        <v/>
      </c>
      <c r="O245" s="281"/>
      <c r="P245" s="291"/>
      <c r="Q245" s="300"/>
      <c r="W245" s="53"/>
    </row>
    <row r="246" spans="6:23" x14ac:dyDescent="0.35">
      <c r="F246" s="293"/>
      <c r="G246" s="300"/>
      <c r="H246" s="291"/>
      <c r="I246" s="300"/>
      <c r="J246" s="289"/>
      <c r="K246" s="301"/>
      <c r="L246" s="281"/>
      <c r="M246" s="231" t="str">
        <f t="shared" si="1"/>
        <v/>
      </c>
      <c r="N246" s="231" t="str">
        <f>IF(Detailed_Expense_P1141618[[#This Row],[TOTAL]]&lt;&gt;"",Detailed_Expense_P1141618[[#This Row],[TOTAL]]*VLOOKUP(Detailed_Expense_P1141618[[#This Row],[CURRENCY]],Conversion12[],2,0),"")</f>
        <v/>
      </c>
      <c r="O246" s="281"/>
      <c r="P246" s="291"/>
      <c r="Q246" s="300"/>
      <c r="W246" s="53"/>
    </row>
    <row r="247" spans="6:23" x14ac:dyDescent="0.35">
      <c r="F247" s="293"/>
      <c r="G247" s="300"/>
      <c r="H247" s="291"/>
      <c r="I247" s="300"/>
      <c r="J247" s="289"/>
      <c r="K247" s="301"/>
      <c r="L247" s="281"/>
      <c r="M247" s="231" t="str">
        <f t="shared" si="1"/>
        <v/>
      </c>
      <c r="N247" s="231" t="str">
        <f>IF(Detailed_Expense_P1141618[[#This Row],[TOTAL]]&lt;&gt;"",Detailed_Expense_P1141618[[#This Row],[TOTAL]]*VLOOKUP(Detailed_Expense_P1141618[[#This Row],[CURRENCY]],Conversion12[],2,0),"")</f>
        <v/>
      </c>
      <c r="O247" s="281"/>
      <c r="P247" s="291"/>
      <c r="Q247" s="300"/>
      <c r="W247" s="53"/>
    </row>
    <row r="248" spans="6:23" x14ac:dyDescent="0.35">
      <c r="F248" s="293"/>
      <c r="G248" s="300"/>
      <c r="H248" s="291"/>
      <c r="I248" s="300"/>
      <c r="J248" s="289"/>
      <c r="K248" s="301"/>
      <c r="L248" s="281"/>
      <c r="M248" s="231" t="str">
        <f t="shared" si="1"/>
        <v/>
      </c>
      <c r="N248" s="231" t="str">
        <f>IF(Detailed_Expense_P1141618[[#This Row],[TOTAL]]&lt;&gt;"",Detailed_Expense_P1141618[[#This Row],[TOTAL]]*VLOOKUP(Detailed_Expense_P1141618[[#This Row],[CURRENCY]],Conversion12[],2,0),"")</f>
        <v/>
      </c>
      <c r="O248" s="281"/>
      <c r="P248" s="291"/>
      <c r="Q248" s="300"/>
      <c r="W248" s="53"/>
    </row>
    <row r="249" spans="6:23" x14ac:dyDescent="0.35">
      <c r="F249" s="293"/>
      <c r="G249" s="300"/>
      <c r="H249" s="291"/>
      <c r="I249" s="300"/>
      <c r="J249" s="289"/>
      <c r="K249" s="301"/>
      <c r="L249" s="281"/>
      <c r="M249" s="231" t="str">
        <f t="shared" si="1"/>
        <v/>
      </c>
      <c r="N249" s="231" t="str">
        <f>IF(Detailed_Expense_P1141618[[#This Row],[TOTAL]]&lt;&gt;"",Detailed_Expense_P1141618[[#This Row],[TOTAL]]*VLOOKUP(Detailed_Expense_P1141618[[#This Row],[CURRENCY]],Conversion12[],2,0),"")</f>
        <v/>
      </c>
      <c r="O249" s="281"/>
      <c r="P249" s="291"/>
      <c r="Q249" s="300"/>
      <c r="W249" s="53"/>
    </row>
    <row r="250" spans="6:23" x14ac:dyDescent="0.35">
      <c r="F250" s="293"/>
      <c r="G250" s="300"/>
      <c r="H250" s="291"/>
      <c r="I250" s="300"/>
      <c r="J250" s="289"/>
      <c r="K250" s="301"/>
      <c r="L250" s="281"/>
      <c r="M250" s="231" t="str">
        <f t="shared" si="1"/>
        <v/>
      </c>
      <c r="N250" s="231" t="str">
        <f>IF(Detailed_Expense_P1141618[[#This Row],[TOTAL]]&lt;&gt;"",Detailed_Expense_P1141618[[#This Row],[TOTAL]]*VLOOKUP(Detailed_Expense_P1141618[[#This Row],[CURRENCY]],Conversion12[],2,0),"")</f>
        <v/>
      </c>
      <c r="O250" s="281"/>
      <c r="P250" s="291"/>
      <c r="Q250" s="300"/>
      <c r="W250" s="53"/>
    </row>
    <row r="251" spans="6:23" x14ac:dyDescent="0.35">
      <c r="F251" s="293"/>
      <c r="G251" s="300"/>
      <c r="H251" s="291"/>
      <c r="I251" s="300"/>
      <c r="J251" s="289"/>
      <c r="K251" s="301"/>
      <c r="L251" s="281"/>
      <c r="M251" s="231" t="str">
        <f t="shared" si="1"/>
        <v/>
      </c>
      <c r="N251" s="231" t="str">
        <f>IF(Detailed_Expense_P1141618[[#This Row],[TOTAL]]&lt;&gt;"",Detailed_Expense_P1141618[[#This Row],[TOTAL]]*VLOOKUP(Detailed_Expense_P1141618[[#This Row],[CURRENCY]],Conversion12[],2,0),"")</f>
        <v/>
      </c>
      <c r="O251" s="281"/>
      <c r="P251" s="291"/>
      <c r="Q251" s="300"/>
      <c r="W251" s="53"/>
    </row>
    <row r="252" spans="6:23" x14ac:dyDescent="0.35">
      <c r="F252" s="293"/>
      <c r="G252" s="300"/>
      <c r="H252" s="291"/>
      <c r="I252" s="300"/>
      <c r="J252" s="289"/>
      <c r="K252" s="301"/>
      <c r="L252" s="281"/>
      <c r="M252" s="231" t="str">
        <f t="shared" si="1"/>
        <v/>
      </c>
      <c r="N252" s="231" t="str">
        <f>IF(Detailed_Expense_P1141618[[#This Row],[TOTAL]]&lt;&gt;"",Detailed_Expense_P1141618[[#This Row],[TOTAL]]*VLOOKUP(Detailed_Expense_P1141618[[#This Row],[CURRENCY]],Conversion12[],2,0),"")</f>
        <v/>
      </c>
      <c r="O252" s="281"/>
      <c r="P252" s="291"/>
      <c r="Q252" s="300"/>
      <c r="W252" s="53"/>
    </row>
    <row r="253" spans="6:23" x14ac:dyDescent="0.35">
      <c r="F253" s="293"/>
      <c r="G253" s="300"/>
      <c r="H253" s="291"/>
      <c r="I253" s="300"/>
      <c r="J253" s="289"/>
      <c r="K253" s="301"/>
      <c r="L253" s="281"/>
      <c r="M253" s="231" t="str">
        <f t="shared" si="1"/>
        <v/>
      </c>
      <c r="N253" s="231" t="str">
        <f>IF(Detailed_Expense_P1141618[[#This Row],[TOTAL]]&lt;&gt;"",Detailed_Expense_P1141618[[#This Row],[TOTAL]]*VLOOKUP(Detailed_Expense_P1141618[[#This Row],[CURRENCY]],Conversion12[],2,0),"")</f>
        <v/>
      </c>
      <c r="O253" s="281"/>
      <c r="P253" s="291"/>
      <c r="Q253" s="300"/>
      <c r="W253" s="53"/>
    </row>
    <row r="254" spans="6:23" x14ac:dyDescent="0.35">
      <c r="F254" s="293"/>
      <c r="G254" s="300"/>
      <c r="H254" s="291"/>
      <c r="I254" s="300"/>
      <c r="J254" s="289"/>
      <c r="K254" s="301"/>
      <c r="L254" s="281"/>
      <c r="M254" s="231" t="str">
        <f t="shared" si="1"/>
        <v/>
      </c>
      <c r="N254" s="231" t="str">
        <f>IF(Detailed_Expense_P1141618[[#This Row],[TOTAL]]&lt;&gt;"",Detailed_Expense_P1141618[[#This Row],[TOTAL]]*VLOOKUP(Detailed_Expense_P1141618[[#This Row],[CURRENCY]],Conversion12[],2,0),"")</f>
        <v/>
      </c>
      <c r="O254" s="281"/>
      <c r="P254" s="291"/>
      <c r="Q254" s="300"/>
      <c r="W254" s="53"/>
    </row>
    <row r="255" spans="6:23" x14ac:dyDescent="0.35">
      <c r="F255" s="293"/>
      <c r="G255" s="300"/>
      <c r="H255" s="291"/>
      <c r="I255" s="300"/>
      <c r="J255" s="289"/>
      <c r="K255" s="301"/>
      <c r="L255" s="281"/>
      <c r="M255" s="231" t="str">
        <f t="shared" si="1"/>
        <v/>
      </c>
      <c r="N255" s="231" t="str">
        <f>IF(Detailed_Expense_P1141618[[#This Row],[TOTAL]]&lt;&gt;"",Detailed_Expense_P1141618[[#This Row],[TOTAL]]*VLOOKUP(Detailed_Expense_P1141618[[#This Row],[CURRENCY]],Conversion12[],2,0),"")</f>
        <v/>
      </c>
      <c r="O255" s="281"/>
      <c r="P255" s="291"/>
      <c r="Q255" s="300"/>
      <c r="W255" s="53"/>
    </row>
    <row r="256" spans="6:23" x14ac:dyDescent="0.35">
      <c r="F256" s="293"/>
      <c r="G256" s="300"/>
      <c r="H256" s="291"/>
      <c r="I256" s="300"/>
      <c r="J256" s="289"/>
      <c r="K256" s="301"/>
      <c r="L256" s="281"/>
      <c r="M256" s="231" t="str">
        <f t="shared" si="1"/>
        <v/>
      </c>
      <c r="N256" s="231" t="str">
        <f>IF(Detailed_Expense_P1141618[[#This Row],[TOTAL]]&lt;&gt;"",Detailed_Expense_P1141618[[#This Row],[TOTAL]]*VLOOKUP(Detailed_Expense_P1141618[[#This Row],[CURRENCY]],Conversion12[],2,0),"")</f>
        <v/>
      </c>
      <c r="O256" s="281"/>
      <c r="P256" s="291"/>
      <c r="Q256" s="300"/>
      <c r="W256" s="53"/>
    </row>
    <row r="257" spans="6:23" x14ac:dyDescent="0.35">
      <c r="F257" s="293"/>
      <c r="G257" s="300"/>
      <c r="H257" s="291"/>
      <c r="I257" s="300"/>
      <c r="J257" s="289"/>
      <c r="K257" s="301"/>
      <c r="L257" s="281"/>
      <c r="M257" s="231" t="str">
        <f t="shared" si="1"/>
        <v/>
      </c>
      <c r="N257" s="231" t="str">
        <f>IF(Detailed_Expense_P1141618[[#This Row],[TOTAL]]&lt;&gt;"",Detailed_Expense_P1141618[[#This Row],[TOTAL]]*VLOOKUP(Detailed_Expense_P1141618[[#This Row],[CURRENCY]],Conversion12[],2,0),"")</f>
        <v/>
      </c>
      <c r="O257" s="281"/>
      <c r="P257" s="291"/>
      <c r="Q257" s="300"/>
      <c r="W257" s="53"/>
    </row>
    <row r="258" spans="6:23" x14ac:dyDescent="0.35">
      <c r="F258" s="293"/>
      <c r="G258" s="300"/>
      <c r="H258" s="291"/>
      <c r="I258" s="300"/>
      <c r="J258" s="289"/>
      <c r="K258" s="301"/>
      <c r="L258" s="281"/>
      <c r="M258" s="231" t="str">
        <f t="shared" si="1"/>
        <v/>
      </c>
      <c r="N258" s="231" t="str">
        <f>IF(Detailed_Expense_P1141618[[#This Row],[TOTAL]]&lt;&gt;"",Detailed_Expense_P1141618[[#This Row],[TOTAL]]*VLOOKUP(Detailed_Expense_P1141618[[#This Row],[CURRENCY]],Conversion12[],2,0),"")</f>
        <v/>
      </c>
      <c r="O258" s="281"/>
      <c r="P258" s="291"/>
      <c r="Q258" s="300"/>
      <c r="W258" s="53"/>
    </row>
    <row r="259" spans="6:23" x14ac:dyDescent="0.35">
      <c r="F259" s="293"/>
      <c r="G259" s="300"/>
      <c r="H259" s="291"/>
      <c r="I259" s="300"/>
      <c r="J259" s="289"/>
      <c r="K259" s="301"/>
      <c r="L259" s="281"/>
      <c r="M259" s="231" t="str">
        <f t="shared" si="1"/>
        <v/>
      </c>
      <c r="N259" s="231" t="str">
        <f>IF(Detailed_Expense_P1141618[[#This Row],[TOTAL]]&lt;&gt;"",Detailed_Expense_P1141618[[#This Row],[TOTAL]]*VLOOKUP(Detailed_Expense_P1141618[[#This Row],[CURRENCY]],Conversion12[],2,0),"")</f>
        <v/>
      </c>
      <c r="O259" s="281"/>
      <c r="P259" s="291"/>
      <c r="Q259" s="300"/>
      <c r="W259" s="53"/>
    </row>
    <row r="260" spans="6:23" x14ac:dyDescent="0.35">
      <c r="F260" s="293"/>
      <c r="G260" s="300"/>
      <c r="H260" s="291"/>
      <c r="I260" s="300"/>
      <c r="J260" s="289"/>
      <c r="K260" s="301"/>
      <c r="L260" s="281"/>
      <c r="M260" s="231" t="str">
        <f t="shared" ref="M260:M305" si="2">IF(I260*J260+K260&gt;0,I260*J260+K260,"")</f>
        <v/>
      </c>
      <c r="N260" s="231" t="str">
        <f>IF(Detailed_Expense_P1141618[[#This Row],[TOTAL]]&lt;&gt;"",Detailed_Expense_P1141618[[#This Row],[TOTAL]]*VLOOKUP(Detailed_Expense_P1141618[[#This Row],[CURRENCY]],Conversion12[],2,0),"")</f>
        <v/>
      </c>
      <c r="O260" s="281"/>
      <c r="P260" s="291"/>
      <c r="Q260" s="300"/>
      <c r="W260" s="53"/>
    </row>
    <row r="261" spans="6:23" x14ac:dyDescent="0.35">
      <c r="F261" s="293"/>
      <c r="G261" s="300"/>
      <c r="H261" s="291"/>
      <c r="I261" s="300"/>
      <c r="J261" s="289"/>
      <c r="K261" s="301"/>
      <c r="L261" s="281"/>
      <c r="M261" s="231" t="str">
        <f t="shared" si="2"/>
        <v/>
      </c>
      <c r="N261" s="231" t="str">
        <f>IF(Detailed_Expense_P1141618[[#This Row],[TOTAL]]&lt;&gt;"",Detailed_Expense_P1141618[[#This Row],[TOTAL]]*VLOOKUP(Detailed_Expense_P1141618[[#This Row],[CURRENCY]],Conversion12[],2,0),"")</f>
        <v/>
      </c>
      <c r="O261" s="281"/>
      <c r="P261" s="291"/>
      <c r="Q261" s="300"/>
      <c r="W261" s="53"/>
    </row>
    <row r="262" spans="6:23" x14ac:dyDescent="0.35">
      <c r="F262" s="293"/>
      <c r="G262" s="300"/>
      <c r="H262" s="291"/>
      <c r="I262" s="300"/>
      <c r="J262" s="289"/>
      <c r="K262" s="301"/>
      <c r="L262" s="281"/>
      <c r="M262" s="231" t="str">
        <f t="shared" si="2"/>
        <v/>
      </c>
      <c r="N262" s="231" t="str">
        <f>IF(Detailed_Expense_P1141618[[#This Row],[TOTAL]]&lt;&gt;"",Detailed_Expense_P1141618[[#This Row],[TOTAL]]*VLOOKUP(Detailed_Expense_P1141618[[#This Row],[CURRENCY]],Conversion12[],2,0),"")</f>
        <v/>
      </c>
      <c r="O262" s="281"/>
      <c r="P262" s="291"/>
      <c r="Q262" s="300"/>
      <c r="W262" s="53"/>
    </row>
    <row r="263" spans="6:23" x14ac:dyDescent="0.35">
      <c r="F263" s="293"/>
      <c r="G263" s="300"/>
      <c r="H263" s="291"/>
      <c r="I263" s="300"/>
      <c r="J263" s="289"/>
      <c r="K263" s="301"/>
      <c r="L263" s="281"/>
      <c r="M263" s="231" t="str">
        <f t="shared" si="2"/>
        <v/>
      </c>
      <c r="N263" s="231" t="str">
        <f>IF(Detailed_Expense_P1141618[[#This Row],[TOTAL]]&lt;&gt;"",Detailed_Expense_P1141618[[#This Row],[TOTAL]]*VLOOKUP(Detailed_Expense_P1141618[[#This Row],[CURRENCY]],Conversion12[],2,0),"")</f>
        <v/>
      </c>
      <c r="O263" s="281"/>
      <c r="P263" s="291"/>
      <c r="Q263" s="300"/>
      <c r="W263" s="53"/>
    </row>
    <row r="264" spans="6:23" x14ac:dyDescent="0.35">
      <c r="F264" s="293"/>
      <c r="G264" s="300"/>
      <c r="H264" s="291"/>
      <c r="I264" s="300"/>
      <c r="J264" s="289"/>
      <c r="K264" s="301"/>
      <c r="L264" s="281"/>
      <c r="M264" s="231" t="str">
        <f t="shared" si="2"/>
        <v/>
      </c>
      <c r="N264" s="231" t="str">
        <f>IF(Detailed_Expense_P1141618[[#This Row],[TOTAL]]&lt;&gt;"",Detailed_Expense_P1141618[[#This Row],[TOTAL]]*VLOOKUP(Detailed_Expense_P1141618[[#This Row],[CURRENCY]],Conversion12[],2,0),"")</f>
        <v/>
      </c>
      <c r="O264" s="281"/>
      <c r="P264" s="291"/>
      <c r="Q264" s="300"/>
      <c r="W264" s="53"/>
    </row>
    <row r="265" spans="6:23" x14ac:dyDescent="0.35">
      <c r="F265" s="293"/>
      <c r="G265" s="300"/>
      <c r="H265" s="291"/>
      <c r="I265" s="300"/>
      <c r="J265" s="289"/>
      <c r="K265" s="301"/>
      <c r="L265" s="281"/>
      <c r="M265" s="231" t="str">
        <f t="shared" si="2"/>
        <v/>
      </c>
      <c r="N265" s="231" t="str">
        <f>IF(Detailed_Expense_P1141618[[#This Row],[TOTAL]]&lt;&gt;"",Detailed_Expense_P1141618[[#This Row],[TOTAL]]*VLOOKUP(Detailed_Expense_P1141618[[#This Row],[CURRENCY]],Conversion12[],2,0),"")</f>
        <v/>
      </c>
      <c r="O265" s="281"/>
      <c r="P265" s="291"/>
      <c r="Q265" s="300"/>
      <c r="W265" s="53"/>
    </row>
    <row r="266" spans="6:23" x14ac:dyDescent="0.35">
      <c r="F266" s="293"/>
      <c r="G266" s="300"/>
      <c r="H266" s="291"/>
      <c r="I266" s="300"/>
      <c r="J266" s="289"/>
      <c r="K266" s="301"/>
      <c r="L266" s="281"/>
      <c r="M266" s="231" t="str">
        <f t="shared" si="2"/>
        <v/>
      </c>
      <c r="N266" s="231" t="str">
        <f>IF(Detailed_Expense_P1141618[[#This Row],[TOTAL]]&lt;&gt;"",Detailed_Expense_P1141618[[#This Row],[TOTAL]]*VLOOKUP(Detailed_Expense_P1141618[[#This Row],[CURRENCY]],Conversion12[],2,0),"")</f>
        <v/>
      </c>
      <c r="O266" s="281"/>
      <c r="P266" s="291"/>
      <c r="Q266" s="300"/>
      <c r="W266" s="53"/>
    </row>
    <row r="267" spans="6:23" x14ac:dyDescent="0.35">
      <c r="F267" s="293"/>
      <c r="G267" s="300"/>
      <c r="H267" s="291"/>
      <c r="I267" s="300"/>
      <c r="J267" s="289"/>
      <c r="K267" s="301"/>
      <c r="L267" s="281"/>
      <c r="M267" s="231" t="str">
        <f t="shared" si="2"/>
        <v/>
      </c>
      <c r="N267" s="231" t="str">
        <f>IF(Detailed_Expense_P1141618[[#This Row],[TOTAL]]&lt;&gt;"",Detailed_Expense_P1141618[[#This Row],[TOTAL]]*VLOOKUP(Detailed_Expense_P1141618[[#This Row],[CURRENCY]],Conversion12[],2,0),"")</f>
        <v/>
      </c>
      <c r="O267" s="281"/>
      <c r="P267" s="291"/>
      <c r="Q267" s="300"/>
      <c r="W267" s="53"/>
    </row>
    <row r="268" spans="6:23" x14ac:dyDescent="0.35">
      <c r="F268" s="293"/>
      <c r="G268" s="300"/>
      <c r="H268" s="291"/>
      <c r="I268" s="300"/>
      <c r="J268" s="289"/>
      <c r="K268" s="301"/>
      <c r="L268" s="281"/>
      <c r="M268" s="231" t="str">
        <f t="shared" si="2"/>
        <v/>
      </c>
      <c r="N268" s="231" t="str">
        <f>IF(Detailed_Expense_P1141618[[#This Row],[TOTAL]]&lt;&gt;"",Detailed_Expense_P1141618[[#This Row],[TOTAL]]*VLOOKUP(Detailed_Expense_P1141618[[#This Row],[CURRENCY]],Conversion12[],2,0),"")</f>
        <v/>
      </c>
      <c r="O268" s="281"/>
      <c r="P268" s="291"/>
      <c r="Q268" s="300"/>
      <c r="W268" s="53"/>
    </row>
    <row r="269" spans="6:23" x14ac:dyDescent="0.35">
      <c r="F269" s="293"/>
      <c r="G269" s="300"/>
      <c r="H269" s="291"/>
      <c r="I269" s="300"/>
      <c r="J269" s="289"/>
      <c r="K269" s="301"/>
      <c r="L269" s="281"/>
      <c r="M269" s="231" t="str">
        <f t="shared" si="2"/>
        <v/>
      </c>
      <c r="N269" s="231" t="str">
        <f>IF(Detailed_Expense_P1141618[[#This Row],[TOTAL]]&lt;&gt;"",Detailed_Expense_P1141618[[#This Row],[TOTAL]]*VLOOKUP(Detailed_Expense_P1141618[[#This Row],[CURRENCY]],Conversion12[],2,0),"")</f>
        <v/>
      </c>
      <c r="O269" s="281"/>
      <c r="P269" s="291"/>
      <c r="Q269" s="300"/>
      <c r="W269" s="53"/>
    </row>
    <row r="270" spans="6:23" x14ac:dyDescent="0.35">
      <c r="F270" s="293"/>
      <c r="G270" s="300"/>
      <c r="H270" s="291"/>
      <c r="I270" s="300"/>
      <c r="J270" s="289"/>
      <c r="K270" s="301"/>
      <c r="L270" s="281"/>
      <c r="M270" s="231" t="str">
        <f t="shared" si="2"/>
        <v/>
      </c>
      <c r="N270" s="231" t="str">
        <f>IF(Detailed_Expense_P1141618[[#This Row],[TOTAL]]&lt;&gt;"",Detailed_Expense_P1141618[[#This Row],[TOTAL]]*VLOOKUP(Detailed_Expense_P1141618[[#This Row],[CURRENCY]],Conversion12[],2,0),"")</f>
        <v/>
      </c>
      <c r="O270" s="281"/>
      <c r="P270" s="291"/>
      <c r="Q270" s="300"/>
      <c r="W270" s="53"/>
    </row>
    <row r="271" spans="6:23" x14ac:dyDescent="0.35">
      <c r="F271" s="293"/>
      <c r="G271" s="300"/>
      <c r="H271" s="291"/>
      <c r="I271" s="300"/>
      <c r="J271" s="289"/>
      <c r="K271" s="301"/>
      <c r="L271" s="281"/>
      <c r="M271" s="231" t="str">
        <f t="shared" si="2"/>
        <v/>
      </c>
      <c r="N271" s="231" t="str">
        <f>IF(Detailed_Expense_P1141618[[#This Row],[TOTAL]]&lt;&gt;"",Detailed_Expense_P1141618[[#This Row],[TOTAL]]*VLOOKUP(Detailed_Expense_P1141618[[#This Row],[CURRENCY]],Conversion12[],2,0),"")</f>
        <v/>
      </c>
      <c r="O271" s="281"/>
      <c r="P271" s="291"/>
      <c r="Q271" s="300"/>
      <c r="W271" s="53"/>
    </row>
    <row r="272" spans="6:23" x14ac:dyDescent="0.35">
      <c r="F272" s="293"/>
      <c r="G272" s="300"/>
      <c r="H272" s="291"/>
      <c r="I272" s="300"/>
      <c r="J272" s="289"/>
      <c r="K272" s="301"/>
      <c r="L272" s="281"/>
      <c r="M272" s="231" t="str">
        <f t="shared" si="2"/>
        <v/>
      </c>
      <c r="N272" s="231" t="str">
        <f>IF(Detailed_Expense_P1141618[[#This Row],[TOTAL]]&lt;&gt;"",Detailed_Expense_P1141618[[#This Row],[TOTAL]]*VLOOKUP(Detailed_Expense_P1141618[[#This Row],[CURRENCY]],Conversion12[],2,0),"")</f>
        <v/>
      </c>
      <c r="O272" s="281"/>
      <c r="P272" s="291"/>
      <c r="Q272" s="300"/>
      <c r="W272" s="53"/>
    </row>
    <row r="273" spans="6:23" x14ac:dyDescent="0.35">
      <c r="F273" s="293"/>
      <c r="G273" s="300"/>
      <c r="H273" s="291"/>
      <c r="I273" s="300"/>
      <c r="J273" s="289"/>
      <c r="K273" s="301"/>
      <c r="L273" s="281"/>
      <c r="M273" s="231" t="str">
        <f t="shared" si="2"/>
        <v/>
      </c>
      <c r="N273" s="231" t="str">
        <f>IF(Detailed_Expense_P1141618[[#This Row],[TOTAL]]&lt;&gt;"",Detailed_Expense_P1141618[[#This Row],[TOTAL]]*VLOOKUP(Detailed_Expense_P1141618[[#This Row],[CURRENCY]],Conversion12[],2,0),"")</f>
        <v/>
      </c>
      <c r="O273" s="281"/>
      <c r="P273" s="291"/>
      <c r="Q273" s="300"/>
      <c r="W273" s="53"/>
    </row>
    <row r="274" spans="6:23" x14ac:dyDescent="0.35">
      <c r="F274" s="293"/>
      <c r="G274" s="300"/>
      <c r="H274" s="291"/>
      <c r="I274" s="300"/>
      <c r="J274" s="289"/>
      <c r="K274" s="301"/>
      <c r="L274" s="281"/>
      <c r="M274" s="231" t="str">
        <f t="shared" si="2"/>
        <v/>
      </c>
      <c r="N274" s="231" t="str">
        <f>IF(Detailed_Expense_P1141618[[#This Row],[TOTAL]]&lt;&gt;"",Detailed_Expense_P1141618[[#This Row],[TOTAL]]*VLOOKUP(Detailed_Expense_P1141618[[#This Row],[CURRENCY]],Conversion12[],2,0),"")</f>
        <v/>
      </c>
      <c r="O274" s="281"/>
      <c r="P274" s="291"/>
      <c r="Q274" s="300"/>
      <c r="W274" s="53"/>
    </row>
    <row r="275" spans="6:23" x14ac:dyDescent="0.35">
      <c r="F275" s="293"/>
      <c r="G275" s="300"/>
      <c r="H275" s="291"/>
      <c r="I275" s="300"/>
      <c r="J275" s="289"/>
      <c r="K275" s="301"/>
      <c r="L275" s="281"/>
      <c r="M275" s="231" t="str">
        <f t="shared" si="2"/>
        <v/>
      </c>
      <c r="N275" s="231" t="str">
        <f>IF(Detailed_Expense_P1141618[[#This Row],[TOTAL]]&lt;&gt;"",Detailed_Expense_P1141618[[#This Row],[TOTAL]]*VLOOKUP(Detailed_Expense_P1141618[[#This Row],[CURRENCY]],Conversion12[],2,0),"")</f>
        <v/>
      </c>
      <c r="O275" s="281"/>
      <c r="P275" s="291"/>
      <c r="Q275" s="300"/>
      <c r="W275" s="53"/>
    </row>
    <row r="276" spans="6:23" x14ac:dyDescent="0.35">
      <c r="F276" s="293"/>
      <c r="G276" s="300"/>
      <c r="H276" s="291"/>
      <c r="I276" s="300"/>
      <c r="J276" s="289"/>
      <c r="K276" s="301"/>
      <c r="L276" s="281"/>
      <c r="M276" s="231" t="str">
        <f t="shared" si="2"/>
        <v/>
      </c>
      <c r="N276" s="231" t="str">
        <f>IF(Detailed_Expense_P1141618[[#This Row],[TOTAL]]&lt;&gt;"",Detailed_Expense_P1141618[[#This Row],[TOTAL]]*VLOOKUP(Detailed_Expense_P1141618[[#This Row],[CURRENCY]],Conversion12[],2,0),"")</f>
        <v/>
      </c>
      <c r="O276" s="281"/>
      <c r="P276" s="291"/>
      <c r="Q276" s="300"/>
      <c r="W276" s="53"/>
    </row>
    <row r="277" spans="6:23" x14ac:dyDescent="0.35">
      <c r="F277" s="293"/>
      <c r="G277" s="300"/>
      <c r="H277" s="291"/>
      <c r="I277" s="300"/>
      <c r="J277" s="289"/>
      <c r="K277" s="301"/>
      <c r="L277" s="281"/>
      <c r="M277" s="231" t="str">
        <f t="shared" si="2"/>
        <v/>
      </c>
      <c r="N277" s="231" t="str">
        <f>IF(Detailed_Expense_P1141618[[#This Row],[TOTAL]]&lt;&gt;"",Detailed_Expense_P1141618[[#This Row],[TOTAL]]*VLOOKUP(Detailed_Expense_P1141618[[#This Row],[CURRENCY]],Conversion12[],2,0),"")</f>
        <v/>
      </c>
      <c r="O277" s="281"/>
      <c r="P277" s="291"/>
      <c r="Q277" s="300"/>
      <c r="W277" s="53"/>
    </row>
    <row r="278" spans="6:23" x14ac:dyDescent="0.35">
      <c r="F278" s="293"/>
      <c r="G278" s="300"/>
      <c r="H278" s="291"/>
      <c r="I278" s="300"/>
      <c r="J278" s="289"/>
      <c r="K278" s="301"/>
      <c r="L278" s="281"/>
      <c r="M278" s="231" t="str">
        <f t="shared" si="2"/>
        <v/>
      </c>
      <c r="N278" s="231" t="str">
        <f>IF(Detailed_Expense_P1141618[[#This Row],[TOTAL]]&lt;&gt;"",Detailed_Expense_P1141618[[#This Row],[TOTAL]]*VLOOKUP(Detailed_Expense_P1141618[[#This Row],[CURRENCY]],Conversion12[],2,0),"")</f>
        <v/>
      </c>
      <c r="O278" s="281"/>
      <c r="P278" s="291"/>
      <c r="Q278" s="300"/>
      <c r="W278" s="53"/>
    </row>
    <row r="279" spans="6:23" x14ac:dyDescent="0.35">
      <c r="F279" s="293"/>
      <c r="G279" s="300"/>
      <c r="H279" s="291"/>
      <c r="I279" s="300"/>
      <c r="J279" s="289"/>
      <c r="K279" s="301"/>
      <c r="L279" s="281"/>
      <c r="M279" s="231" t="str">
        <f t="shared" si="2"/>
        <v/>
      </c>
      <c r="N279" s="231" t="str">
        <f>IF(Detailed_Expense_P1141618[[#This Row],[TOTAL]]&lt;&gt;"",Detailed_Expense_P1141618[[#This Row],[TOTAL]]*VLOOKUP(Detailed_Expense_P1141618[[#This Row],[CURRENCY]],Conversion12[],2,0),"")</f>
        <v/>
      </c>
      <c r="O279" s="281"/>
      <c r="P279" s="291"/>
      <c r="Q279" s="300"/>
      <c r="W279" s="53"/>
    </row>
    <row r="280" spans="6:23" x14ac:dyDescent="0.35">
      <c r="F280" s="293"/>
      <c r="G280" s="300"/>
      <c r="H280" s="291"/>
      <c r="I280" s="300"/>
      <c r="J280" s="289"/>
      <c r="K280" s="301"/>
      <c r="L280" s="281"/>
      <c r="M280" s="231" t="str">
        <f t="shared" si="2"/>
        <v/>
      </c>
      <c r="N280" s="231" t="str">
        <f>IF(Detailed_Expense_P1141618[[#This Row],[TOTAL]]&lt;&gt;"",Detailed_Expense_P1141618[[#This Row],[TOTAL]]*VLOOKUP(Detailed_Expense_P1141618[[#This Row],[CURRENCY]],Conversion12[],2,0),"")</f>
        <v/>
      </c>
      <c r="O280" s="281"/>
      <c r="P280" s="291"/>
      <c r="Q280" s="300"/>
      <c r="W280" s="53"/>
    </row>
    <row r="281" spans="6:23" x14ac:dyDescent="0.35">
      <c r="F281" s="293"/>
      <c r="G281" s="300"/>
      <c r="H281" s="291"/>
      <c r="I281" s="300"/>
      <c r="J281" s="289"/>
      <c r="K281" s="301"/>
      <c r="L281" s="281"/>
      <c r="M281" s="231" t="str">
        <f t="shared" si="2"/>
        <v/>
      </c>
      <c r="N281" s="231" t="str">
        <f>IF(Detailed_Expense_P1141618[[#This Row],[TOTAL]]&lt;&gt;"",Detailed_Expense_P1141618[[#This Row],[TOTAL]]*VLOOKUP(Detailed_Expense_P1141618[[#This Row],[CURRENCY]],Conversion12[],2,0),"")</f>
        <v/>
      </c>
      <c r="O281" s="281"/>
      <c r="P281" s="291"/>
      <c r="Q281" s="300"/>
      <c r="W281" s="53"/>
    </row>
    <row r="282" spans="6:23" x14ac:dyDescent="0.35">
      <c r="F282" s="293"/>
      <c r="G282" s="300"/>
      <c r="H282" s="291"/>
      <c r="I282" s="300"/>
      <c r="J282" s="289"/>
      <c r="K282" s="301"/>
      <c r="L282" s="281"/>
      <c r="M282" s="231" t="str">
        <f t="shared" si="2"/>
        <v/>
      </c>
      <c r="N282" s="231" t="str">
        <f>IF(Detailed_Expense_P1141618[[#This Row],[TOTAL]]&lt;&gt;"",Detailed_Expense_P1141618[[#This Row],[TOTAL]]*VLOOKUP(Detailed_Expense_P1141618[[#This Row],[CURRENCY]],Conversion12[],2,0),"")</f>
        <v/>
      </c>
      <c r="O282" s="281"/>
      <c r="P282" s="291"/>
      <c r="Q282" s="300"/>
      <c r="W282" s="53"/>
    </row>
    <row r="283" spans="6:23" x14ac:dyDescent="0.35">
      <c r="F283" s="293"/>
      <c r="G283" s="300"/>
      <c r="H283" s="291"/>
      <c r="I283" s="300"/>
      <c r="J283" s="289"/>
      <c r="K283" s="301"/>
      <c r="L283" s="281"/>
      <c r="M283" s="231" t="str">
        <f t="shared" si="2"/>
        <v/>
      </c>
      <c r="N283" s="231" t="str">
        <f>IF(Detailed_Expense_P1141618[[#This Row],[TOTAL]]&lt;&gt;"",Detailed_Expense_P1141618[[#This Row],[TOTAL]]*VLOOKUP(Detailed_Expense_P1141618[[#This Row],[CURRENCY]],Conversion12[],2,0),"")</f>
        <v/>
      </c>
      <c r="O283" s="281"/>
      <c r="P283" s="291"/>
      <c r="Q283" s="300"/>
      <c r="W283" s="53"/>
    </row>
    <row r="284" spans="6:23" x14ac:dyDescent="0.35">
      <c r="F284" s="293"/>
      <c r="G284" s="300"/>
      <c r="H284" s="291"/>
      <c r="I284" s="300"/>
      <c r="J284" s="289"/>
      <c r="K284" s="301"/>
      <c r="L284" s="281"/>
      <c r="M284" s="231" t="str">
        <f t="shared" si="2"/>
        <v/>
      </c>
      <c r="N284" s="231" t="str">
        <f>IF(Detailed_Expense_P1141618[[#This Row],[TOTAL]]&lt;&gt;"",Detailed_Expense_P1141618[[#This Row],[TOTAL]]*VLOOKUP(Detailed_Expense_P1141618[[#This Row],[CURRENCY]],Conversion12[],2,0),"")</f>
        <v/>
      </c>
      <c r="O284" s="281"/>
      <c r="P284" s="291"/>
      <c r="Q284" s="300"/>
      <c r="W284" s="53"/>
    </row>
    <row r="285" spans="6:23" x14ac:dyDescent="0.35">
      <c r="F285" s="293"/>
      <c r="G285" s="300"/>
      <c r="H285" s="291"/>
      <c r="I285" s="300"/>
      <c r="J285" s="289"/>
      <c r="K285" s="301"/>
      <c r="L285" s="281"/>
      <c r="M285" s="231" t="str">
        <f t="shared" si="2"/>
        <v/>
      </c>
      <c r="N285" s="231" t="str">
        <f>IF(Detailed_Expense_P1141618[[#This Row],[TOTAL]]&lt;&gt;"",Detailed_Expense_P1141618[[#This Row],[TOTAL]]*VLOOKUP(Detailed_Expense_P1141618[[#This Row],[CURRENCY]],Conversion12[],2,0),"")</f>
        <v/>
      </c>
      <c r="O285" s="281"/>
      <c r="P285" s="291"/>
      <c r="Q285" s="300"/>
      <c r="W285" s="53"/>
    </row>
    <row r="286" spans="6:23" x14ac:dyDescent="0.35">
      <c r="F286" s="293"/>
      <c r="G286" s="300"/>
      <c r="H286" s="291"/>
      <c r="I286" s="300"/>
      <c r="J286" s="289"/>
      <c r="K286" s="301"/>
      <c r="L286" s="281"/>
      <c r="M286" s="231" t="str">
        <f t="shared" si="2"/>
        <v/>
      </c>
      <c r="N286" s="231" t="str">
        <f>IF(Detailed_Expense_P1141618[[#This Row],[TOTAL]]&lt;&gt;"",Detailed_Expense_P1141618[[#This Row],[TOTAL]]*VLOOKUP(Detailed_Expense_P1141618[[#This Row],[CURRENCY]],Conversion12[],2,0),"")</f>
        <v/>
      </c>
      <c r="O286" s="281"/>
      <c r="P286" s="291"/>
      <c r="Q286" s="300"/>
      <c r="W286" s="53"/>
    </row>
    <row r="287" spans="6:23" x14ac:dyDescent="0.35">
      <c r="F287" s="293"/>
      <c r="G287" s="300"/>
      <c r="H287" s="291"/>
      <c r="I287" s="300"/>
      <c r="J287" s="289"/>
      <c r="K287" s="301"/>
      <c r="L287" s="281"/>
      <c r="M287" s="231" t="str">
        <f t="shared" si="2"/>
        <v/>
      </c>
      <c r="N287" s="231" t="str">
        <f>IF(Detailed_Expense_P1141618[[#This Row],[TOTAL]]&lt;&gt;"",Detailed_Expense_P1141618[[#This Row],[TOTAL]]*VLOOKUP(Detailed_Expense_P1141618[[#This Row],[CURRENCY]],Conversion12[],2,0),"")</f>
        <v/>
      </c>
      <c r="O287" s="281"/>
      <c r="P287" s="291"/>
      <c r="Q287" s="300"/>
      <c r="W287" s="53"/>
    </row>
    <row r="288" spans="6:23" x14ac:dyDescent="0.35">
      <c r="F288" s="293"/>
      <c r="G288" s="300"/>
      <c r="H288" s="291"/>
      <c r="I288" s="300"/>
      <c r="J288" s="289"/>
      <c r="K288" s="301"/>
      <c r="L288" s="281"/>
      <c r="M288" s="231" t="str">
        <f t="shared" si="2"/>
        <v/>
      </c>
      <c r="N288" s="231" t="str">
        <f>IF(Detailed_Expense_P1141618[[#This Row],[TOTAL]]&lt;&gt;"",Detailed_Expense_P1141618[[#This Row],[TOTAL]]*VLOOKUP(Detailed_Expense_P1141618[[#This Row],[CURRENCY]],Conversion12[],2,0),"")</f>
        <v/>
      </c>
      <c r="O288" s="281"/>
      <c r="P288" s="291"/>
      <c r="Q288" s="300"/>
      <c r="W288" s="53"/>
    </row>
    <row r="289" spans="6:23" x14ac:dyDescent="0.35">
      <c r="F289" s="293"/>
      <c r="G289" s="300"/>
      <c r="H289" s="291"/>
      <c r="I289" s="300"/>
      <c r="J289" s="289"/>
      <c r="K289" s="301"/>
      <c r="L289" s="281"/>
      <c r="M289" s="231" t="str">
        <f t="shared" si="2"/>
        <v/>
      </c>
      <c r="N289" s="231" t="str">
        <f>IF(Detailed_Expense_P1141618[[#This Row],[TOTAL]]&lt;&gt;"",Detailed_Expense_P1141618[[#This Row],[TOTAL]]*VLOOKUP(Detailed_Expense_P1141618[[#This Row],[CURRENCY]],Conversion12[],2,0),"")</f>
        <v/>
      </c>
      <c r="O289" s="281"/>
      <c r="P289" s="291"/>
      <c r="Q289" s="300"/>
      <c r="W289" s="53"/>
    </row>
    <row r="290" spans="6:23" x14ac:dyDescent="0.35">
      <c r="F290" s="293"/>
      <c r="G290" s="300"/>
      <c r="H290" s="291"/>
      <c r="I290" s="300"/>
      <c r="J290" s="289"/>
      <c r="K290" s="301"/>
      <c r="L290" s="281"/>
      <c r="M290" s="231" t="str">
        <f t="shared" si="2"/>
        <v/>
      </c>
      <c r="N290" s="231" t="str">
        <f>IF(Detailed_Expense_P1141618[[#This Row],[TOTAL]]&lt;&gt;"",Detailed_Expense_P1141618[[#This Row],[TOTAL]]*VLOOKUP(Detailed_Expense_P1141618[[#This Row],[CURRENCY]],Conversion12[],2,0),"")</f>
        <v/>
      </c>
      <c r="O290" s="281"/>
      <c r="P290" s="291"/>
      <c r="Q290" s="300"/>
      <c r="W290" s="53"/>
    </row>
    <row r="291" spans="6:23" x14ac:dyDescent="0.35">
      <c r="F291" s="293"/>
      <c r="G291" s="300"/>
      <c r="H291" s="291"/>
      <c r="I291" s="300"/>
      <c r="J291" s="289"/>
      <c r="K291" s="301"/>
      <c r="L291" s="281"/>
      <c r="M291" s="231" t="str">
        <f t="shared" si="2"/>
        <v/>
      </c>
      <c r="N291" s="231" t="str">
        <f>IF(Detailed_Expense_P1141618[[#This Row],[TOTAL]]&lt;&gt;"",Detailed_Expense_P1141618[[#This Row],[TOTAL]]*VLOOKUP(Detailed_Expense_P1141618[[#This Row],[CURRENCY]],Conversion12[],2,0),"")</f>
        <v/>
      </c>
      <c r="O291" s="281"/>
      <c r="P291" s="291"/>
      <c r="Q291" s="300"/>
      <c r="W291" s="53"/>
    </row>
    <row r="292" spans="6:23" x14ac:dyDescent="0.35">
      <c r="F292" s="293"/>
      <c r="G292" s="300"/>
      <c r="H292" s="291"/>
      <c r="I292" s="300"/>
      <c r="J292" s="289"/>
      <c r="K292" s="301"/>
      <c r="L292" s="281"/>
      <c r="M292" s="231" t="str">
        <f t="shared" si="2"/>
        <v/>
      </c>
      <c r="N292" s="231" t="str">
        <f>IF(Detailed_Expense_P1141618[[#This Row],[TOTAL]]&lt;&gt;"",Detailed_Expense_P1141618[[#This Row],[TOTAL]]*VLOOKUP(Detailed_Expense_P1141618[[#This Row],[CURRENCY]],Conversion12[],2,0),"")</f>
        <v/>
      </c>
      <c r="O292" s="281"/>
      <c r="P292" s="291"/>
      <c r="Q292" s="300"/>
      <c r="W292" s="53"/>
    </row>
    <row r="293" spans="6:23" x14ac:dyDescent="0.35">
      <c r="F293" s="293"/>
      <c r="G293" s="300"/>
      <c r="H293" s="291"/>
      <c r="I293" s="300"/>
      <c r="J293" s="289"/>
      <c r="K293" s="301"/>
      <c r="L293" s="281"/>
      <c r="M293" s="231" t="str">
        <f t="shared" si="2"/>
        <v/>
      </c>
      <c r="N293" s="231" t="str">
        <f>IF(Detailed_Expense_P1141618[[#This Row],[TOTAL]]&lt;&gt;"",Detailed_Expense_P1141618[[#This Row],[TOTAL]]*VLOOKUP(Detailed_Expense_P1141618[[#This Row],[CURRENCY]],Conversion12[],2,0),"")</f>
        <v/>
      </c>
      <c r="O293" s="281"/>
      <c r="P293" s="291"/>
      <c r="Q293" s="300"/>
      <c r="W293" s="53"/>
    </row>
    <row r="294" spans="6:23" x14ac:dyDescent="0.35">
      <c r="F294" s="293"/>
      <c r="G294" s="300"/>
      <c r="H294" s="291"/>
      <c r="I294" s="300"/>
      <c r="J294" s="289"/>
      <c r="K294" s="301"/>
      <c r="L294" s="281"/>
      <c r="M294" s="231" t="str">
        <f t="shared" si="2"/>
        <v/>
      </c>
      <c r="N294" s="231" t="str">
        <f>IF(Detailed_Expense_P1141618[[#This Row],[TOTAL]]&lt;&gt;"",Detailed_Expense_P1141618[[#This Row],[TOTAL]]*VLOOKUP(Detailed_Expense_P1141618[[#This Row],[CURRENCY]],Conversion12[],2,0),"")</f>
        <v/>
      </c>
      <c r="O294" s="281"/>
      <c r="P294" s="291"/>
      <c r="Q294" s="300"/>
      <c r="W294" s="53"/>
    </row>
    <row r="295" spans="6:23" x14ac:dyDescent="0.35">
      <c r="F295" s="293"/>
      <c r="G295" s="300"/>
      <c r="H295" s="291"/>
      <c r="I295" s="300"/>
      <c r="J295" s="289"/>
      <c r="K295" s="301"/>
      <c r="L295" s="281"/>
      <c r="M295" s="231" t="str">
        <f t="shared" si="2"/>
        <v/>
      </c>
      <c r="N295" s="231" t="str">
        <f>IF(Detailed_Expense_P1141618[[#This Row],[TOTAL]]&lt;&gt;"",Detailed_Expense_P1141618[[#This Row],[TOTAL]]*VLOOKUP(Detailed_Expense_P1141618[[#This Row],[CURRENCY]],Conversion12[],2,0),"")</f>
        <v/>
      </c>
      <c r="O295" s="281"/>
      <c r="P295" s="291"/>
      <c r="Q295" s="300"/>
      <c r="W295" s="53"/>
    </row>
    <row r="296" spans="6:23" x14ac:dyDescent="0.35">
      <c r="F296" s="293"/>
      <c r="G296" s="300"/>
      <c r="H296" s="291"/>
      <c r="I296" s="300"/>
      <c r="J296" s="289"/>
      <c r="K296" s="301"/>
      <c r="L296" s="281"/>
      <c r="M296" s="231" t="str">
        <f t="shared" si="2"/>
        <v/>
      </c>
      <c r="N296" s="231" t="str">
        <f>IF(Detailed_Expense_P1141618[[#This Row],[TOTAL]]&lt;&gt;"",Detailed_Expense_P1141618[[#This Row],[TOTAL]]*VLOOKUP(Detailed_Expense_P1141618[[#This Row],[CURRENCY]],Conversion12[],2,0),"")</f>
        <v/>
      </c>
      <c r="O296" s="281"/>
      <c r="P296" s="291"/>
      <c r="Q296" s="300"/>
      <c r="W296" s="53"/>
    </row>
    <row r="297" spans="6:23" x14ac:dyDescent="0.35">
      <c r="F297" s="293"/>
      <c r="G297" s="300"/>
      <c r="H297" s="291"/>
      <c r="I297" s="300"/>
      <c r="J297" s="289"/>
      <c r="K297" s="301"/>
      <c r="L297" s="281"/>
      <c r="M297" s="231" t="str">
        <f t="shared" si="2"/>
        <v/>
      </c>
      <c r="N297" s="231" t="str">
        <f>IF(Detailed_Expense_P1141618[[#This Row],[TOTAL]]&lt;&gt;"",Detailed_Expense_P1141618[[#This Row],[TOTAL]]*VLOOKUP(Detailed_Expense_P1141618[[#This Row],[CURRENCY]],Conversion12[],2,0),"")</f>
        <v/>
      </c>
      <c r="O297" s="281"/>
      <c r="P297" s="291"/>
      <c r="Q297" s="300"/>
      <c r="W297" s="53"/>
    </row>
    <row r="298" spans="6:23" x14ac:dyDescent="0.35">
      <c r="F298" s="293"/>
      <c r="G298" s="300"/>
      <c r="H298" s="291"/>
      <c r="I298" s="300"/>
      <c r="J298" s="289"/>
      <c r="K298" s="301"/>
      <c r="L298" s="281"/>
      <c r="M298" s="231" t="str">
        <f t="shared" si="2"/>
        <v/>
      </c>
      <c r="N298" s="231" t="str">
        <f>IF(Detailed_Expense_P1141618[[#This Row],[TOTAL]]&lt;&gt;"",Detailed_Expense_P1141618[[#This Row],[TOTAL]]*VLOOKUP(Detailed_Expense_P1141618[[#This Row],[CURRENCY]],Conversion12[],2,0),"")</f>
        <v/>
      </c>
      <c r="O298" s="281"/>
      <c r="P298" s="291"/>
      <c r="Q298" s="300"/>
      <c r="W298" s="53"/>
    </row>
    <row r="299" spans="6:23" x14ac:dyDescent="0.35">
      <c r="F299" s="293"/>
      <c r="G299" s="300"/>
      <c r="H299" s="291"/>
      <c r="I299" s="300"/>
      <c r="J299" s="289"/>
      <c r="K299" s="301"/>
      <c r="L299" s="281"/>
      <c r="M299" s="231" t="str">
        <f t="shared" si="2"/>
        <v/>
      </c>
      <c r="N299" s="231" t="str">
        <f>IF(Detailed_Expense_P1141618[[#This Row],[TOTAL]]&lt;&gt;"",Detailed_Expense_P1141618[[#This Row],[TOTAL]]*VLOOKUP(Detailed_Expense_P1141618[[#This Row],[CURRENCY]],Conversion12[],2,0),"")</f>
        <v/>
      </c>
      <c r="O299" s="281"/>
      <c r="P299" s="291"/>
      <c r="Q299" s="300"/>
      <c r="W299" s="53"/>
    </row>
    <row r="300" spans="6:23" x14ac:dyDescent="0.35">
      <c r="F300" s="293"/>
      <c r="G300" s="300"/>
      <c r="H300" s="291"/>
      <c r="I300" s="300"/>
      <c r="J300" s="289"/>
      <c r="K300" s="301"/>
      <c r="L300" s="281"/>
      <c r="M300" s="231" t="str">
        <f t="shared" si="2"/>
        <v/>
      </c>
      <c r="N300" s="231" t="str">
        <f>IF(Detailed_Expense_P1141618[[#This Row],[TOTAL]]&lt;&gt;"",Detailed_Expense_P1141618[[#This Row],[TOTAL]]*VLOOKUP(Detailed_Expense_P1141618[[#This Row],[CURRENCY]],Conversion12[],2,0),"")</f>
        <v/>
      </c>
      <c r="O300" s="281"/>
      <c r="P300" s="291"/>
      <c r="Q300" s="300"/>
      <c r="W300" s="53"/>
    </row>
    <row r="301" spans="6:23" x14ac:dyDescent="0.35">
      <c r="F301" s="293"/>
      <c r="G301" s="300"/>
      <c r="H301" s="291"/>
      <c r="I301" s="300"/>
      <c r="J301" s="289"/>
      <c r="K301" s="301"/>
      <c r="L301" s="281"/>
      <c r="M301" s="231" t="str">
        <f t="shared" si="2"/>
        <v/>
      </c>
      <c r="N301" s="231" t="str">
        <f>IF(Detailed_Expense_P1141618[[#This Row],[TOTAL]]&lt;&gt;"",Detailed_Expense_P1141618[[#This Row],[TOTAL]]*VLOOKUP(Detailed_Expense_P1141618[[#This Row],[CURRENCY]],Conversion12[],2,0),"")</f>
        <v/>
      </c>
      <c r="O301" s="281"/>
      <c r="P301" s="291"/>
      <c r="Q301" s="300"/>
      <c r="W301" s="53"/>
    </row>
    <row r="302" spans="6:23" x14ac:dyDescent="0.35">
      <c r="F302" s="293"/>
      <c r="G302" s="300"/>
      <c r="H302" s="291"/>
      <c r="I302" s="300"/>
      <c r="J302" s="289"/>
      <c r="K302" s="301"/>
      <c r="L302" s="281"/>
      <c r="M302" s="231" t="str">
        <f t="shared" si="2"/>
        <v/>
      </c>
      <c r="N302" s="231" t="str">
        <f>IF(Detailed_Expense_P1141618[[#This Row],[TOTAL]]&lt;&gt;"",Detailed_Expense_P1141618[[#This Row],[TOTAL]]*VLOOKUP(Detailed_Expense_P1141618[[#This Row],[CURRENCY]],Conversion12[],2,0),"")</f>
        <v/>
      </c>
      <c r="O302" s="281"/>
      <c r="P302" s="291"/>
      <c r="Q302" s="300"/>
      <c r="W302" s="53"/>
    </row>
    <row r="303" spans="6:23" x14ac:dyDescent="0.35">
      <c r="F303" s="293"/>
      <c r="G303" s="300"/>
      <c r="H303" s="291"/>
      <c r="I303" s="300"/>
      <c r="J303" s="289"/>
      <c r="K303" s="301"/>
      <c r="L303" s="281"/>
      <c r="M303" s="231" t="str">
        <f t="shared" si="2"/>
        <v/>
      </c>
      <c r="N303" s="231" t="str">
        <f>IF(Detailed_Expense_P1141618[[#This Row],[TOTAL]]&lt;&gt;"",Detailed_Expense_P1141618[[#This Row],[TOTAL]]*VLOOKUP(Detailed_Expense_P1141618[[#This Row],[CURRENCY]],Conversion12[],2,0),"")</f>
        <v/>
      </c>
      <c r="O303" s="281"/>
      <c r="P303" s="291"/>
      <c r="Q303" s="300"/>
      <c r="W303" s="53"/>
    </row>
    <row r="304" spans="6:23" x14ac:dyDescent="0.35">
      <c r="F304" s="293"/>
      <c r="G304" s="300"/>
      <c r="H304" s="291"/>
      <c r="I304" s="300"/>
      <c r="J304" s="289"/>
      <c r="K304" s="301"/>
      <c r="L304" s="281"/>
      <c r="M304" s="231" t="str">
        <f t="shared" si="2"/>
        <v/>
      </c>
      <c r="N304" s="231" t="str">
        <f>IF(Detailed_Expense_P1141618[[#This Row],[TOTAL]]&lt;&gt;"",Detailed_Expense_P1141618[[#This Row],[TOTAL]]*VLOOKUP(Detailed_Expense_P1141618[[#This Row],[CURRENCY]],Conversion12[],2,0),"")</f>
        <v/>
      </c>
      <c r="O304" s="281"/>
      <c r="P304" s="291"/>
      <c r="Q304" s="300"/>
      <c r="W304" s="53"/>
    </row>
    <row r="305" spans="6:23" x14ac:dyDescent="0.35">
      <c r="F305" s="293"/>
      <c r="G305" s="300"/>
      <c r="H305" s="291"/>
      <c r="I305" s="300"/>
      <c r="J305" s="289"/>
      <c r="K305" s="301"/>
      <c r="L305" s="293"/>
      <c r="M305" s="231" t="str">
        <f t="shared" si="2"/>
        <v/>
      </c>
      <c r="N305" s="231" t="str">
        <f>IF(Detailed_Expense_P1141618[[#This Row],[TOTAL]]&lt;&gt;"",Detailed_Expense_P1141618[[#This Row],[TOTAL]]*VLOOKUP(Detailed_Expense_P1141618[[#This Row],[CURRENCY]],Conversion12[],2,0),"")</f>
        <v/>
      </c>
      <c r="O305" s="293"/>
      <c r="P305" s="291"/>
      <c r="Q305" s="291"/>
      <c r="W305" s="53"/>
    </row>
    <row r="306" spans="6:23" x14ac:dyDescent="0.35">
      <c r="L306"/>
      <c r="M306" s="232"/>
      <c r="N306" s="186"/>
      <c r="W306" s="53"/>
    </row>
    <row r="307" spans="6:23" x14ac:dyDescent="0.35">
      <c r="L307"/>
      <c r="M307" s="232"/>
      <c r="N307" s="186"/>
      <c r="W307" s="53"/>
    </row>
    <row r="308" spans="6:23" x14ac:dyDescent="0.35">
      <c r="L308"/>
      <c r="W308" s="53"/>
    </row>
    <row r="309" spans="6:23" x14ac:dyDescent="0.35">
      <c r="L309"/>
      <c r="W309" s="53"/>
    </row>
    <row r="310" spans="6:23" x14ac:dyDescent="0.35">
      <c r="L310"/>
      <c r="W310" s="53"/>
    </row>
    <row r="311" spans="6:23" x14ac:dyDescent="0.35">
      <c r="L311"/>
      <c r="W311" s="53"/>
    </row>
    <row r="312" spans="6:23" x14ac:dyDescent="0.35">
      <c r="L312"/>
      <c r="W312" s="53"/>
    </row>
    <row r="313" spans="6:23" x14ac:dyDescent="0.35">
      <c r="L313"/>
      <c r="W313" s="53"/>
    </row>
    <row r="314" spans="6:23" x14ac:dyDescent="0.35">
      <c r="L314"/>
      <c r="W314" s="53"/>
    </row>
    <row r="315" spans="6:23" x14ac:dyDescent="0.35">
      <c r="L315"/>
      <c r="W315" s="53"/>
    </row>
    <row r="316" spans="6:23" x14ac:dyDescent="0.35">
      <c r="L316"/>
      <c r="W316" s="53"/>
    </row>
    <row r="317" spans="6:23" x14ac:dyDescent="0.35">
      <c r="L317"/>
      <c r="W317" s="53"/>
    </row>
    <row r="318" spans="6:23" x14ac:dyDescent="0.35">
      <c r="L318"/>
      <c r="W318" s="53"/>
    </row>
    <row r="319" spans="6:23" x14ac:dyDescent="0.35">
      <c r="L319"/>
      <c r="W319" s="53"/>
    </row>
    <row r="320" spans="6:23" x14ac:dyDescent="0.35">
      <c r="L320"/>
      <c r="W320" s="53"/>
    </row>
    <row r="321" spans="12:23" x14ac:dyDescent="0.35">
      <c r="L321"/>
      <c r="W321" s="53"/>
    </row>
    <row r="322" spans="12:23" x14ac:dyDescent="0.35">
      <c r="L322"/>
      <c r="W322" s="53"/>
    </row>
    <row r="323" spans="12:23" x14ac:dyDescent="0.35">
      <c r="L323"/>
      <c r="W323" s="53"/>
    </row>
    <row r="324" spans="12:23" x14ac:dyDescent="0.35">
      <c r="L324"/>
      <c r="W324" s="53"/>
    </row>
    <row r="325" spans="12:23" x14ac:dyDescent="0.35">
      <c r="L325"/>
      <c r="W325" s="53"/>
    </row>
    <row r="326" spans="12:23" x14ac:dyDescent="0.35">
      <c r="L326"/>
      <c r="W326" s="53"/>
    </row>
    <row r="327" spans="12:23" x14ac:dyDescent="0.35">
      <c r="L327"/>
      <c r="W327" s="53"/>
    </row>
    <row r="328" spans="12:23" x14ac:dyDescent="0.35">
      <c r="L328"/>
      <c r="W328" s="53"/>
    </row>
    <row r="329" spans="12:23" x14ac:dyDescent="0.35">
      <c r="L329"/>
      <c r="W329" s="53"/>
    </row>
    <row r="330" spans="12:23" x14ac:dyDescent="0.35">
      <c r="L330"/>
      <c r="W330" s="53"/>
    </row>
    <row r="331" spans="12:23" x14ac:dyDescent="0.35">
      <c r="L331"/>
      <c r="W331" s="53"/>
    </row>
    <row r="332" spans="12:23" x14ac:dyDescent="0.35">
      <c r="L332"/>
      <c r="W332" s="53"/>
    </row>
    <row r="333" spans="12:23" x14ac:dyDescent="0.35">
      <c r="L333"/>
      <c r="W333" s="53"/>
    </row>
    <row r="334" spans="12:23" x14ac:dyDescent="0.35">
      <c r="L334"/>
      <c r="W334" s="53"/>
    </row>
    <row r="335" spans="12:23" x14ac:dyDescent="0.35">
      <c r="L335"/>
      <c r="W335" s="53"/>
    </row>
    <row r="336" spans="12:23" x14ac:dyDescent="0.35">
      <c r="L336"/>
      <c r="W336" s="53"/>
    </row>
    <row r="337" spans="12:23" x14ac:dyDescent="0.35">
      <c r="L337"/>
      <c r="W337" s="53"/>
    </row>
    <row r="338" spans="12:23" x14ac:dyDescent="0.35">
      <c r="L338"/>
      <c r="W338" s="53"/>
    </row>
    <row r="339" spans="12:23" x14ac:dyDescent="0.35">
      <c r="L339"/>
      <c r="W339" s="53"/>
    </row>
    <row r="340" spans="12:23" x14ac:dyDescent="0.35">
      <c r="L340"/>
      <c r="W340" s="53"/>
    </row>
    <row r="341" spans="12:23" x14ac:dyDescent="0.35">
      <c r="L341"/>
      <c r="W341" s="53"/>
    </row>
    <row r="342" spans="12:23" x14ac:dyDescent="0.35">
      <c r="L342"/>
      <c r="W342" s="53"/>
    </row>
    <row r="343" spans="12:23" x14ac:dyDescent="0.35">
      <c r="L343"/>
      <c r="W343" s="53"/>
    </row>
    <row r="344" spans="12:23" x14ac:dyDescent="0.35">
      <c r="L344"/>
      <c r="W344" s="53"/>
    </row>
    <row r="345" spans="12:23" x14ac:dyDescent="0.35">
      <c r="L345"/>
      <c r="W345" s="53"/>
    </row>
    <row r="346" spans="12:23" x14ac:dyDescent="0.35">
      <c r="L346"/>
      <c r="W346" s="53"/>
    </row>
    <row r="347" spans="12:23" x14ac:dyDescent="0.35">
      <c r="L347"/>
      <c r="W347" s="53"/>
    </row>
    <row r="348" spans="12:23" x14ac:dyDescent="0.35">
      <c r="L348"/>
      <c r="W348" s="53"/>
    </row>
    <row r="349" spans="12:23" x14ac:dyDescent="0.35">
      <c r="L349"/>
      <c r="W349" s="53"/>
    </row>
    <row r="350" spans="12:23" x14ac:dyDescent="0.35">
      <c r="L350"/>
      <c r="W350" s="53"/>
    </row>
    <row r="351" spans="12:23" x14ac:dyDescent="0.35">
      <c r="L351"/>
      <c r="W351" s="53"/>
    </row>
    <row r="352" spans="12:23" x14ac:dyDescent="0.35">
      <c r="L352"/>
      <c r="W352" s="53"/>
    </row>
    <row r="353" spans="12:23" x14ac:dyDescent="0.35">
      <c r="L353"/>
      <c r="W353" s="53"/>
    </row>
    <row r="354" spans="12:23" x14ac:dyDescent="0.35">
      <c r="L354"/>
      <c r="W354" s="53"/>
    </row>
    <row r="355" spans="12:23" x14ac:dyDescent="0.35">
      <c r="L355"/>
      <c r="W355" s="53"/>
    </row>
    <row r="356" spans="12:23" x14ac:dyDescent="0.35">
      <c r="L356"/>
      <c r="W356" s="53"/>
    </row>
    <row r="357" spans="12:23" x14ac:dyDescent="0.35">
      <c r="L357"/>
      <c r="W357" s="53"/>
    </row>
    <row r="358" spans="12:23" x14ac:dyDescent="0.35">
      <c r="L358"/>
      <c r="W358" s="53"/>
    </row>
    <row r="359" spans="12:23" x14ac:dyDescent="0.35">
      <c r="L359"/>
      <c r="W359" s="53"/>
    </row>
    <row r="360" spans="12:23" x14ac:dyDescent="0.35">
      <c r="L360"/>
      <c r="W360" s="53"/>
    </row>
    <row r="361" spans="12:23" x14ac:dyDescent="0.35">
      <c r="L361"/>
      <c r="W361" s="53"/>
    </row>
    <row r="362" spans="12:23" x14ac:dyDescent="0.35">
      <c r="L362"/>
      <c r="W362" s="53"/>
    </row>
    <row r="363" spans="12:23" x14ac:dyDescent="0.35">
      <c r="L363"/>
      <c r="W363" s="53"/>
    </row>
    <row r="364" spans="12:23" x14ac:dyDescent="0.35">
      <c r="L364"/>
      <c r="W364" s="53"/>
    </row>
    <row r="365" spans="12:23" x14ac:dyDescent="0.35">
      <c r="L365"/>
      <c r="W365" s="53"/>
    </row>
    <row r="366" spans="12:23" x14ac:dyDescent="0.35">
      <c r="L366"/>
      <c r="W366" s="53"/>
    </row>
    <row r="367" spans="12:23" x14ac:dyDescent="0.35">
      <c r="L367"/>
      <c r="W367" s="53"/>
    </row>
    <row r="368" spans="12:23" x14ac:dyDescent="0.35">
      <c r="L368"/>
      <c r="W368" s="53"/>
    </row>
    <row r="369" spans="12:23" x14ac:dyDescent="0.35">
      <c r="L369"/>
      <c r="W369" s="53"/>
    </row>
    <row r="370" spans="12:23" x14ac:dyDescent="0.35">
      <c r="L370"/>
      <c r="W370" s="53"/>
    </row>
    <row r="371" spans="12:23" x14ac:dyDescent="0.35">
      <c r="L371"/>
      <c r="W371" s="53"/>
    </row>
    <row r="372" spans="12:23" x14ac:dyDescent="0.35">
      <c r="L372"/>
      <c r="W372" s="53"/>
    </row>
    <row r="373" spans="12:23" x14ac:dyDescent="0.35">
      <c r="L373"/>
      <c r="W373" s="53"/>
    </row>
    <row r="374" spans="12:23" x14ac:dyDescent="0.35">
      <c r="L374"/>
      <c r="W374" s="53"/>
    </row>
    <row r="375" spans="12:23" x14ac:dyDescent="0.35">
      <c r="L375"/>
      <c r="W375" s="53"/>
    </row>
    <row r="376" spans="12:23" x14ac:dyDescent="0.35">
      <c r="L376"/>
      <c r="W376" s="53"/>
    </row>
    <row r="377" spans="12:23" x14ac:dyDescent="0.35">
      <c r="L377"/>
      <c r="W377" s="53"/>
    </row>
    <row r="378" spans="12:23" x14ac:dyDescent="0.35">
      <c r="L378"/>
      <c r="W378" s="53"/>
    </row>
    <row r="379" spans="12:23" x14ac:dyDescent="0.35">
      <c r="L379"/>
      <c r="W379" s="53"/>
    </row>
    <row r="380" spans="12:23" x14ac:dyDescent="0.35">
      <c r="L380"/>
      <c r="W380" s="53"/>
    </row>
    <row r="381" spans="12:23" x14ac:dyDescent="0.35">
      <c r="L381"/>
      <c r="W381" s="53"/>
    </row>
    <row r="382" spans="12:23" x14ac:dyDescent="0.35">
      <c r="L382"/>
      <c r="W382" s="53"/>
    </row>
    <row r="383" spans="12:23" x14ac:dyDescent="0.35">
      <c r="L383"/>
      <c r="W383" s="53"/>
    </row>
    <row r="384" spans="12:23" x14ac:dyDescent="0.35">
      <c r="L384"/>
      <c r="W384" s="53"/>
    </row>
    <row r="385" spans="12:23" x14ac:dyDescent="0.35">
      <c r="L385"/>
      <c r="W385" s="53"/>
    </row>
    <row r="386" spans="12:23" x14ac:dyDescent="0.35">
      <c r="L386"/>
      <c r="W386" s="53"/>
    </row>
    <row r="387" spans="12:23" x14ac:dyDescent="0.35">
      <c r="L387"/>
      <c r="W387" s="53"/>
    </row>
    <row r="388" spans="12:23" x14ac:dyDescent="0.35">
      <c r="L388"/>
      <c r="W388" s="53"/>
    </row>
    <row r="389" spans="12:23" x14ac:dyDescent="0.35">
      <c r="L389"/>
      <c r="W389" s="53"/>
    </row>
    <row r="390" spans="12:23" x14ac:dyDescent="0.35">
      <c r="L390"/>
      <c r="W390" s="53"/>
    </row>
    <row r="391" spans="12:23" x14ac:dyDescent="0.35">
      <c r="L391"/>
      <c r="W391" s="53"/>
    </row>
    <row r="392" spans="12:23" x14ac:dyDescent="0.35">
      <c r="L392"/>
      <c r="W392" s="53"/>
    </row>
    <row r="393" spans="12:23" x14ac:dyDescent="0.35">
      <c r="L393"/>
      <c r="W393" s="53"/>
    </row>
    <row r="394" spans="12:23" x14ac:dyDescent="0.35">
      <c r="L394"/>
      <c r="W394" s="53"/>
    </row>
    <row r="395" spans="12:23" x14ac:dyDescent="0.35">
      <c r="L395"/>
      <c r="W395" s="53"/>
    </row>
    <row r="396" spans="12:23" x14ac:dyDescent="0.35">
      <c r="L396"/>
      <c r="W396" s="53"/>
    </row>
    <row r="397" spans="12:23" x14ac:dyDescent="0.35">
      <c r="L397"/>
      <c r="W397" s="53"/>
    </row>
    <row r="398" spans="12:23" x14ac:dyDescent="0.35">
      <c r="L398"/>
      <c r="W398" s="53"/>
    </row>
    <row r="399" spans="12:23" x14ac:dyDescent="0.35">
      <c r="L399"/>
      <c r="W399" s="53"/>
    </row>
    <row r="400" spans="12:23" x14ac:dyDescent="0.35">
      <c r="L400"/>
      <c r="W400" s="53"/>
    </row>
    <row r="401" spans="12:23" x14ac:dyDescent="0.35">
      <c r="L401"/>
      <c r="W401" s="53"/>
    </row>
    <row r="402" spans="12:23" x14ac:dyDescent="0.35">
      <c r="L402"/>
      <c r="W402" s="53"/>
    </row>
    <row r="403" spans="12:23" x14ac:dyDescent="0.35">
      <c r="L403"/>
      <c r="W403" s="53"/>
    </row>
    <row r="404" spans="12:23" x14ac:dyDescent="0.35">
      <c r="L404"/>
      <c r="W404" s="53"/>
    </row>
    <row r="405" spans="12:23" x14ac:dyDescent="0.35">
      <c r="L405"/>
      <c r="W405" s="53"/>
    </row>
    <row r="406" spans="12:23" x14ac:dyDescent="0.35">
      <c r="L406"/>
      <c r="W406" s="53"/>
    </row>
    <row r="407" spans="12:23" x14ac:dyDescent="0.35">
      <c r="L407"/>
      <c r="W407" s="53"/>
    </row>
    <row r="408" spans="12:23" x14ac:dyDescent="0.35">
      <c r="L408"/>
      <c r="W408" s="53"/>
    </row>
    <row r="409" spans="12:23" x14ac:dyDescent="0.35">
      <c r="L409"/>
      <c r="W409" s="53"/>
    </row>
    <row r="410" spans="12:23" x14ac:dyDescent="0.35">
      <c r="L410"/>
      <c r="W410" s="53"/>
    </row>
    <row r="411" spans="12:23" x14ac:dyDescent="0.35">
      <c r="L411"/>
      <c r="W411" s="53"/>
    </row>
    <row r="412" spans="12:23" x14ac:dyDescent="0.35">
      <c r="L412"/>
      <c r="W412" s="53"/>
    </row>
    <row r="413" spans="12:23" x14ac:dyDescent="0.35">
      <c r="L413"/>
      <c r="W413" s="53"/>
    </row>
    <row r="414" spans="12:23" x14ac:dyDescent="0.35">
      <c r="L414"/>
      <c r="W414" s="53"/>
    </row>
    <row r="415" spans="12:23" x14ac:dyDescent="0.35">
      <c r="L415"/>
      <c r="W415" s="53"/>
    </row>
    <row r="416" spans="12:23" x14ac:dyDescent="0.35">
      <c r="L416"/>
      <c r="W416" s="53"/>
    </row>
    <row r="417" spans="12:23" x14ac:dyDescent="0.35">
      <c r="L417"/>
      <c r="W417" s="53"/>
    </row>
    <row r="418" spans="12:23" x14ac:dyDescent="0.35">
      <c r="L418"/>
      <c r="W418" s="53"/>
    </row>
    <row r="419" spans="12:23" x14ac:dyDescent="0.35">
      <c r="L419"/>
      <c r="W419" s="53"/>
    </row>
    <row r="420" spans="12:23" x14ac:dyDescent="0.35">
      <c r="L420"/>
      <c r="W420" s="53"/>
    </row>
    <row r="421" spans="12:23" x14ac:dyDescent="0.35">
      <c r="L421"/>
      <c r="W421" s="53"/>
    </row>
    <row r="422" spans="12:23" x14ac:dyDescent="0.35">
      <c r="L422"/>
      <c r="W422" s="53"/>
    </row>
    <row r="423" spans="12:23" x14ac:dyDescent="0.35">
      <c r="L423"/>
      <c r="W423" s="53"/>
    </row>
    <row r="424" spans="12:23" x14ac:dyDescent="0.35">
      <c r="L424"/>
      <c r="W424" s="53"/>
    </row>
    <row r="425" spans="12:23" x14ac:dyDescent="0.35">
      <c r="L425"/>
      <c r="W425" s="53"/>
    </row>
    <row r="426" spans="12:23" x14ac:dyDescent="0.35">
      <c r="L426"/>
      <c r="W426" s="53"/>
    </row>
    <row r="427" spans="12:23" x14ac:dyDescent="0.35">
      <c r="L427"/>
      <c r="W427" s="53"/>
    </row>
    <row r="428" spans="12:23" x14ac:dyDescent="0.35">
      <c r="L428"/>
      <c r="W428" s="53"/>
    </row>
    <row r="429" spans="12:23" x14ac:dyDescent="0.35">
      <c r="L429"/>
      <c r="W429" s="53"/>
    </row>
    <row r="430" spans="12:23" x14ac:dyDescent="0.35">
      <c r="L430"/>
      <c r="W430" s="53"/>
    </row>
    <row r="431" spans="12:23" x14ac:dyDescent="0.35">
      <c r="L431"/>
      <c r="W431" s="53"/>
    </row>
    <row r="432" spans="12:23" x14ac:dyDescent="0.35">
      <c r="L432"/>
      <c r="W432" s="53"/>
    </row>
    <row r="433" spans="12:23" x14ac:dyDescent="0.35">
      <c r="L433"/>
      <c r="W433" s="53"/>
    </row>
    <row r="434" spans="12:23" x14ac:dyDescent="0.35">
      <c r="L434"/>
      <c r="W434" s="53"/>
    </row>
    <row r="435" spans="12:23" x14ac:dyDescent="0.35">
      <c r="L435"/>
      <c r="W435" s="53"/>
    </row>
    <row r="436" spans="12:23" x14ac:dyDescent="0.35">
      <c r="L436"/>
      <c r="W436" s="53"/>
    </row>
    <row r="437" spans="12:23" x14ac:dyDescent="0.35">
      <c r="L437"/>
      <c r="W437" s="53"/>
    </row>
    <row r="438" spans="12:23" x14ac:dyDescent="0.35">
      <c r="L438"/>
      <c r="W438" s="53"/>
    </row>
    <row r="439" spans="12:23" x14ac:dyDescent="0.35">
      <c r="L439"/>
      <c r="W439" s="53"/>
    </row>
    <row r="440" spans="12:23" x14ac:dyDescent="0.35">
      <c r="L440"/>
      <c r="W440" s="53"/>
    </row>
    <row r="441" spans="12:23" x14ac:dyDescent="0.35">
      <c r="L441"/>
      <c r="W441" s="53"/>
    </row>
    <row r="442" spans="12:23" x14ac:dyDescent="0.35">
      <c r="L442"/>
      <c r="W442" s="53"/>
    </row>
    <row r="443" spans="12:23" x14ac:dyDescent="0.35">
      <c r="L443"/>
      <c r="W443" s="53"/>
    </row>
    <row r="444" spans="12:23" x14ac:dyDescent="0.35">
      <c r="L444"/>
      <c r="W444" s="53"/>
    </row>
    <row r="445" spans="12:23" x14ac:dyDescent="0.35">
      <c r="L445"/>
      <c r="W445" s="53"/>
    </row>
    <row r="446" spans="12:23" x14ac:dyDescent="0.35">
      <c r="L446"/>
      <c r="W446" s="53"/>
    </row>
    <row r="447" spans="12:23" x14ac:dyDescent="0.35">
      <c r="L447"/>
      <c r="W447" s="53"/>
    </row>
    <row r="448" spans="12:23" x14ac:dyDescent="0.35">
      <c r="L448"/>
      <c r="W448" s="53"/>
    </row>
    <row r="449" spans="12:23" x14ac:dyDescent="0.35">
      <c r="L449"/>
      <c r="W449" s="53"/>
    </row>
    <row r="450" spans="12:23" x14ac:dyDescent="0.35">
      <c r="L450"/>
      <c r="W450" s="53"/>
    </row>
    <row r="451" spans="12:23" x14ac:dyDescent="0.35">
      <c r="L451"/>
      <c r="W451" s="53"/>
    </row>
    <row r="452" spans="12:23" x14ac:dyDescent="0.35">
      <c r="L452"/>
      <c r="W452" s="53"/>
    </row>
    <row r="453" spans="12:23" x14ac:dyDescent="0.35">
      <c r="L453"/>
      <c r="W453" s="53"/>
    </row>
    <row r="454" spans="12:23" x14ac:dyDescent="0.35">
      <c r="L454"/>
      <c r="W454" s="53"/>
    </row>
    <row r="455" spans="12:23" x14ac:dyDescent="0.35">
      <c r="L455"/>
      <c r="W455" s="53"/>
    </row>
    <row r="456" spans="12:23" x14ac:dyDescent="0.35">
      <c r="L456"/>
      <c r="W456" s="53"/>
    </row>
    <row r="457" spans="12:23" x14ac:dyDescent="0.35">
      <c r="L457"/>
      <c r="W457" s="53"/>
    </row>
    <row r="458" spans="12:23" x14ac:dyDescent="0.35">
      <c r="L458"/>
      <c r="W458" s="53"/>
    </row>
    <row r="459" spans="12:23" x14ac:dyDescent="0.35">
      <c r="L459"/>
      <c r="W459" s="53"/>
    </row>
    <row r="460" spans="12:23" x14ac:dyDescent="0.35">
      <c r="L460"/>
      <c r="W460" s="53"/>
    </row>
    <row r="461" spans="12:23" x14ac:dyDescent="0.35">
      <c r="L461"/>
      <c r="W461" s="53"/>
    </row>
    <row r="462" spans="12:23" x14ac:dyDescent="0.35">
      <c r="L462"/>
      <c r="W462" s="53"/>
    </row>
    <row r="463" spans="12:23" x14ac:dyDescent="0.35">
      <c r="L463"/>
      <c r="W463" s="53"/>
    </row>
    <row r="464" spans="12:23" x14ac:dyDescent="0.35">
      <c r="L464"/>
      <c r="W464" s="53"/>
    </row>
    <row r="465" spans="12:23" x14ac:dyDescent="0.35">
      <c r="L465"/>
      <c r="W465" s="53"/>
    </row>
    <row r="466" spans="12:23" x14ac:dyDescent="0.35">
      <c r="L466"/>
      <c r="W466" s="53"/>
    </row>
    <row r="467" spans="12:23" x14ac:dyDescent="0.35">
      <c r="L467"/>
      <c r="W467" s="53"/>
    </row>
    <row r="468" spans="12:23" x14ac:dyDescent="0.35">
      <c r="L468"/>
      <c r="W468" s="53"/>
    </row>
    <row r="469" spans="12:23" x14ac:dyDescent="0.35">
      <c r="L469"/>
      <c r="W469" s="53"/>
    </row>
    <row r="470" spans="12:23" x14ac:dyDescent="0.35">
      <c r="L470"/>
      <c r="W470" s="53"/>
    </row>
    <row r="471" spans="12:23" x14ac:dyDescent="0.35">
      <c r="L471"/>
      <c r="W471" s="53"/>
    </row>
    <row r="472" spans="12:23" x14ac:dyDescent="0.35">
      <c r="L472"/>
      <c r="W472" s="53"/>
    </row>
    <row r="473" spans="12:23" x14ac:dyDescent="0.35">
      <c r="L473"/>
      <c r="W473" s="53"/>
    </row>
    <row r="474" spans="12:23" x14ac:dyDescent="0.35">
      <c r="L474"/>
      <c r="W474" s="53"/>
    </row>
    <row r="475" spans="12:23" x14ac:dyDescent="0.35">
      <c r="L475"/>
      <c r="W475" s="53"/>
    </row>
    <row r="476" spans="12:23" x14ac:dyDescent="0.35">
      <c r="L476"/>
      <c r="W476" s="53"/>
    </row>
    <row r="477" spans="12:23" x14ac:dyDescent="0.35">
      <c r="L477"/>
      <c r="W477" s="53"/>
    </row>
    <row r="478" spans="12:23" x14ac:dyDescent="0.35">
      <c r="L478"/>
      <c r="W478" s="53"/>
    </row>
    <row r="479" spans="12:23" x14ac:dyDescent="0.35">
      <c r="L479"/>
      <c r="W479" s="53"/>
    </row>
    <row r="480" spans="12:23" x14ac:dyDescent="0.35">
      <c r="L480"/>
      <c r="W480" s="53"/>
    </row>
    <row r="481" spans="12:23" x14ac:dyDescent="0.35">
      <c r="L481"/>
      <c r="W481" s="53"/>
    </row>
    <row r="482" spans="12:23" x14ac:dyDescent="0.35">
      <c r="L482"/>
      <c r="W482" s="53"/>
    </row>
    <row r="483" spans="12:23" x14ac:dyDescent="0.35">
      <c r="L483"/>
      <c r="W483" s="53"/>
    </row>
    <row r="484" spans="12:23" x14ac:dyDescent="0.35">
      <c r="L484"/>
      <c r="W484" s="53"/>
    </row>
    <row r="485" spans="12:23" x14ac:dyDescent="0.35">
      <c r="L485"/>
      <c r="W485" s="53"/>
    </row>
    <row r="486" spans="12:23" x14ac:dyDescent="0.35">
      <c r="L486"/>
      <c r="W486" s="53"/>
    </row>
    <row r="487" spans="12:23" x14ac:dyDescent="0.35">
      <c r="L487"/>
      <c r="W487" s="53"/>
    </row>
    <row r="488" spans="12:23" x14ac:dyDescent="0.35">
      <c r="L488"/>
      <c r="W488" s="53"/>
    </row>
    <row r="489" spans="12:23" x14ac:dyDescent="0.35">
      <c r="L489"/>
      <c r="W489" s="53"/>
    </row>
    <row r="490" spans="12:23" x14ac:dyDescent="0.35">
      <c r="L490"/>
      <c r="W490" s="53"/>
    </row>
    <row r="491" spans="12:23" x14ac:dyDescent="0.35">
      <c r="L491"/>
      <c r="W491" s="53"/>
    </row>
    <row r="492" spans="12:23" x14ac:dyDescent="0.35">
      <c r="L492"/>
      <c r="W492" s="53"/>
    </row>
    <row r="493" spans="12:23" x14ac:dyDescent="0.35">
      <c r="L493"/>
      <c r="W493" s="53"/>
    </row>
    <row r="494" spans="12:23" x14ac:dyDescent="0.35">
      <c r="L494"/>
      <c r="W494" s="53"/>
    </row>
    <row r="495" spans="12:23" x14ac:dyDescent="0.35">
      <c r="L495"/>
      <c r="W495" s="53"/>
    </row>
    <row r="496" spans="12:23" x14ac:dyDescent="0.35">
      <c r="L496"/>
      <c r="W496" s="53"/>
    </row>
    <row r="497" spans="12:23" x14ac:dyDescent="0.35">
      <c r="L497"/>
      <c r="W497" s="53"/>
    </row>
    <row r="498" spans="12:23" x14ac:dyDescent="0.35">
      <c r="L498"/>
      <c r="W498" s="53"/>
    </row>
    <row r="499" spans="12:23" x14ac:dyDescent="0.35">
      <c r="L499"/>
      <c r="W499" s="53"/>
    </row>
    <row r="500" spans="12:23" x14ac:dyDescent="0.35">
      <c r="L500"/>
      <c r="W500" s="53"/>
    </row>
    <row r="501" spans="12:23" x14ac:dyDescent="0.35">
      <c r="L501"/>
      <c r="W501" s="53"/>
    </row>
    <row r="502" spans="12:23" x14ac:dyDescent="0.35">
      <c r="L502"/>
      <c r="W502" s="53"/>
    </row>
    <row r="503" spans="12:23" x14ac:dyDescent="0.35">
      <c r="L503"/>
      <c r="W503" s="53"/>
    </row>
    <row r="504" spans="12:23" x14ac:dyDescent="0.35">
      <c r="L504"/>
      <c r="W504" s="53"/>
    </row>
    <row r="505" spans="12:23" x14ac:dyDescent="0.35">
      <c r="L505"/>
      <c r="W505" s="53"/>
    </row>
    <row r="506" spans="12:23" x14ac:dyDescent="0.35">
      <c r="L506"/>
      <c r="W506" s="53"/>
    </row>
    <row r="507" spans="12:23" x14ac:dyDescent="0.35">
      <c r="L507"/>
      <c r="W507" s="53"/>
    </row>
    <row r="508" spans="12:23" x14ac:dyDescent="0.35">
      <c r="L508"/>
      <c r="W508" s="53"/>
    </row>
    <row r="509" spans="12:23" x14ac:dyDescent="0.35">
      <c r="L509"/>
      <c r="W509" s="53"/>
    </row>
    <row r="510" spans="12:23" x14ac:dyDescent="0.35">
      <c r="L510"/>
      <c r="W510" s="53"/>
    </row>
    <row r="511" spans="12:23" x14ac:dyDescent="0.35">
      <c r="L511"/>
      <c r="W511" s="53"/>
    </row>
    <row r="512" spans="12:23" x14ac:dyDescent="0.35">
      <c r="L512"/>
      <c r="W512" s="53"/>
    </row>
    <row r="513" spans="12:23" x14ac:dyDescent="0.35">
      <c r="L513"/>
      <c r="W513" s="53"/>
    </row>
    <row r="514" spans="12:23" x14ac:dyDescent="0.35">
      <c r="L514"/>
      <c r="W514" s="53"/>
    </row>
    <row r="515" spans="12:23" x14ac:dyDescent="0.35">
      <c r="L515"/>
      <c r="W515" s="53"/>
    </row>
    <row r="516" spans="12:23" x14ac:dyDescent="0.35">
      <c r="L516"/>
      <c r="W516" s="53"/>
    </row>
    <row r="517" spans="12:23" x14ac:dyDescent="0.35">
      <c r="L517"/>
      <c r="W517" s="53"/>
    </row>
    <row r="518" spans="12:23" x14ac:dyDescent="0.35">
      <c r="L518"/>
      <c r="W518" s="53"/>
    </row>
    <row r="519" spans="12:23" x14ac:dyDescent="0.35">
      <c r="L519"/>
      <c r="W519" s="53"/>
    </row>
    <row r="520" spans="12:23" x14ac:dyDescent="0.35">
      <c r="L520"/>
      <c r="W520" s="53"/>
    </row>
    <row r="521" spans="12:23" x14ac:dyDescent="0.35">
      <c r="L521"/>
      <c r="W521" s="53"/>
    </row>
    <row r="522" spans="12:23" x14ac:dyDescent="0.35">
      <c r="L522"/>
      <c r="W522" s="53"/>
    </row>
    <row r="523" spans="12:23" x14ac:dyDescent="0.35">
      <c r="L523"/>
      <c r="W523" s="53"/>
    </row>
    <row r="524" spans="12:23" x14ac:dyDescent="0.35">
      <c r="L524"/>
      <c r="W524" s="53"/>
    </row>
    <row r="525" spans="12:23" x14ac:dyDescent="0.35">
      <c r="L525"/>
      <c r="W525" s="53"/>
    </row>
    <row r="526" spans="12:23" x14ac:dyDescent="0.35">
      <c r="L526"/>
      <c r="W526" s="53"/>
    </row>
    <row r="527" spans="12:23" x14ac:dyDescent="0.35">
      <c r="L527"/>
      <c r="W527" s="53"/>
    </row>
    <row r="528" spans="12:23" x14ac:dyDescent="0.35">
      <c r="L528"/>
      <c r="W528" s="53"/>
    </row>
    <row r="529" spans="12:23" x14ac:dyDescent="0.35">
      <c r="L529"/>
      <c r="W529" s="53"/>
    </row>
    <row r="530" spans="12:23" x14ac:dyDescent="0.35">
      <c r="L530"/>
      <c r="W530" s="53"/>
    </row>
    <row r="531" spans="12:23" x14ac:dyDescent="0.35">
      <c r="L531"/>
      <c r="W531" s="53"/>
    </row>
    <row r="532" spans="12:23" x14ac:dyDescent="0.35">
      <c r="L532"/>
      <c r="W532" s="53"/>
    </row>
    <row r="533" spans="12:23" x14ac:dyDescent="0.35">
      <c r="L533"/>
      <c r="W533" s="53"/>
    </row>
    <row r="534" spans="12:23" x14ac:dyDescent="0.35">
      <c r="L534"/>
      <c r="W534" s="53"/>
    </row>
    <row r="535" spans="12:23" x14ac:dyDescent="0.35">
      <c r="L535"/>
      <c r="W535" s="53"/>
    </row>
    <row r="536" spans="12:23" x14ac:dyDescent="0.35">
      <c r="L536"/>
      <c r="W536" s="53"/>
    </row>
    <row r="537" spans="12:23" x14ac:dyDescent="0.35">
      <c r="L537"/>
      <c r="W537" s="53"/>
    </row>
    <row r="538" spans="12:23" x14ac:dyDescent="0.35">
      <c r="L538"/>
      <c r="W538" s="53"/>
    </row>
    <row r="539" spans="12:23" x14ac:dyDescent="0.35">
      <c r="L539"/>
      <c r="W539" s="53"/>
    </row>
    <row r="540" spans="12:23" x14ac:dyDescent="0.35">
      <c r="L540"/>
      <c r="W540" s="53"/>
    </row>
    <row r="541" spans="12:23" x14ac:dyDescent="0.35">
      <c r="L541"/>
      <c r="W541" s="53"/>
    </row>
    <row r="542" spans="12:23" x14ac:dyDescent="0.35">
      <c r="L542"/>
      <c r="W542" s="53"/>
    </row>
    <row r="543" spans="12:23" x14ac:dyDescent="0.35">
      <c r="L543"/>
      <c r="W543" s="53"/>
    </row>
    <row r="544" spans="12:23" x14ac:dyDescent="0.35">
      <c r="L544"/>
      <c r="W544" s="53"/>
    </row>
    <row r="545" spans="12:23" x14ac:dyDescent="0.35">
      <c r="L545"/>
      <c r="W545" s="53"/>
    </row>
    <row r="546" spans="12:23" x14ac:dyDescent="0.35">
      <c r="L546"/>
      <c r="W546" s="53"/>
    </row>
    <row r="547" spans="12:23" x14ac:dyDescent="0.35">
      <c r="L547"/>
      <c r="W547" s="53"/>
    </row>
    <row r="548" spans="12:23" x14ac:dyDescent="0.35">
      <c r="L548"/>
      <c r="W548" s="53"/>
    </row>
    <row r="549" spans="12:23" x14ac:dyDescent="0.35">
      <c r="L549"/>
      <c r="W549" s="53"/>
    </row>
    <row r="550" spans="12:23" x14ac:dyDescent="0.35">
      <c r="L550"/>
      <c r="W550" s="53"/>
    </row>
    <row r="551" spans="12:23" x14ac:dyDescent="0.35">
      <c r="L551"/>
      <c r="W551" s="53"/>
    </row>
    <row r="552" spans="12:23" x14ac:dyDescent="0.35">
      <c r="L552"/>
      <c r="W552" s="53"/>
    </row>
    <row r="553" spans="12:23" x14ac:dyDescent="0.35">
      <c r="L553"/>
      <c r="W553" s="53"/>
    </row>
    <row r="554" spans="12:23" x14ac:dyDescent="0.35">
      <c r="L554"/>
      <c r="W554" s="53"/>
    </row>
    <row r="555" spans="12:23" x14ac:dyDescent="0.35">
      <c r="L555"/>
      <c r="W555" s="53"/>
    </row>
    <row r="556" spans="12:23" x14ac:dyDescent="0.35">
      <c r="L556"/>
      <c r="W556" s="53"/>
    </row>
    <row r="557" spans="12:23" x14ac:dyDescent="0.35">
      <c r="L557"/>
      <c r="W557" s="53"/>
    </row>
    <row r="558" spans="12:23" x14ac:dyDescent="0.35">
      <c r="L558"/>
      <c r="W558" s="53"/>
    </row>
    <row r="559" spans="12:23" x14ac:dyDescent="0.35">
      <c r="L559"/>
      <c r="W559" s="53"/>
    </row>
    <row r="560" spans="12:23" x14ac:dyDescent="0.35">
      <c r="L560"/>
      <c r="W560" s="53"/>
    </row>
    <row r="561" spans="12:23" x14ac:dyDescent="0.35">
      <c r="L561"/>
      <c r="W561" s="53"/>
    </row>
    <row r="562" spans="12:23" x14ac:dyDescent="0.35">
      <c r="L562"/>
      <c r="W562" s="53"/>
    </row>
    <row r="563" spans="12:23" x14ac:dyDescent="0.35">
      <c r="L563"/>
      <c r="W563" s="53"/>
    </row>
    <row r="564" spans="12:23" x14ac:dyDescent="0.35">
      <c r="L564"/>
      <c r="W564" s="53"/>
    </row>
    <row r="565" spans="12:23" x14ac:dyDescent="0.35">
      <c r="L565"/>
      <c r="W565" s="53"/>
    </row>
    <row r="566" spans="12:23" x14ac:dyDescent="0.35">
      <c r="L566"/>
      <c r="W566" s="53"/>
    </row>
    <row r="567" spans="12:23" x14ac:dyDescent="0.35">
      <c r="L567"/>
      <c r="W567" s="53"/>
    </row>
    <row r="568" spans="12:23" x14ac:dyDescent="0.35">
      <c r="L568"/>
      <c r="W568" s="53"/>
    </row>
    <row r="569" spans="12:23" x14ac:dyDescent="0.35">
      <c r="L569"/>
      <c r="W569" s="53"/>
    </row>
    <row r="570" spans="12:23" x14ac:dyDescent="0.35">
      <c r="L570"/>
      <c r="W570" s="53"/>
    </row>
    <row r="571" spans="12:23" x14ac:dyDescent="0.35">
      <c r="L571"/>
      <c r="W571" s="53"/>
    </row>
    <row r="572" spans="12:23" x14ac:dyDescent="0.35">
      <c r="L572"/>
      <c r="W572" s="53"/>
    </row>
    <row r="573" spans="12:23" x14ac:dyDescent="0.35">
      <c r="L573"/>
      <c r="W573" s="53"/>
    </row>
    <row r="574" spans="12:23" x14ac:dyDescent="0.35">
      <c r="L574"/>
      <c r="W574" s="53"/>
    </row>
    <row r="575" spans="12:23" x14ac:dyDescent="0.35">
      <c r="L575"/>
      <c r="W575" s="53"/>
    </row>
    <row r="576" spans="12:23" x14ac:dyDescent="0.35">
      <c r="L576"/>
      <c r="W576" s="53"/>
    </row>
    <row r="577" spans="12:23" x14ac:dyDescent="0.35">
      <c r="L577"/>
      <c r="W577" s="53"/>
    </row>
    <row r="578" spans="12:23" x14ac:dyDescent="0.35">
      <c r="L578"/>
      <c r="W578" s="53"/>
    </row>
    <row r="579" spans="12:23" x14ac:dyDescent="0.35">
      <c r="L579"/>
      <c r="W579" s="53"/>
    </row>
    <row r="580" spans="12:23" x14ac:dyDescent="0.35">
      <c r="L580"/>
      <c r="W580" s="53"/>
    </row>
    <row r="581" spans="12:23" x14ac:dyDescent="0.35">
      <c r="L581"/>
      <c r="W581" s="53"/>
    </row>
    <row r="582" spans="12:23" x14ac:dyDescent="0.35">
      <c r="L582"/>
      <c r="W582" s="53"/>
    </row>
    <row r="583" spans="12:23" x14ac:dyDescent="0.35">
      <c r="L583"/>
      <c r="W583" s="53"/>
    </row>
    <row r="584" spans="12:23" x14ac:dyDescent="0.35">
      <c r="L584"/>
      <c r="W584" s="53"/>
    </row>
    <row r="585" spans="12:23" x14ac:dyDescent="0.35">
      <c r="L585"/>
      <c r="W585" s="53"/>
    </row>
    <row r="586" spans="12:23" x14ac:dyDescent="0.35">
      <c r="L586"/>
      <c r="W586" s="53"/>
    </row>
    <row r="587" spans="12:23" x14ac:dyDescent="0.35">
      <c r="L587"/>
      <c r="W587" s="53"/>
    </row>
    <row r="588" spans="12:23" x14ac:dyDescent="0.35">
      <c r="L588"/>
      <c r="W588" s="53"/>
    </row>
    <row r="589" spans="12:23" x14ac:dyDescent="0.35">
      <c r="L589"/>
      <c r="W589" s="53"/>
    </row>
    <row r="590" spans="12:23" x14ac:dyDescent="0.35">
      <c r="L590"/>
      <c r="W590" s="53"/>
    </row>
    <row r="591" spans="12:23" x14ac:dyDescent="0.35">
      <c r="L591"/>
      <c r="W591" s="53"/>
    </row>
    <row r="592" spans="12:23" x14ac:dyDescent="0.35">
      <c r="L592"/>
      <c r="W592" s="53"/>
    </row>
    <row r="593" spans="12:23" x14ac:dyDescent="0.35">
      <c r="L593"/>
      <c r="W593" s="53"/>
    </row>
    <row r="594" spans="12:23" x14ac:dyDescent="0.35">
      <c r="L594"/>
      <c r="W594" s="53"/>
    </row>
    <row r="595" spans="12:23" x14ac:dyDescent="0.35">
      <c r="L595"/>
      <c r="W595" s="53"/>
    </row>
    <row r="596" spans="12:23" x14ac:dyDescent="0.35">
      <c r="L596"/>
      <c r="W596" s="53"/>
    </row>
    <row r="597" spans="12:23" x14ac:dyDescent="0.35">
      <c r="L597"/>
      <c r="W597" s="53"/>
    </row>
    <row r="598" spans="12:23" x14ac:dyDescent="0.35">
      <c r="L598"/>
      <c r="W598" s="53"/>
    </row>
    <row r="599" spans="12:23" x14ac:dyDescent="0.35">
      <c r="L599"/>
      <c r="W599" s="53"/>
    </row>
    <row r="600" spans="12:23" x14ac:dyDescent="0.35">
      <c r="L600"/>
      <c r="W600" s="53"/>
    </row>
    <row r="601" spans="12:23" x14ac:dyDescent="0.35">
      <c r="L601"/>
      <c r="W601" s="53"/>
    </row>
    <row r="602" spans="12:23" x14ac:dyDescent="0.35">
      <c r="L602"/>
      <c r="W602" s="53"/>
    </row>
    <row r="603" spans="12:23" x14ac:dyDescent="0.35">
      <c r="L603"/>
      <c r="W603" s="53"/>
    </row>
    <row r="604" spans="12:23" x14ac:dyDescent="0.35">
      <c r="L604"/>
      <c r="W604" s="53"/>
    </row>
    <row r="605" spans="12:23" x14ac:dyDescent="0.35">
      <c r="L605"/>
      <c r="W605" s="53"/>
    </row>
    <row r="606" spans="12:23" x14ac:dyDescent="0.35">
      <c r="L606"/>
      <c r="W606" s="53"/>
    </row>
    <row r="607" spans="12:23" x14ac:dyDescent="0.35">
      <c r="L607"/>
      <c r="W607" s="53"/>
    </row>
    <row r="608" spans="12:23" x14ac:dyDescent="0.35">
      <c r="L608"/>
      <c r="W608" s="53"/>
    </row>
    <row r="609" spans="12:23" x14ac:dyDescent="0.35">
      <c r="L609"/>
      <c r="W609" s="53"/>
    </row>
    <row r="610" spans="12:23" x14ac:dyDescent="0.35">
      <c r="L610"/>
      <c r="W610" s="53"/>
    </row>
    <row r="611" spans="12:23" x14ac:dyDescent="0.35">
      <c r="L611"/>
      <c r="W611" s="53"/>
    </row>
    <row r="612" spans="12:23" x14ac:dyDescent="0.35">
      <c r="L612"/>
      <c r="W612" s="53"/>
    </row>
    <row r="613" spans="12:23" x14ac:dyDescent="0.35">
      <c r="L613"/>
      <c r="W613" s="53"/>
    </row>
    <row r="614" spans="12:23" x14ac:dyDescent="0.35">
      <c r="L614"/>
      <c r="W614" s="53"/>
    </row>
    <row r="615" spans="12:23" x14ac:dyDescent="0.35">
      <c r="L615"/>
      <c r="W615" s="53"/>
    </row>
    <row r="616" spans="12:23" x14ac:dyDescent="0.35">
      <c r="L616"/>
      <c r="W616" s="53"/>
    </row>
    <row r="617" spans="12:23" x14ac:dyDescent="0.35">
      <c r="L617"/>
      <c r="W617" s="53"/>
    </row>
    <row r="618" spans="12:23" x14ac:dyDescent="0.35">
      <c r="L618"/>
      <c r="W618" s="53"/>
    </row>
    <row r="619" spans="12:23" x14ac:dyDescent="0.35">
      <c r="L619"/>
      <c r="W619" s="53"/>
    </row>
    <row r="620" spans="12:23" x14ac:dyDescent="0.35">
      <c r="L620"/>
      <c r="W620" s="53"/>
    </row>
    <row r="621" spans="12:23" x14ac:dyDescent="0.35">
      <c r="L621"/>
      <c r="W621" s="53"/>
    </row>
    <row r="622" spans="12:23" x14ac:dyDescent="0.35">
      <c r="L622"/>
      <c r="W622" s="53"/>
    </row>
    <row r="623" spans="12:23" x14ac:dyDescent="0.35">
      <c r="L623"/>
      <c r="W623" s="53"/>
    </row>
    <row r="624" spans="12:23" x14ac:dyDescent="0.35">
      <c r="L624"/>
      <c r="W624" s="53"/>
    </row>
    <row r="625" spans="12:23" x14ac:dyDescent="0.35">
      <c r="L625"/>
      <c r="W625" s="53"/>
    </row>
    <row r="626" spans="12:23" x14ac:dyDescent="0.35">
      <c r="L626"/>
      <c r="W626" s="53"/>
    </row>
    <row r="627" spans="12:23" x14ac:dyDescent="0.35">
      <c r="L627"/>
      <c r="W627" s="53"/>
    </row>
    <row r="628" spans="12:23" x14ac:dyDescent="0.35">
      <c r="L628"/>
      <c r="W628" s="53"/>
    </row>
    <row r="629" spans="12:23" x14ac:dyDescent="0.35">
      <c r="L629"/>
      <c r="W629" s="53"/>
    </row>
    <row r="630" spans="12:23" x14ac:dyDescent="0.35">
      <c r="L630"/>
      <c r="W630" s="53"/>
    </row>
    <row r="631" spans="12:23" x14ac:dyDescent="0.35">
      <c r="L631"/>
      <c r="W631" s="53"/>
    </row>
    <row r="632" spans="12:23" x14ac:dyDescent="0.35">
      <c r="L632"/>
      <c r="W632" s="53"/>
    </row>
    <row r="633" spans="12:23" x14ac:dyDescent="0.35">
      <c r="L633"/>
      <c r="W633" s="53"/>
    </row>
    <row r="634" spans="12:23" x14ac:dyDescent="0.35">
      <c r="L634"/>
      <c r="W634" s="53"/>
    </row>
    <row r="635" spans="12:23" x14ac:dyDescent="0.35">
      <c r="L635"/>
      <c r="W635" s="53"/>
    </row>
    <row r="636" spans="12:23" x14ac:dyDescent="0.35">
      <c r="L636"/>
      <c r="W636" s="53"/>
    </row>
    <row r="637" spans="12:23" x14ac:dyDescent="0.35">
      <c r="L637"/>
      <c r="W637" s="53"/>
    </row>
    <row r="638" spans="12:23" x14ac:dyDescent="0.35">
      <c r="L638"/>
      <c r="W638" s="53"/>
    </row>
    <row r="639" spans="12:23" x14ac:dyDescent="0.35">
      <c r="L639"/>
      <c r="W639" s="53"/>
    </row>
    <row r="640" spans="12:23" x14ac:dyDescent="0.35">
      <c r="L640"/>
      <c r="W640" s="53"/>
    </row>
    <row r="641" spans="12:23" x14ac:dyDescent="0.35">
      <c r="L641"/>
      <c r="W641" s="53"/>
    </row>
    <row r="642" spans="12:23" x14ac:dyDescent="0.35">
      <c r="L642"/>
      <c r="W642" s="53"/>
    </row>
    <row r="643" spans="12:23" x14ac:dyDescent="0.35">
      <c r="L643"/>
      <c r="W643" s="53"/>
    </row>
    <row r="644" spans="12:23" x14ac:dyDescent="0.35">
      <c r="L644"/>
      <c r="W644" s="53"/>
    </row>
    <row r="645" spans="12:23" x14ac:dyDescent="0.35">
      <c r="L645"/>
      <c r="W645" s="53"/>
    </row>
    <row r="646" spans="12:23" x14ac:dyDescent="0.35">
      <c r="L646"/>
      <c r="W646" s="53"/>
    </row>
    <row r="647" spans="12:23" x14ac:dyDescent="0.35">
      <c r="L647"/>
      <c r="W647" s="53"/>
    </row>
    <row r="648" spans="12:23" x14ac:dyDescent="0.35">
      <c r="L648"/>
      <c r="W648" s="53"/>
    </row>
    <row r="649" spans="12:23" x14ac:dyDescent="0.35">
      <c r="L649"/>
      <c r="W649" s="53"/>
    </row>
    <row r="650" spans="12:23" x14ac:dyDescent="0.35">
      <c r="L650"/>
      <c r="W650" s="53"/>
    </row>
    <row r="651" spans="12:23" x14ac:dyDescent="0.35">
      <c r="L651"/>
      <c r="W651" s="53"/>
    </row>
    <row r="652" spans="12:23" x14ac:dyDescent="0.35">
      <c r="L652"/>
      <c r="W652" s="53"/>
    </row>
    <row r="653" spans="12:23" x14ac:dyDescent="0.35">
      <c r="L653"/>
      <c r="W653" s="53"/>
    </row>
    <row r="654" spans="12:23" x14ac:dyDescent="0.35">
      <c r="L654"/>
      <c r="W654" s="53"/>
    </row>
    <row r="655" spans="12:23" x14ac:dyDescent="0.35">
      <c r="L655"/>
      <c r="W655" s="53"/>
    </row>
    <row r="656" spans="12:23" x14ac:dyDescent="0.35">
      <c r="L656"/>
      <c r="W656" s="53"/>
    </row>
    <row r="657" spans="12:23" x14ac:dyDescent="0.35">
      <c r="L657"/>
      <c r="W657" s="53"/>
    </row>
    <row r="658" spans="12:23" x14ac:dyDescent="0.35">
      <c r="L658"/>
      <c r="W658" s="53"/>
    </row>
    <row r="659" spans="12:23" x14ac:dyDescent="0.35">
      <c r="L659"/>
      <c r="W659" s="53"/>
    </row>
    <row r="660" spans="12:23" x14ac:dyDescent="0.35">
      <c r="L660"/>
      <c r="W660" s="53"/>
    </row>
    <row r="661" spans="12:23" x14ac:dyDescent="0.35">
      <c r="L661"/>
      <c r="W661" s="53"/>
    </row>
    <row r="662" spans="12:23" x14ac:dyDescent="0.35">
      <c r="L662"/>
      <c r="W662" s="53"/>
    </row>
    <row r="663" spans="12:23" x14ac:dyDescent="0.35">
      <c r="L663"/>
      <c r="W663" s="53"/>
    </row>
    <row r="664" spans="12:23" x14ac:dyDescent="0.35">
      <c r="L664"/>
      <c r="W664" s="53"/>
    </row>
    <row r="665" spans="12:23" x14ac:dyDescent="0.35">
      <c r="L665"/>
      <c r="W665" s="53"/>
    </row>
    <row r="666" spans="12:23" x14ac:dyDescent="0.35">
      <c r="L666"/>
      <c r="W666" s="53"/>
    </row>
    <row r="667" spans="12:23" x14ac:dyDescent="0.35">
      <c r="L667"/>
      <c r="W667" s="53"/>
    </row>
    <row r="668" spans="12:23" x14ac:dyDescent="0.35">
      <c r="L668"/>
      <c r="W668" s="53"/>
    </row>
    <row r="669" spans="12:23" x14ac:dyDescent="0.35">
      <c r="L669"/>
      <c r="W669" s="53"/>
    </row>
    <row r="670" spans="12:23" x14ac:dyDescent="0.35">
      <c r="L670"/>
      <c r="W670" s="53"/>
    </row>
    <row r="671" spans="12:23" x14ac:dyDescent="0.35">
      <c r="L671"/>
      <c r="W671" s="53"/>
    </row>
    <row r="672" spans="12:23" x14ac:dyDescent="0.35">
      <c r="L672"/>
      <c r="W672" s="53"/>
    </row>
    <row r="673" spans="12:23" x14ac:dyDescent="0.35">
      <c r="L673"/>
      <c r="W673" s="53"/>
    </row>
    <row r="674" spans="12:23" x14ac:dyDescent="0.35">
      <c r="L674"/>
      <c r="W674" s="53"/>
    </row>
    <row r="675" spans="12:23" x14ac:dyDescent="0.35">
      <c r="L675"/>
      <c r="W675" s="53"/>
    </row>
    <row r="676" spans="12:23" x14ac:dyDescent="0.35">
      <c r="L676"/>
      <c r="W676" s="53"/>
    </row>
    <row r="677" spans="12:23" x14ac:dyDescent="0.35">
      <c r="L677"/>
      <c r="W677" s="53"/>
    </row>
    <row r="678" spans="12:23" x14ac:dyDescent="0.35">
      <c r="L678"/>
      <c r="W678" s="53"/>
    </row>
    <row r="679" spans="12:23" x14ac:dyDescent="0.35">
      <c r="L679"/>
      <c r="W679" s="53"/>
    </row>
    <row r="680" spans="12:23" x14ac:dyDescent="0.35">
      <c r="L680"/>
      <c r="W680" s="53"/>
    </row>
    <row r="681" spans="12:23" x14ac:dyDescent="0.35">
      <c r="L681"/>
      <c r="W681" s="53"/>
    </row>
    <row r="682" spans="12:23" x14ac:dyDescent="0.35">
      <c r="L682"/>
      <c r="W682" s="53"/>
    </row>
    <row r="683" spans="12:23" x14ac:dyDescent="0.35">
      <c r="L683"/>
      <c r="W683" s="53"/>
    </row>
    <row r="684" spans="12:23" x14ac:dyDescent="0.35">
      <c r="L684"/>
      <c r="W684" s="53"/>
    </row>
    <row r="685" spans="12:23" x14ac:dyDescent="0.35">
      <c r="L685"/>
      <c r="W685" s="53"/>
    </row>
    <row r="686" spans="12:23" x14ac:dyDescent="0.35">
      <c r="L686"/>
      <c r="W686" s="53"/>
    </row>
    <row r="687" spans="12:23" x14ac:dyDescent="0.35">
      <c r="L687"/>
      <c r="W687" s="53"/>
    </row>
    <row r="688" spans="12:23" x14ac:dyDescent="0.35">
      <c r="L688"/>
      <c r="W688" s="53"/>
    </row>
    <row r="689" spans="12:23" x14ac:dyDescent="0.35">
      <c r="L689"/>
      <c r="W689" s="53"/>
    </row>
    <row r="690" spans="12:23" x14ac:dyDescent="0.35">
      <c r="L690"/>
      <c r="W690" s="53"/>
    </row>
    <row r="691" spans="12:23" x14ac:dyDescent="0.35">
      <c r="L691"/>
      <c r="W691" s="53"/>
    </row>
    <row r="692" spans="12:23" x14ac:dyDescent="0.35">
      <c r="L692"/>
      <c r="W692" s="53"/>
    </row>
    <row r="693" spans="12:23" x14ac:dyDescent="0.35">
      <c r="L693"/>
      <c r="W693" s="53"/>
    </row>
    <row r="694" spans="12:23" x14ac:dyDescent="0.35">
      <c r="L694"/>
      <c r="W694" s="53"/>
    </row>
    <row r="695" spans="12:23" x14ac:dyDescent="0.35">
      <c r="L695"/>
      <c r="W695" s="53"/>
    </row>
    <row r="696" spans="12:23" x14ac:dyDescent="0.35">
      <c r="L696"/>
      <c r="W696" s="53"/>
    </row>
    <row r="697" spans="12:23" x14ac:dyDescent="0.35">
      <c r="L697"/>
      <c r="W697" s="53"/>
    </row>
    <row r="698" spans="12:23" x14ac:dyDescent="0.35">
      <c r="L698"/>
      <c r="W698" s="53"/>
    </row>
    <row r="699" spans="12:23" x14ac:dyDescent="0.35">
      <c r="L699"/>
      <c r="W699" s="53"/>
    </row>
    <row r="700" spans="12:23" x14ac:dyDescent="0.35">
      <c r="L700"/>
      <c r="W700" s="53"/>
    </row>
    <row r="701" spans="12:23" x14ac:dyDescent="0.35">
      <c r="L701"/>
      <c r="W701" s="53"/>
    </row>
    <row r="702" spans="12:23" x14ac:dyDescent="0.35">
      <c r="L702"/>
      <c r="W702" s="53"/>
    </row>
    <row r="703" spans="12:23" x14ac:dyDescent="0.35">
      <c r="L703"/>
      <c r="W703" s="53"/>
    </row>
    <row r="704" spans="12:23" x14ac:dyDescent="0.35">
      <c r="L704"/>
      <c r="W704" s="53"/>
    </row>
    <row r="705" spans="12:23" x14ac:dyDescent="0.35">
      <c r="L705"/>
      <c r="W705" s="53"/>
    </row>
    <row r="706" spans="12:23" x14ac:dyDescent="0.35">
      <c r="L706"/>
      <c r="W706" s="53"/>
    </row>
    <row r="707" spans="12:23" x14ac:dyDescent="0.35">
      <c r="L707"/>
      <c r="W707" s="53"/>
    </row>
    <row r="708" spans="12:23" x14ac:dyDescent="0.35">
      <c r="L708"/>
      <c r="W708" s="53"/>
    </row>
    <row r="709" spans="12:23" x14ac:dyDescent="0.35">
      <c r="L709"/>
      <c r="W709" s="53"/>
    </row>
    <row r="710" spans="12:23" x14ac:dyDescent="0.35">
      <c r="L710"/>
      <c r="W710" s="53"/>
    </row>
    <row r="711" spans="12:23" x14ac:dyDescent="0.35">
      <c r="L711"/>
      <c r="W711" s="53"/>
    </row>
    <row r="712" spans="12:23" x14ac:dyDescent="0.35">
      <c r="L712"/>
      <c r="W712" s="53"/>
    </row>
    <row r="713" spans="12:23" x14ac:dyDescent="0.35">
      <c r="L713"/>
      <c r="W713" s="53"/>
    </row>
    <row r="714" spans="12:23" x14ac:dyDescent="0.35">
      <c r="L714"/>
      <c r="W714" s="53"/>
    </row>
    <row r="715" spans="12:23" x14ac:dyDescent="0.35">
      <c r="L715"/>
      <c r="W715" s="53"/>
    </row>
    <row r="716" spans="12:23" x14ac:dyDescent="0.35">
      <c r="L716"/>
      <c r="W716" s="53"/>
    </row>
    <row r="717" spans="12:23" x14ac:dyDescent="0.35">
      <c r="L717"/>
      <c r="W717" s="53"/>
    </row>
    <row r="718" spans="12:23" x14ac:dyDescent="0.35">
      <c r="L718"/>
      <c r="W718" s="53"/>
    </row>
    <row r="719" spans="12:23" x14ac:dyDescent="0.35">
      <c r="L719"/>
      <c r="W719" s="53"/>
    </row>
    <row r="720" spans="12:23" x14ac:dyDescent="0.35">
      <c r="L720"/>
      <c r="W720" s="53"/>
    </row>
    <row r="721" spans="12:23" x14ac:dyDescent="0.35">
      <c r="L721"/>
      <c r="W721" s="53"/>
    </row>
    <row r="722" spans="12:23" x14ac:dyDescent="0.35">
      <c r="L722"/>
      <c r="W722" s="53"/>
    </row>
    <row r="723" spans="12:23" x14ac:dyDescent="0.35">
      <c r="L723"/>
      <c r="W723" s="53"/>
    </row>
    <row r="724" spans="12:23" x14ac:dyDescent="0.35">
      <c r="L724"/>
      <c r="W724" s="53"/>
    </row>
    <row r="725" spans="12:23" x14ac:dyDescent="0.35">
      <c r="L725"/>
      <c r="W725" s="53"/>
    </row>
    <row r="726" spans="12:23" x14ac:dyDescent="0.35">
      <c r="L726"/>
      <c r="W726" s="53"/>
    </row>
    <row r="727" spans="12:23" x14ac:dyDescent="0.35">
      <c r="L727"/>
      <c r="W727" s="53"/>
    </row>
    <row r="728" spans="12:23" x14ac:dyDescent="0.35">
      <c r="L728"/>
      <c r="W728" s="53"/>
    </row>
    <row r="729" spans="12:23" x14ac:dyDescent="0.35">
      <c r="L729"/>
      <c r="W729" s="53"/>
    </row>
    <row r="730" spans="12:23" x14ac:dyDescent="0.35">
      <c r="L730"/>
      <c r="W730" s="53"/>
    </row>
    <row r="731" spans="12:23" x14ac:dyDescent="0.35">
      <c r="L731"/>
      <c r="W731" s="53"/>
    </row>
    <row r="732" spans="12:23" x14ac:dyDescent="0.35">
      <c r="L732"/>
      <c r="W732" s="53"/>
    </row>
    <row r="733" spans="12:23" x14ac:dyDescent="0.35">
      <c r="L733"/>
      <c r="W733" s="53"/>
    </row>
    <row r="734" spans="12:23" x14ac:dyDescent="0.35">
      <c r="L734"/>
      <c r="W734" s="53"/>
    </row>
    <row r="735" spans="12:23" x14ac:dyDescent="0.35">
      <c r="L735"/>
      <c r="W735" s="53"/>
    </row>
    <row r="736" spans="12:23" x14ac:dyDescent="0.35">
      <c r="L736"/>
      <c r="W736" s="53"/>
    </row>
    <row r="737" spans="12:23" x14ac:dyDescent="0.35">
      <c r="L737"/>
      <c r="W737" s="53"/>
    </row>
    <row r="738" spans="12:23" x14ac:dyDescent="0.35">
      <c r="L738"/>
      <c r="W738" s="53"/>
    </row>
    <row r="739" spans="12:23" x14ac:dyDescent="0.35">
      <c r="L739"/>
      <c r="W739" s="53"/>
    </row>
    <row r="740" spans="12:23" x14ac:dyDescent="0.35">
      <c r="L740"/>
      <c r="W740" s="53"/>
    </row>
    <row r="741" spans="12:23" x14ac:dyDescent="0.35">
      <c r="L741"/>
      <c r="W741" s="53"/>
    </row>
    <row r="742" spans="12:23" x14ac:dyDescent="0.35">
      <c r="L742"/>
      <c r="W742" s="53"/>
    </row>
    <row r="743" spans="12:23" x14ac:dyDescent="0.35">
      <c r="L743"/>
      <c r="W743" s="53"/>
    </row>
    <row r="744" spans="12:23" x14ac:dyDescent="0.35">
      <c r="L744"/>
      <c r="W744" s="53"/>
    </row>
    <row r="745" spans="12:23" x14ac:dyDescent="0.35">
      <c r="L745"/>
      <c r="W745" s="53"/>
    </row>
    <row r="746" spans="12:23" x14ac:dyDescent="0.35">
      <c r="L746"/>
      <c r="W746" s="53"/>
    </row>
    <row r="747" spans="12:23" x14ac:dyDescent="0.35">
      <c r="L747"/>
      <c r="W747" s="53"/>
    </row>
    <row r="748" spans="12:23" x14ac:dyDescent="0.35">
      <c r="L748"/>
      <c r="W748" s="53"/>
    </row>
    <row r="749" spans="12:23" x14ac:dyDescent="0.35">
      <c r="L749"/>
      <c r="W749" s="53"/>
    </row>
    <row r="750" spans="12:23" x14ac:dyDescent="0.35">
      <c r="L750"/>
      <c r="W750" s="53"/>
    </row>
    <row r="751" spans="12:23" x14ac:dyDescent="0.35">
      <c r="L751"/>
      <c r="W751" s="53"/>
    </row>
    <row r="752" spans="12:23" x14ac:dyDescent="0.35">
      <c r="L752"/>
      <c r="W752" s="53"/>
    </row>
    <row r="753" spans="12:23" x14ac:dyDescent="0.35">
      <c r="L753"/>
      <c r="W753" s="53"/>
    </row>
    <row r="754" spans="12:23" x14ac:dyDescent="0.35">
      <c r="L754"/>
      <c r="W754" s="53"/>
    </row>
    <row r="755" spans="12:23" x14ac:dyDescent="0.35">
      <c r="L755"/>
      <c r="W755" s="53"/>
    </row>
    <row r="756" spans="12:23" x14ac:dyDescent="0.35">
      <c r="L756"/>
      <c r="W756" s="53"/>
    </row>
    <row r="757" spans="12:23" x14ac:dyDescent="0.35">
      <c r="L757"/>
      <c r="W757" s="53"/>
    </row>
    <row r="758" spans="12:23" x14ac:dyDescent="0.35">
      <c r="L758"/>
      <c r="W758" s="53"/>
    </row>
    <row r="759" spans="12:23" x14ac:dyDescent="0.35">
      <c r="L759"/>
      <c r="W759" s="53"/>
    </row>
    <row r="760" spans="12:23" x14ac:dyDescent="0.35">
      <c r="L760"/>
      <c r="W760" s="53"/>
    </row>
    <row r="761" spans="12:23" x14ac:dyDescent="0.35">
      <c r="L761"/>
      <c r="W761" s="53"/>
    </row>
    <row r="762" spans="12:23" x14ac:dyDescent="0.35">
      <c r="L762"/>
      <c r="W762" s="53"/>
    </row>
    <row r="763" spans="12:23" x14ac:dyDescent="0.35">
      <c r="L763"/>
      <c r="W763" s="53"/>
    </row>
    <row r="764" spans="12:23" x14ac:dyDescent="0.35">
      <c r="L764"/>
      <c r="W764" s="53"/>
    </row>
    <row r="765" spans="12:23" x14ac:dyDescent="0.35">
      <c r="L765"/>
      <c r="W765" s="53"/>
    </row>
    <row r="766" spans="12:23" x14ac:dyDescent="0.35">
      <c r="L766"/>
      <c r="W766" s="53"/>
    </row>
    <row r="767" spans="12:23" x14ac:dyDescent="0.35">
      <c r="L767"/>
      <c r="W767" s="53"/>
    </row>
    <row r="768" spans="12:23" x14ac:dyDescent="0.35">
      <c r="L768"/>
      <c r="W768" s="53"/>
    </row>
    <row r="769" spans="12:23" x14ac:dyDescent="0.35">
      <c r="L769"/>
      <c r="W769" s="53"/>
    </row>
    <row r="770" spans="12:23" x14ac:dyDescent="0.35">
      <c r="L770"/>
      <c r="W770" s="53"/>
    </row>
    <row r="771" spans="12:23" x14ac:dyDescent="0.35">
      <c r="L771"/>
      <c r="W771" s="53"/>
    </row>
    <row r="772" spans="12:23" x14ac:dyDescent="0.35">
      <c r="L772"/>
      <c r="W772" s="53"/>
    </row>
    <row r="773" spans="12:23" x14ac:dyDescent="0.35">
      <c r="L773"/>
      <c r="W773" s="53"/>
    </row>
    <row r="774" spans="12:23" x14ac:dyDescent="0.35">
      <c r="L774"/>
      <c r="W774" s="53"/>
    </row>
    <row r="775" spans="12:23" x14ac:dyDescent="0.35">
      <c r="L775"/>
      <c r="W775" s="53"/>
    </row>
    <row r="776" spans="12:23" x14ac:dyDescent="0.35">
      <c r="L776"/>
      <c r="W776" s="53"/>
    </row>
    <row r="777" spans="12:23" x14ac:dyDescent="0.35">
      <c r="L777"/>
      <c r="W777" s="53"/>
    </row>
    <row r="778" spans="12:23" x14ac:dyDescent="0.35">
      <c r="L778"/>
      <c r="W778" s="53"/>
    </row>
    <row r="779" spans="12:23" x14ac:dyDescent="0.35">
      <c r="L779"/>
      <c r="W779" s="53"/>
    </row>
    <row r="780" spans="12:23" x14ac:dyDescent="0.35">
      <c r="L780"/>
      <c r="W780" s="53"/>
    </row>
    <row r="781" spans="12:23" x14ac:dyDescent="0.35">
      <c r="L781"/>
      <c r="W781" s="53"/>
    </row>
    <row r="782" spans="12:23" x14ac:dyDescent="0.35">
      <c r="L782"/>
      <c r="W782" s="53"/>
    </row>
    <row r="783" spans="12:23" x14ac:dyDescent="0.35">
      <c r="L783"/>
      <c r="W783" s="53"/>
    </row>
    <row r="784" spans="12:23" x14ac:dyDescent="0.35">
      <c r="L784"/>
      <c r="W784" s="53"/>
    </row>
    <row r="785" spans="12:23" x14ac:dyDescent="0.35">
      <c r="L785"/>
      <c r="W785" s="53"/>
    </row>
    <row r="786" spans="12:23" x14ac:dyDescent="0.35">
      <c r="L786"/>
      <c r="W786" s="53"/>
    </row>
    <row r="787" spans="12:23" x14ac:dyDescent="0.35">
      <c r="L787"/>
      <c r="W787" s="53"/>
    </row>
    <row r="788" spans="12:23" x14ac:dyDescent="0.35">
      <c r="L788"/>
      <c r="W788" s="53"/>
    </row>
    <row r="789" spans="12:23" x14ac:dyDescent="0.35">
      <c r="L789"/>
      <c r="W789" s="53"/>
    </row>
    <row r="790" spans="12:23" x14ac:dyDescent="0.35">
      <c r="L790"/>
      <c r="W790" s="53"/>
    </row>
    <row r="791" spans="12:23" x14ac:dyDescent="0.35">
      <c r="L791"/>
      <c r="W791" s="53"/>
    </row>
    <row r="792" spans="12:23" x14ac:dyDescent="0.35">
      <c r="L792"/>
      <c r="W792" s="53"/>
    </row>
    <row r="793" spans="12:23" x14ac:dyDescent="0.35">
      <c r="L793"/>
      <c r="W793" s="53"/>
    </row>
    <row r="794" spans="12:23" x14ac:dyDescent="0.35">
      <c r="L794"/>
      <c r="W794" s="53"/>
    </row>
    <row r="795" spans="12:23" x14ac:dyDescent="0.35">
      <c r="L795"/>
      <c r="W795" s="53"/>
    </row>
    <row r="796" spans="12:23" x14ac:dyDescent="0.35">
      <c r="L796"/>
      <c r="W796" s="53"/>
    </row>
    <row r="797" spans="12:23" x14ac:dyDescent="0.35">
      <c r="L797"/>
      <c r="W797" s="53"/>
    </row>
    <row r="798" spans="12:23" x14ac:dyDescent="0.35">
      <c r="L798"/>
      <c r="W798" s="53"/>
    </row>
    <row r="799" spans="12:23" x14ac:dyDescent="0.35">
      <c r="L799"/>
      <c r="W799" s="53"/>
    </row>
    <row r="800" spans="12:23" x14ac:dyDescent="0.35">
      <c r="L800"/>
      <c r="W800" s="53"/>
    </row>
    <row r="801" spans="12:23" x14ac:dyDescent="0.35">
      <c r="L801"/>
      <c r="W801" s="53"/>
    </row>
    <row r="802" spans="12:23" x14ac:dyDescent="0.35">
      <c r="L802"/>
      <c r="W802" s="53"/>
    </row>
    <row r="803" spans="12:23" x14ac:dyDescent="0.35">
      <c r="L803"/>
      <c r="W803" s="53"/>
    </row>
    <row r="804" spans="12:23" x14ac:dyDescent="0.35">
      <c r="L804"/>
      <c r="W804" s="53"/>
    </row>
    <row r="805" spans="12:23" x14ac:dyDescent="0.35">
      <c r="L805"/>
      <c r="W805" s="53"/>
    </row>
    <row r="806" spans="12:23" x14ac:dyDescent="0.35">
      <c r="L806"/>
      <c r="W806" s="53"/>
    </row>
    <row r="807" spans="12:23" x14ac:dyDescent="0.35">
      <c r="L807"/>
      <c r="W807" s="53"/>
    </row>
    <row r="808" spans="12:23" x14ac:dyDescent="0.35">
      <c r="L808"/>
      <c r="W808" s="53"/>
    </row>
    <row r="809" spans="12:23" x14ac:dyDescent="0.35">
      <c r="L809"/>
      <c r="W809" s="53"/>
    </row>
    <row r="810" spans="12:23" x14ac:dyDescent="0.35">
      <c r="L810"/>
      <c r="W810" s="53"/>
    </row>
    <row r="811" spans="12:23" x14ac:dyDescent="0.35">
      <c r="L811"/>
      <c r="W811" s="53"/>
    </row>
    <row r="812" spans="12:23" x14ac:dyDescent="0.35">
      <c r="L812"/>
      <c r="W812" s="53"/>
    </row>
    <row r="813" spans="12:23" x14ac:dyDescent="0.35">
      <c r="L813"/>
      <c r="W813" s="53"/>
    </row>
    <row r="814" spans="12:23" x14ac:dyDescent="0.35">
      <c r="L814"/>
      <c r="W814" s="53"/>
    </row>
    <row r="815" spans="12:23" x14ac:dyDescent="0.35">
      <c r="L815"/>
      <c r="W815" s="53"/>
    </row>
    <row r="816" spans="12:23" x14ac:dyDescent="0.35">
      <c r="L816"/>
      <c r="W816" s="53"/>
    </row>
    <row r="817" spans="12:23" x14ac:dyDescent="0.35">
      <c r="L817"/>
      <c r="W817" s="53"/>
    </row>
    <row r="818" spans="12:23" x14ac:dyDescent="0.35">
      <c r="L818"/>
      <c r="W818" s="53"/>
    </row>
    <row r="819" spans="12:23" x14ac:dyDescent="0.35">
      <c r="L819"/>
      <c r="W819" s="53"/>
    </row>
    <row r="820" spans="12:23" x14ac:dyDescent="0.35">
      <c r="L820"/>
      <c r="W820" s="53"/>
    </row>
    <row r="821" spans="12:23" x14ac:dyDescent="0.35">
      <c r="L821"/>
      <c r="W821" s="53"/>
    </row>
    <row r="822" spans="12:23" x14ac:dyDescent="0.35">
      <c r="L822"/>
      <c r="W822" s="53"/>
    </row>
    <row r="823" spans="12:23" x14ac:dyDescent="0.35">
      <c r="L823"/>
      <c r="W823" s="53"/>
    </row>
    <row r="824" spans="12:23" x14ac:dyDescent="0.35">
      <c r="L824"/>
      <c r="W824" s="53"/>
    </row>
    <row r="825" spans="12:23" x14ac:dyDescent="0.35">
      <c r="L825"/>
      <c r="W825" s="53"/>
    </row>
    <row r="826" spans="12:23" x14ac:dyDescent="0.35">
      <c r="L826"/>
      <c r="W826" s="53"/>
    </row>
    <row r="827" spans="12:23" x14ac:dyDescent="0.35">
      <c r="L827"/>
      <c r="W827" s="53"/>
    </row>
    <row r="828" spans="12:23" x14ac:dyDescent="0.35">
      <c r="L828"/>
      <c r="W828" s="53"/>
    </row>
    <row r="829" spans="12:23" x14ac:dyDescent="0.35">
      <c r="L829"/>
      <c r="W829" s="53"/>
    </row>
    <row r="830" spans="12:23" x14ac:dyDescent="0.35">
      <c r="L830"/>
      <c r="W830" s="53"/>
    </row>
    <row r="831" spans="12:23" x14ac:dyDescent="0.35">
      <c r="L831"/>
      <c r="W831" s="53"/>
    </row>
    <row r="832" spans="12:23" x14ac:dyDescent="0.35">
      <c r="L832"/>
      <c r="W832" s="53"/>
    </row>
    <row r="833" spans="12:23" x14ac:dyDescent="0.35">
      <c r="L833"/>
      <c r="W833" s="53"/>
    </row>
    <row r="834" spans="12:23" x14ac:dyDescent="0.35">
      <c r="L834"/>
      <c r="W834" s="53"/>
    </row>
    <row r="835" spans="12:23" x14ac:dyDescent="0.35">
      <c r="L835"/>
      <c r="W835" s="53"/>
    </row>
    <row r="836" spans="12:23" x14ac:dyDescent="0.35">
      <c r="L836"/>
      <c r="W836" s="53"/>
    </row>
    <row r="837" spans="12:23" x14ac:dyDescent="0.35">
      <c r="L837"/>
      <c r="W837" s="53"/>
    </row>
    <row r="838" spans="12:23" x14ac:dyDescent="0.35">
      <c r="L838"/>
      <c r="W838" s="53"/>
    </row>
    <row r="839" spans="12:23" x14ac:dyDescent="0.35">
      <c r="L839"/>
      <c r="W839" s="53"/>
    </row>
    <row r="840" spans="12:23" x14ac:dyDescent="0.35">
      <c r="L840"/>
      <c r="W840" s="53"/>
    </row>
    <row r="841" spans="12:23" x14ac:dyDescent="0.35">
      <c r="L841"/>
      <c r="W841" s="53"/>
    </row>
    <row r="842" spans="12:23" x14ac:dyDescent="0.35">
      <c r="L842"/>
      <c r="W842" s="53"/>
    </row>
    <row r="843" spans="12:23" x14ac:dyDescent="0.35">
      <c r="L843"/>
      <c r="W843" s="53"/>
    </row>
    <row r="844" spans="12:23" x14ac:dyDescent="0.35">
      <c r="L844"/>
      <c r="W844" s="53"/>
    </row>
    <row r="845" spans="12:23" x14ac:dyDescent="0.35">
      <c r="L845"/>
      <c r="W845" s="53"/>
    </row>
    <row r="846" spans="12:23" x14ac:dyDescent="0.35">
      <c r="L846"/>
      <c r="W846" s="53"/>
    </row>
    <row r="847" spans="12:23" x14ac:dyDescent="0.35">
      <c r="L847"/>
      <c r="W847" s="53"/>
    </row>
    <row r="848" spans="12:23" x14ac:dyDescent="0.35">
      <c r="L848"/>
      <c r="W848" s="53"/>
    </row>
    <row r="849" spans="12:23" x14ac:dyDescent="0.35">
      <c r="L849"/>
      <c r="W849" s="53"/>
    </row>
    <row r="850" spans="12:23" x14ac:dyDescent="0.35">
      <c r="L850"/>
      <c r="W850" s="53"/>
    </row>
    <row r="851" spans="12:23" x14ac:dyDescent="0.35">
      <c r="L851"/>
      <c r="W851" s="53"/>
    </row>
    <row r="852" spans="12:23" x14ac:dyDescent="0.35">
      <c r="L852"/>
      <c r="W852" s="53"/>
    </row>
    <row r="853" spans="12:23" x14ac:dyDescent="0.35">
      <c r="L853"/>
      <c r="W853" s="53"/>
    </row>
    <row r="854" spans="12:23" x14ac:dyDescent="0.35">
      <c r="L854"/>
      <c r="W854" s="53"/>
    </row>
    <row r="855" spans="12:23" x14ac:dyDescent="0.35">
      <c r="L855"/>
      <c r="W855" s="53"/>
    </row>
    <row r="856" spans="12:23" x14ac:dyDescent="0.35">
      <c r="L856"/>
      <c r="W856" s="53"/>
    </row>
    <row r="857" spans="12:23" x14ac:dyDescent="0.35">
      <c r="L857"/>
      <c r="W857" s="53"/>
    </row>
    <row r="858" spans="12:23" x14ac:dyDescent="0.35">
      <c r="L858"/>
      <c r="W858" s="53"/>
    </row>
    <row r="859" spans="12:23" x14ac:dyDescent="0.35">
      <c r="L859"/>
      <c r="W859" s="53"/>
    </row>
    <row r="860" spans="12:23" x14ac:dyDescent="0.35">
      <c r="L860"/>
      <c r="W860" s="53"/>
    </row>
    <row r="861" spans="12:23" x14ac:dyDescent="0.35">
      <c r="L861"/>
      <c r="W861" s="53"/>
    </row>
    <row r="862" spans="12:23" x14ac:dyDescent="0.35">
      <c r="L862"/>
      <c r="W862" s="53"/>
    </row>
    <row r="863" spans="12:23" x14ac:dyDescent="0.35">
      <c r="L863"/>
      <c r="W863" s="53"/>
    </row>
    <row r="864" spans="12:23" x14ac:dyDescent="0.35">
      <c r="L864"/>
      <c r="W864" s="53"/>
    </row>
    <row r="865" spans="12:23" x14ac:dyDescent="0.35">
      <c r="L865"/>
      <c r="W865" s="53"/>
    </row>
    <row r="866" spans="12:23" x14ac:dyDescent="0.35">
      <c r="L866"/>
      <c r="W866" s="53"/>
    </row>
    <row r="867" spans="12:23" x14ac:dyDescent="0.35">
      <c r="L867"/>
      <c r="W867" s="53"/>
    </row>
    <row r="868" spans="12:23" x14ac:dyDescent="0.35">
      <c r="L868"/>
      <c r="W868" s="53"/>
    </row>
    <row r="869" spans="12:23" x14ac:dyDescent="0.35">
      <c r="L869"/>
      <c r="W869" s="53"/>
    </row>
    <row r="870" spans="12:23" x14ac:dyDescent="0.35">
      <c r="L870"/>
      <c r="W870" s="53"/>
    </row>
    <row r="871" spans="12:23" x14ac:dyDescent="0.35">
      <c r="L871"/>
      <c r="W871" s="53"/>
    </row>
    <row r="872" spans="12:23" x14ac:dyDescent="0.35">
      <c r="L872"/>
      <c r="W872" s="53"/>
    </row>
    <row r="873" spans="12:23" x14ac:dyDescent="0.35">
      <c r="L873"/>
      <c r="W873" s="53"/>
    </row>
    <row r="874" spans="12:23" x14ac:dyDescent="0.35">
      <c r="L874"/>
      <c r="W874" s="53"/>
    </row>
    <row r="875" spans="12:23" x14ac:dyDescent="0.35">
      <c r="L875"/>
      <c r="W875" s="53"/>
    </row>
    <row r="876" spans="12:23" x14ac:dyDescent="0.35">
      <c r="L876"/>
      <c r="W876" s="53"/>
    </row>
    <row r="877" spans="12:23" x14ac:dyDescent="0.35">
      <c r="L877"/>
      <c r="W877" s="53"/>
    </row>
    <row r="878" spans="12:23" x14ac:dyDescent="0.35">
      <c r="L878"/>
      <c r="W878" s="53"/>
    </row>
    <row r="879" spans="12:23" x14ac:dyDescent="0.35">
      <c r="L879"/>
      <c r="W879" s="53"/>
    </row>
    <row r="880" spans="12:23" x14ac:dyDescent="0.35">
      <c r="L880"/>
      <c r="W880" s="53"/>
    </row>
    <row r="881" spans="12:23" x14ac:dyDescent="0.35">
      <c r="L881"/>
      <c r="W881" s="53"/>
    </row>
    <row r="882" spans="12:23" x14ac:dyDescent="0.35">
      <c r="L882"/>
      <c r="W882" s="53"/>
    </row>
    <row r="883" spans="12:23" x14ac:dyDescent="0.35">
      <c r="L883"/>
      <c r="W883" s="53"/>
    </row>
    <row r="884" spans="12:23" x14ac:dyDescent="0.35">
      <c r="L884"/>
      <c r="W884" s="53"/>
    </row>
    <row r="885" spans="12:23" x14ac:dyDescent="0.35">
      <c r="L885"/>
      <c r="W885" s="53"/>
    </row>
    <row r="886" spans="12:23" x14ac:dyDescent="0.35">
      <c r="L886"/>
      <c r="W886" s="53"/>
    </row>
    <row r="887" spans="12:23" x14ac:dyDescent="0.35">
      <c r="L887"/>
      <c r="W887" s="53"/>
    </row>
    <row r="888" spans="12:23" x14ac:dyDescent="0.35">
      <c r="L888"/>
      <c r="W888" s="53"/>
    </row>
    <row r="889" spans="12:23" x14ac:dyDescent="0.35">
      <c r="L889"/>
      <c r="W889" s="53"/>
    </row>
    <row r="890" spans="12:23" x14ac:dyDescent="0.35">
      <c r="L890"/>
      <c r="W890" s="53"/>
    </row>
    <row r="891" spans="12:23" x14ac:dyDescent="0.35">
      <c r="L891"/>
      <c r="W891" s="53"/>
    </row>
    <row r="892" spans="12:23" x14ac:dyDescent="0.35">
      <c r="L892"/>
      <c r="W892" s="53"/>
    </row>
    <row r="893" spans="12:23" x14ac:dyDescent="0.35">
      <c r="L893"/>
      <c r="W893" s="53"/>
    </row>
    <row r="894" spans="12:23" x14ac:dyDescent="0.35">
      <c r="L894"/>
      <c r="W894" s="53"/>
    </row>
    <row r="895" spans="12:23" x14ac:dyDescent="0.35">
      <c r="L895"/>
      <c r="W895" s="53"/>
    </row>
    <row r="896" spans="12:23" x14ac:dyDescent="0.35">
      <c r="L896"/>
      <c r="W896" s="53"/>
    </row>
    <row r="897" spans="12:23" x14ac:dyDescent="0.35">
      <c r="L897"/>
      <c r="W897" s="53"/>
    </row>
    <row r="898" spans="12:23" x14ac:dyDescent="0.35">
      <c r="L898"/>
      <c r="W898" s="53"/>
    </row>
    <row r="899" spans="12:23" x14ac:dyDescent="0.35">
      <c r="L899"/>
      <c r="W899" s="53"/>
    </row>
    <row r="900" spans="12:23" x14ac:dyDescent="0.35">
      <c r="L900"/>
      <c r="W900" s="53"/>
    </row>
    <row r="901" spans="12:23" x14ac:dyDescent="0.35">
      <c r="L901"/>
      <c r="W901" s="53"/>
    </row>
    <row r="902" spans="12:23" x14ac:dyDescent="0.35">
      <c r="L902"/>
      <c r="W902" s="53"/>
    </row>
    <row r="903" spans="12:23" x14ac:dyDescent="0.35">
      <c r="L903"/>
      <c r="W903" s="53"/>
    </row>
    <row r="904" spans="12:23" x14ac:dyDescent="0.35">
      <c r="L904"/>
      <c r="W904" s="53"/>
    </row>
    <row r="905" spans="12:23" x14ac:dyDescent="0.35">
      <c r="L905"/>
      <c r="W905" s="53"/>
    </row>
    <row r="906" spans="12:23" x14ac:dyDescent="0.35">
      <c r="L906"/>
      <c r="W906" s="53"/>
    </row>
    <row r="907" spans="12:23" x14ac:dyDescent="0.35">
      <c r="L907"/>
      <c r="W907" s="53"/>
    </row>
    <row r="908" spans="12:23" x14ac:dyDescent="0.35">
      <c r="L908"/>
      <c r="W908" s="53"/>
    </row>
    <row r="909" spans="12:23" x14ac:dyDescent="0.35">
      <c r="L909"/>
      <c r="W909" s="53"/>
    </row>
    <row r="910" spans="12:23" x14ac:dyDescent="0.35">
      <c r="L910"/>
      <c r="W910" s="53"/>
    </row>
    <row r="911" spans="12:23" x14ac:dyDescent="0.35">
      <c r="L911"/>
      <c r="W911" s="53"/>
    </row>
    <row r="912" spans="12:23" x14ac:dyDescent="0.35">
      <c r="L912"/>
      <c r="W912" s="53"/>
    </row>
    <row r="913" spans="12:23" x14ac:dyDescent="0.35">
      <c r="L913"/>
      <c r="W913" s="53"/>
    </row>
    <row r="914" spans="12:23" x14ac:dyDescent="0.35">
      <c r="L914"/>
      <c r="W914" s="53"/>
    </row>
    <row r="915" spans="12:23" x14ac:dyDescent="0.35">
      <c r="L915"/>
      <c r="W915" s="53"/>
    </row>
    <row r="916" spans="12:23" x14ac:dyDescent="0.35">
      <c r="L916"/>
      <c r="W916" s="53"/>
    </row>
    <row r="917" spans="12:23" x14ac:dyDescent="0.35">
      <c r="L917"/>
      <c r="W917" s="53"/>
    </row>
    <row r="918" spans="12:23" x14ac:dyDescent="0.35">
      <c r="L918"/>
      <c r="W918" s="53"/>
    </row>
    <row r="919" spans="12:23" x14ac:dyDescent="0.35">
      <c r="L919"/>
      <c r="W919" s="53"/>
    </row>
    <row r="920" spans="12:23" x14ac:dyDescent="0.35">
      <c r="L920"/>
      <c r="W920" s="53"/>
    </row>
    <row r="921" spans="12:23" x14ac:dyDescent="0.35">
      <c r="L921"/>
      <c r="W921" s="53"/>
    </row>
    <row r="922" spans="12:23" x14ac:dyDescent="0.35">
      <c r="L922"/>
      <c r="W922" s="53"/>
    </row>
    <row r="923" spans="12:23" x14ac:dyDescent="0.35">
      <c r="L923"/>
      <c r="W923" s="53"/>
    </row>
    <row r="924" spans="12:23" x14ac:dyDescent="0.35">
      <c r="L924"/>
      <c r="W924" s="53"/>
    </row>
    <row r="925" spans="12:23" x14ac:dyDescent="0.35">
      <c r="L925"/>
      <c r="W925" s="53"/>
    </row>
    <row r="926" spans="12:23" x14ac:dyDescent="0.35">
      <c r="L926"/>
      <c r="W926" s="53"/>
    </row>
    <row r="927" spans="12:23" x14ac:dyDescent="0.35">
      <c r="L927"/>
      <c r="W927" s="53"/>
    </row>
    <row r="928" spans="12:23" x14ac:dyDescent="0.35">
      <c r="L928"/>
      <c r="W928" s="53"/>
    </row>
    <row r="929" spans="12:23" x14ac:dyDescent="0.35">
      <c r="L929"/>
      <c r="W929" s="53"/>
    </row>
    <row r="930" spans="12:23" x14ac:dyDescent="0.35">
      <c r="L930"/>
      <c r="W930" s="53"/>
    </row>
    <row r="931" spans="12:23" x14ac:dyDescent="0.35">
      <c r="L931"/>
      <c r="W931" s="53"/>
    </row>
    <row r="932" spans="12:23" x14ac:dyDescent="0.35">
      <c r="L932"/>
      <c r="W932" s="53"/>
    </row>
    <row r="933" spans="12:23" x14ac:dyDescent="0.35">
      <c r="L933"/>
      <c r="W933" s="53"/>
    </row>
    <row r="934" spans="12:23" x14ac:dyDescent="0.35">
      <c r="L934"/>
      <c r="W934" s="53"/>
    </row>
    <row r="935" spans="12:23" x14ac:dyDescent="0.35">
      <c r="L935"/>
      <c r="W935" s="53"/>
    </row>
    <row r="936" spans="12:23" x14ac:dyDescent="0.35">
      <c r="L936"/>
      <c r="W936" s="53"/>
    </row>
    <row r="937" spans="12:23" x14ac:dyDescent="0.35">
      <c r="L937"/>
      <c r="W937" s="53"/>
    </row>
    <row r="938" spans="12:23" x14ac:dyDescent="0.35">
      <c r="L938"/>
      <c r="W938" s="53"/>
    </row>
    <row r="939" spans="12:23" x14ac:dyDescent="0.35">
      <c r="L939"/>
      <c r="W939" s="53"/>
    </row>
    <row r="940" spans="12:23" x14ac:dyDescent="0.35">
      <c r="L940"/>
      <c r="W940" s="53"/>
    </row>
    <row r="941" spans="12:23" x14ac:dyDescent="0.35">
      <c r="L941"/>
      <c r="W941" s="53"/>
    </row>
    <row r="942" spans="12:23" x14ac:dyDescent="0.35">
      <c r="L942"/>
      <c r="W942" s="53"/>
    </row>
    <row r="943" spans="12:23" x14ac:dyDescent="0.35">
      <c r="L943"/>
      <c r="W943" s="53"/>
    </row>
    <row r="944" spans="12:23" x14ac:dyDescent="0.35">
      <c r="L944"/>
      <c r="W944" s="53"/>
    </row>
    <row r="945" spans="12:23" x14ac:dyDescent="0.35">
      <c r="L945"/>
      <c r="W945" s="53"/>
    </row>
    <row r="946" spans="12:23" x14ac:dyDescent="0.35">
      <c r="L946"/>
      <c r="W946" s="53"/>
    </row>
    <row r="947" spans="12:23" x14ac:dyDescent="0.35">
      <c r="L947"/>
      <c r="W947" s="53"/>
    </row>
    <row r="948" spans="12:23" x14ac:dyDescent="0.35">
      <c r="L948"/>
      <c r="W948" s="53"/>
    </row>
    <row r="949" spans="12:23" x14ac:dyDescent="0.35">
      <c r="L949"/>
      <c r="W949" s="53"/>
    </row>
    <row r="950" spans="12:23" x14ac:dyDescent="0.35">
      <c r="L950"/>
      <c r="W950" s="53"/>
    </row>
    <row r="951" spans="12:23" x14ac:dyDescent="0.35">
      <c r="L951"/>
      <c r="W951" s="53"/>
    </row>
    <row r="952" spans="12:23" x14ac:dyDescent="0.35">
      <c r="L952"/>
      <c r="W952" s="53"/>
    </row>
    <row r="953" spans="12:23" x14ac:dyDescent="0.35">
      <c r="L953"/>
      <c r="W953" s="53"/>
    </row>
    <row r="954" spans="12:23" x14ac:dyDescent="0.35">
      <c r="L954"/>
      <c r="W954" s="53"/>
    </row>
    <row r="955" spans="12:23" x14ac:dyDescent="0.35">
      <c r="L955"/>
      <c r="W955" s="53"/>
    </row>
    <row r="956" spans="12:23" x14ac:dyDescent="0.35">
      <c r="L956"/>
      <c r="W956" s="53"/>
    </row>
    <row r="957" spans="12:23" x14ac:dyDescent="0.35">
      <c r="L957"/>
      <c r="W957" s="53"/>
    </row>
    <row r="958" spans="12:23" x14ac:dyDescent="0.35">
      <c r="L958"/>
      <c r="W958" s="53"/>
    </row>
    <row r="959" spans="12:23" x14ac:dyDescent="0.35">
      <c r="L959"/>
      <c r="W959" s="53"/>
    </row>
    <row r="960" spans="12:23" x14ac:dyDescent="0.35">
      <c r="L960"/>
      <c r="W960" s="53"/>
    </row>
    <row r="961" spans="12:23" x14ac:dyDescent="0.35">
      <c r="L961"/>
      <c r="W961" s="53"/>
    </row>
    <row r="962" spans="12:23" x14ac:dyDescent="0.35">
      <c r="L962"/>
      <c r="W962" s="53"/>
    </row>
    <row r="963" spans="12:23" x14ac:dyDescent="0.35">
      <c r="L963"/>
      <c r="W963" s="53"/>
    </row>
    <row r="964" spans="12:23" x14ac:dyDescent="0.35">
      <c r="L964"/>
      <c r="W964" s="53"/>
    </row>
    <row r="965" spans="12:23" x14ac:dyDescent="0.35">
      <c r="L965"/>
      <c r="W965" s="53"/>
    </row>
    <row r="966" spans="12:23" x14ac:dyDescent="0.35">
      <c r="L966"/>
      <c r="W966" s="53"/>
    </row>
    <row r="967" spans="12:23" x14ac:dyDescent="0.35">
      <c r="L967"/>
      <c r="W967" s="53"/>
    </row>
    <row r="968" spans="12:23" x14ac:dyDescent="0.35">
      <c r="L968"/>
      <c r="W968" s="53"/>
    </row>
    <row r="969" spans="12:23" x14ac:dyDescent="0.35">
      <c r="L969"/>
      <c r="W969" s="53"/>
    </row>
    <row r="970" spans="12:23" x14ac:dyDescent="0.35">
      <c r="L970"/>
      <c r="W970" s="53"/>
    </row>
    <row r="971" spans="12:23" x14ac:dyDescent="0.35">
      <c r="L971"/>
      <c r="W971" s="53"/>
    </row>
    <row r="972" spans="12:23" x14ac:dyDescent="0.35">
      <c r="L972"/>
      <c r="W972" s="53"/>
    </row>
    <row r="973" spans="12:23" x14ac:dyDescent="0.35">
      <c r="L973"/>
      <c r="W973" s="53"/>
    </row>
    <row r="974" spans="12:23" x14ac:dyDescent="0.35">
      <c r="L974"/>
      <c r="W974" s="53"/>
    </row>
    <row r="975" spans="12:23" x14ac:dyDescent="0.35">
      <c r="L975"/>
      <c r="W975" s="53"/>
    </row>
    <row r="976" spans="12:23" x14ac:dyDescent="0.35">
      <c r="L976"/>
      <c r="W976" s="53"/>
    </row>
    <row r="977" spans="12:23" x14ac:dyDescent="0.35">
      <c r="L977"/>
      <c r="W977" s="53"/>
    </row>
    <row r="978" spans="12:23" x14ac:dyDescent="0.35">
      <c r="L978"/>
      <c r="W978" s="53"/>
    </row>
    <row r="979" spans="12:23" x14ac:dyDescent="0.35">
      <c r="L979"/>
      <c r="W979" s="53"/>
    </row>
    <row r="980" spans="12:23" x14ac:dyDescent="0.35">
      <c r="L980"/>
      <c r="W980" s="53"/>
    </row>
    <row r="981" spans="12:23" x14ac:dyDescent="0.35">
      <c r="L981"/>
      <c r="W981" s="53"/>
    </row>
    <row r="982" spans="12:23" x14ac:dyDescent="0.35">
      <c r="L982"/>
      <c r="W982" s="53"/>
    </row>
    <row r="983" spans="12:23" x14ac:dyDescent="0.35">
      <c r="L983"/>
      <c r="W983" s="53"/>
    </row>
    <row r="984" spans="12:23" x14ac:dyDescent="0.35">
      <c r="L984"/>
      <c r="W984" s="53"/>
    </row>
    <row r="985" spans="12:23" x14ac:dyDescent="0.35">
      <c r="L985"/>
      <c r="W985" s="53"/>
    </row>
    <row r="986" spans="12:23" x14ac:dyDescent="0.35">
      <c r="L986"/>
      <c r="W986" s="53"/>
    </row>
    <row r="987" spans="12:23" x14ac:dyDescent="0.35">
      <c r="L987"/>
      <c r="W987" s="53"/>
    </row>
    <row r="988" spans="12:23" x14ac:dyDescent="0.35">
      <c r="L988"/>
      <c r="W988" s="53"/>
    </row>
    <row r="989" spans="12:23" x14ac:dyDescent="0.35">
      <c r="L989"/>
      <c r="W989" s="53"/>
    </row>
    <row r="990" spans="12:23" x14ac:dyDescent="0.35">
      <c r="L990"/>
      <c r="W990" s="53"/>
    </row>
    <row r="991" spans="12:23" x14ac:dyDescent="0.35">
      <c r="L991"/>
      <c r="W991" s="53"/>
    </row>
    <row r="992" spans="12:23" x14ac:dyDescent="0.35">
      <c r="L992"/>
      <c r="W992" s="53"/>
    </row>
    <row r="993" spans="12:23" x14ac:dyDescent="0.35">
      <c r="L993"/>
      <c r="W993" s="53"/>
    </row>
    <row r="994" spans="12:23" x14ac:dyDescent="0.35">
      <c r="L994"/>
      <c r="W994" s="53"/>
    </row>
    <row r="995" spans="12:23" x14ac:dyDescent="0.35">
      <c r="L995"/>
      <c r="W995" s="53"/>
    </row>
    <row r="996" spans="12:23" x14ac:dyDescent="0.35">
      <c r="L996"/>
      <c r="W996" s="53"/>
    </row>
    <row r="997" spans="12:23" x14ac:dyDescent="0.35">
      <c r="L997"/>
      <c r="W997" s="53"/>
    </row>
    <row r="998" spans="12:23" x14ac:dyDescent="0.35">
      <c r="L998"/>
      <c r="W998" s="53"/>
    </row>
    <row r="999" spans="12:23" x14ac:dyDescent="0.35">
      <c r="L999"/>
      <c r="W999" s="53"/>
    </row>
    <row r="1000" spans="12:23" x14ac:dyDescent="0.35">
      <c r="L1000"/>
      <c r="W1000" s="53"/>
    </row>
    <row r="1001" spans="12:23" x14ac:dyDescent="0.35">
      <c r="L1001"/>
      <c r="W1001" s="53"/>
    </row>
    <row r="1002" spans="12:23" x14ac:dyDescent="0.35">
      <c r="L1002"/>
      <c r="W1002" s="53"/>
    </row>
    <row r="1003" spans="12:23" x14ac:dyDescent="0.35">
      <c r="L1003"/>
      <c r="W1003" s="53"/>
    </row>
    <row r="1004" spans="12:23" x14ac:dyDescent="0.35">
      <c r="L1004"/>
      <c r="W1004" s="53"/>
    </row>
    <row r="1005" spans="12:23" x14ac:dyDescent="0.35">
      <c r="L1005"/>
      <c r="W1005" s="53"/>
    </row>
    <row r="1006" spans="12:23" x14ac:dyDescent="0.35">
      <c r="L1006"/>
      <c r="W1006" s="53"/>
    </row>
    <row r="1007" spans="12:23" x14ac:dyDescent="0.35">
      <c r="L1007"/>
      <c r="W1007" s="53"/>
    </row>
    <row r="1008" spans="12:23" x14ac:dyDescent="0.35">
      <c r="L1008"/>
      <c r="W1008" s="53"/>
    </row>
    <row r="1009" spans="12:23" x14ac:dyDescent="0.35">
      <c r="L1009"/>
      <c r="W1009" s="53"/>
    </row>
    <row r="1010" spans="12:23" x14ac:dyDescent="0.35">
      <c r="L1010"/>
      <c r="W1010" s="53"/>
    </row>
    <row r="1011" spans="12:23" x14ac:dyDescent="0.35">
      <c r="L1011"/>
      <c r="W1011" s="53"/>
    </row>
    <row r="1012" spans="12:23" x14ac:dyDescent="0.35">
      <c r="L1012"/>
      <c r="W1012" s="53"/>
    </row>
    <row r="1013" spans="12:23" x14ac:dyDescent="0.35">
      <c r="L1013"/>
      <c r="W1013" s="53"/>
    </row>
    <row r="1014" spans="12:23" x14ac:dyDescent="0.35">
      <c r="L1014"/>
      <c r="W1014" s="53"/>
    </row>
    <row r="1015" spans="12:23" x14ac:dyDescent="0.35">
      <c r="L1015"/>
      <c r="W1015" s="53"/>
    </row>
    <row r="1016" spans="12:23" x14ac:dyDescent="0.35">
      <c r="L1016"/>
      <c r="W1016" s="53"/>
    </row>
    <row r="1017" spans="12:23" x14ac:dyDescent="0.35">
      <c r="L1017"/>
      <c r="W1017" s="53"/>
    </row>
    <row r="1018" spans="12:23" x14ac:dyDescent="0.35">
      <c r="L1018"/>
      <c r="W1018" s="53"/>
    </row>
    <row r="1019" spans="12:23" x14ac:dyDescent="0.35">
      <c r="L1019"/>
      <c r="W1019" s="53"/>
    </row>
    <row r="1020" spans="12:23" x14ac:dyDescent="0.35">
      <c r="L1020"/>
      <c r="W1020" s="53"/>
    </row>
    <row r="1021" spans="12:23" x14ac:dyDescent="0.35">
      <c r="L1021"/>
      <c r="W1021" s="53"/>
    </row>
    <row r="1022" spans="12:23" x14ac:dyDescent="0.35">
      <c r="L1022"/>
      <c r="W1022" s="53"/>
    </row>
    <row r="1023" spans="12:23" x14ac:dyDescent="0.35">
      <c r="L1023"/>
      <c r="W1023" s="53"/>
    </row>
    <row r="1024" spans="12:23" x14ac:dyDescent="0.35">
      <c r="L1024"/>
      <c r="W1024" s="53"/>
    </row>
    <row r="1025" spans="12:23" x14ac:dyDescent="0.35">
      <c r="L1025"/>
      <c r="W1025" s="53"/>
    </row>
    <row r="1026" spans="12:23" x14ac:dyDescent="0.35">
      <c r="L1026"/>
      <c r="W1026" s="53"/>
    </row>
    <row r="1027" spans="12:23" x14ac:dyDescent="0.35">
      <c r="L1027"/>
      <c r="W1027" s="53"/>
    </row>
    <row r="1028" spans="12:23" x14ac:dyDescent="0.35">
      <c r="L1028"/>
      <c r="W1028" s="53"/>
    </row>
    <row r="1029" spans="12:23" x14ac:dyDescent="0.35">
      <c r="L1029"/>
      <c r="W1029" s="53"/>
    </row>
    <row r="1030" spans="12:23" x14ac:dyDescent="0.35">
      <c r="L1030"/>
      <c r="W1030" s="53"/>
    </row>
    <row r="1031" spans="12:23" x14ac:dyDescent="0.35">
      <c r="L1031"/>
      <c r="W1031" s="53"/>
    </row>
    <row r="1032" spans="12:23" x14ac:dyDescent="0.35">
      <c r="L1032"/>
      <c r="W1032" s="53"/>
    </row>
    <row r="1033" spans="12:23" x14ac:dyDescent="0.35">
      <c r="L1033"/>
      <c r="W1033" s="53"/>
    </row>
    <row r="1034" spans="12:23" x14ac:dyDescent="0.35">
      <c r="L1034"/>
      <c r="W1034" s="53"/>
    </row>
    <row r="1035" spans="12:23" x14ac:dyDescent="0.35">
      <c r="L1035"/>
      <c r="W1035" s="53"/>
    </row>
    <row r="1036" spans="12:23" x14ac:dyDescent="0.35">
      <c r="L1036"/>
      <c r="W1036" s="53"/>
    </row>
    <row r="1037" spans="12:23" x14ac:dyDescent="0.35">
      <c r="L1037"/>
      <c r="W1037" s="53"/>
    </row>
    <row r="1038" spans="12:23" x14ac:dyDescent="0.35">
      <c r="L1038"/>
      <c r="W1038" s="53"/>
    </row>
    <row r="1039" spans="12:23" x14ac:dyDescent="0.35">
      <c r="L1039"/>
      <c r="W1039" s="53"/>
    </row>
    <row r="1040" spans="12:23" x14ac:dyDescent="0.35">
      <c r="L1040"/>
      <c r="W1040" s="53"/>
    </row>
    <row r="1041" spans="12:23" x14ac:dyDescent="0.35">
      <c r="L1041"/>
      <c r="W1041" s="53"/>
    </row>
    <row r="1042" spans="12:23" x14ac:dyDescent="0.35">
      <c r="L1042"/>
      <c r="W1042" s="53"/>
    </row>
    <row r="1043" spans="12:23" x14ac:dyDescent="0.35">
      <c r="L1043"/>
      <c r="W1043" s="53"/>
    </row>
    <row r="1044" spans="12:23" x14ac:dyDescent="0.35">
      <c r="L1044"/>
      <c r="W1044" s="20"/>
    </row>
    <row r="1045" spans="12:23" x14ac:dyDescent="0.35">
      <c r="L1045"/>
    </row>
    <row r="1046" spans="12:23" x14ac:dyDescent="0.35">
      <c r="L1046"/>
    </row>
    <row r="1047" spans="12:23" x14ac:dyDescent="0.35">
      <c r="L1047"/>
    </row>
    <row r="1048" spans="12:23" x14ac:dyDescent="0.35">
      <c r="L1048"/>
    </row>
    <row r="1049" spans="12:23" x14ac:dyDescent="0.35">
      <c r="L1049"/>
    </row>
    <row r="1050" spans="12:23" x14ac:dyDescent="0.35">
      <c r="L1050"/>
    </row>
    <row r="1051" spans="12:23" x14ac:dyDescent="0.35">
      <c r="L1051"/>
    </row>
    <row r="1052" spans="12:23" x14ac:dyDescent="0.35">
      <c r="L1052"/>
    </row>
    <row r="1053" spans="12:23" x14ac:dyDescent="0.35">
      <c r="L1053"/>
    </row>
    <row r="1054" spans="12:23" x14ac:dyDescent="0.35">
      <c r="L1054"/>
    </row>
    <row r="1055" spans="12:23" x14ac:dyDescent="0.35">
      <c r="L1055"/>
    </row>
    <row r="1056" spans="12:23" x14ac:dyDescent="0.35">
      <c r="L1056"/>
    </row>
    <row r="1057" spans="12:12" x14ac:dyDescent="0.35">
      <c r="L1057"/>
    </row>
    <row r="1058" spans="12:12" x14ac:dyDescent="0.35">
      <c r="L1058"/>
    </row>
    <row r="1059" spans="12:12" x14ac:dyDescent="0.35">
      <c r="L1059"/>
    </row>
    <row r="1060" spans="12:12" x14ac:dyDescent="0.35">
      <c r="L1060"/>
    </row>
    <row r="1061" spans="12:12" x14ac:dyDescent="0.35">
      <c r="L1061"/>
    </row>
    <row r="1062" spans="12:12" x14ac:dyDescent="0.35">
      <c r="L1062"/>
    </row>
    <row r="1063" spans="12:12" x14ac:dyDescent="0.35">
      <c r="L1063"/>
    </row>
    <row r="1064" spans="12:12" x14ac:dyDescent="0.35">
      <c r="L1064"/>
    </row>
    <row r="1065" spans="12:12" x14ac:dyDescent="0.35">
      <c r="L1065"/>
    </row>
    <row r="1066" spans="12:12" x14ac:dyDescent="0.35">
      <c r="L1066"/>
    </row>
    <row r="1067" spans="12:12" x14ac:dyDescent="0.35">
      <c r="L1067"/>
    </row>
    <row r="1068" spans="12:12" x14ac:dyDescent="0.35">
      <c r="L1068"/>
    </row>
    <row r="1069" spans="12:12" x14ac:dyDescent="0.35">
      <c r="L1069"/>
    </row>
    <row r="1070" spans="12:12" x14ac:dyDescent="0.35">
      <c r="L1070"/>
    </row>
    <row r="1071" spans="12:12" x14ac:dyDescent="0.35">
      <c r="L1071"/>
    </row>
    <row r="1072" spans="12:12" x14ac:dyDescent="0.35">
      <c r="L1072"/>
    </row>
    <row r="1073" spans="12:12" x14ac:dyDescent="0.35">
      <c r="L1073"/>
    </row>
    <row r="1074" spans="12:12" x14ac:dyDescent="0.35">
      <c r="L1074"/>
    </row>
    <row r="1075" spans="12:12" x14ac:dyDescent="0.35">
      <c r="L1075"/>
    </row>
    <row r="1076" spans="12:12" x14ac:dyDescent="0.35">
      <c r="L1076"/>
    </row>
    <row r="1077" spans="12:12" x14ac:dyDescent="0.35">
      <c r="L1077"/>
    </row>
    <row r="1078" spans="12:12" x14ac:dyDescent="0.35">
      <c r="L1078"/>
    </row>
    <row r="1079" spans="12:12" x14ac:dyDescent="0.35">
      <c r="L1079"/>
    </row>
    <row r="1080" spans="12:12" x14ac:dyDescent="0.35">
      <c r="L1080"/>
    </row>
    <row r="1081" spans="12:12" x14ac:dyDescent="0.35">
      <c r="L1081"/>
    </row>
    <row r="1082" spans="12:12" x14ac:dyDescent="0.35">
      <c r="L1082"/>
    </row>
    <row r="1083" spans="12:12" x14ac:dyDescent="0.35">
      <c r="L1083"/>
    </row>
    <row r="1084" spans="12:12" x14ac:dyDescent="0.35">
      <c r="L1084"/>
    </row>
    <row r="1085" spans="12:12" x14ac:dyDescent="0.35">
      <c r="L1085"/>
    </row>
    <row r="1086" spans="12:12" x14ac:dyDescent="0.35">
      <c r="L1086"/>
    </row>
    <row r="1087" spans="12:12" x14ac:dyDescent="0.35">
      <c r="L1087"/>
    </row>
    <row r="1088" spans="12:12" x14ac:dyDescent="0.35">
      <c r="L1088"/>
    </row>
    <row r="1089" spans="12:12" x14ac:dyDescent="0.35">
      <c r="L1089"/>
    </row>
    <row r="1090" spans="12:12" x14ac:dyDescent="0.35">
      <c r="L1090"/>
    </row>
    <row r="1091" spans="12:12" x14ac:dyDescent="0.35">
      <c r="L1091"/>
    </row>
    <row r="1092" spans="12:12" x14ac:dyDescent="0.35">
      <c r="L1092"/>
    </row>
    <row r="1093" spans="12:12" x14ac:dyDescent="0.35">
      <c r="L1093"/>
    </row>
    <row r="1094" spans="12:12" x14ac:dyDescent="0.35">
      <c r="L1094"/>
    </row>
    <row r="1095" spans="12:12" x14ac:dyDescent="0.35">
      <c r="L1095"/>
    </row>
    <row r="1096" spans="12:12" x14ac:dyDescent="0.35">
      <c r="L1096"/>
    </row>
    <row r="1097" spans="12:12" x14ac:dyDescent="0.35">
      <c r="L1097"/>
    </row>
    <row r="1098" spans="12:12" x14ac:dyDescent="0.35">
      <c r="L1098"/>
    </row>
    <row r="1099" spans="12:12" x14ac:dyDescent="0.35">
      <c r="L1099"/>
    </row>
    <row r="1100" spans="12:12" x14ac:dyDescent="0.35">
      <c r="L1100"/>
    </row>
    <row r="1101" spans="12:12" x14ac:dyDescent="0.35">
      <c r="L1101"/>
    </row>
    <row r="1102" spans="12:12" x14ac:dyDescent="0.35">
      <c r="L1102"/>
    </row>
    <row r="1103" spans="12:12" x14ac:dyDescent="0.35">
      <c r="L1103"/>
    </row>
    <row r="1104" spans="12:12" x14ac:dyDescent="0.35">
      <c r="L1104"/>
    </row>
    <row r="1105" spans="12:12" x14ac:dyDescent="0.35">
      <c r="L1105"/>
    </row>
    <row r="1106" spans="12:12" x14ac:dyDescent="0.35">
      <c r="L1106"/>
    </row>
    <row r="1107" spans="12:12" x14ac:dyDescent="0.35">
      <c r="L1107"/>
    </row>
    <row r="1108" spans="12:12" x14ac:dyDescent="0.35">
      <c r="L1108"/>
    </row>
    <row r="1109" spans="12:12" x14ac:dyDescent="0.35">
      <c r="L1109"/>
    </row>
    <row r="1110" spans="12:12" x14ac:dyDescent="0.35">
      <c r="L1110"/>
    </row>
    <row r="1111" spans="12:12" x14ac:dyDescent="0.35">
      <c r="L1111"/>
    </row>
    <row r="1112" spans="12:12" x14ac:dyDescent="0.35">
      <c r="L1112"/>
    </row>
    <row r="1113" spans="12:12" x14ac:dyDescent="0.35">
      <c r="L1113"/>
    </row>
    <row r="1114" spans="12:12" x14ac:dyDescent="0.35">
      <c r="L1114"/>
    </row>
    <row r="1115" spans="12:12" x14ac:dyDescent="0.35">
      <c r="L1115"/>
    </row>
    <row r="1116" spans="12:12" x14ac:dyDescent="0.35">
      <c r="L1116"/>
    </row>
    <row r="1117" spans="12:12" x14ac:dyDescent="0.35">
      <c r="L1117"/>
    </row>
    <row r="1118" spans="12:12" x14ac:dyDescent="0.35">
      <c r="L1118"/>
    </row>
    <row r="1119" spans="12:12" x14ac:dyDescent="0.35">
      <c r="L1119"/>
    </row>
    <row r="1120" spans="12:12" x14ac:dyDescent="0.35">
      <c r="L1120"/>
    </row>
    <row r="1121" spans="12:12" x14ac:dyDescent="0.35">
      <c r="L1121"/>
    </row>
    <row r="1122" spans="12:12" x14ac:dyDescent="0.35">
      <c r="L1122"/>
    </row>
    <row r="1123" spans="12:12" x14ac:dyDescent="0.35">
      <c r="L1123"/>
    </row>
    <row r="1124" spans="12:12" x14ac:dyDescent="0.35">
      <c r="L1124"/>
    </row>
    <row r="1125" spans="12:12" x14ac:dyDescent="0.35">
      <c r="L1125"/>
    </row>
    <row r="1126" spans="12:12" x14ac:dyDescent="0.35">
      <c r="L1126"/>
    </row>
    <row r="1127" spans="12:12" x14ac:dyDescent="0.35">
      <c r="L1127"/>
    </row>
    <row r="1128" spans="12:12" x14ac:dyDescent="0.35">
      <c r="L1128"/>
    </row>
    <row r="1129" spans="12:12" x14ac:dyDescent="0.35">
      <c r="L1129"/>
    </row>
    <row r="1130" spans="12:12" x14ac:dyDescent="0.35">
      <c r="L1130"/>
    </row>
    <row r="1131" spans="12:12" x14ac:dyDescent="0.35">
      <c r="L1131"/>
    </row>
    <row r="1132" spans="12:12" x14ac:dyDescent="0.35">
      <c r="L1132"/>
    </row>
    <row r="1133" spans="12:12" x14ac:dyDescent="0.35">
      <c r="L1133"/>
    </row>
    <row r="1134" spans="12:12" x14ac:dyDescent="0.35">
      <c r="L1134"/>
    </row>
    <row r="1135" spans="12:12" x14ac:dyDescent="0.35">
      <c r="L1135"/>
    </row>
    <row r="1136" spans="12:12" x14ac:dyDescent="0.35">
      <c r="L1136"/>
    </row>
    <row r="1137" spans="12:12" x14ac:dyDescent="0.35">
      <c r="L1137"/>
    </row>
    <row r="1138" spans="12:12" x14ac:dyDescent="0.35">
      <c r="L1138"/>
    </row>
    <row r="1139" spans="12:12" x14ac:dyDescent="0.35">
      <c r="L1139"/>
    </row>
    <row r="1140" spans="12:12" x14ac:dyDescent="0.35">
      <c r="L1140"/>
    </row>
    <row r="1141" spans="12:12" x14ac:dyDescent="0.35">
      <c r="L1141"/>
    </row>
    <row r="1142" spans="12:12" x14ac:dyDescent="0.35">
      <c r="L1142"/>
    </row>
    <row r="1143" spans="12:12" x14ac:dyDescent="0.35">
      <c r="L1143"/>
    </row>
    <row r="1144" spans="12:12" x14ac:dyDescent="0.35">
      <c r="L1144"/>
    </row>
    <row r="1145" spans="12:12" x14ac:dyDescent="0.35">
      <c r="L1145"/>
    </row>
    <row r="1146" spans="12:12" x14ac:dyDescent="0.35">
      <c r="L1146"/>
    </row>
    <row r="1147" spans="12:12" x14ac:dyDescent="0.35">
      <c r="L1147"/>
    </row>
    <row r="1148" spans="12:12" x14ac:dyDescent="0.35">
      <c r="L1148"/>
    </row>
    <row r="1149" spans="12:12" x14ac:dyDescent="0.35">
      <c r="L1149"/>
    </row>
    <row r="1150" spans="12:12" x14ac:dyDescent="0.35">
      <c r="L1150"/>
    </row>
    <row r="1151" spans="12:12" x14ac:dyDescent="0.35">
      <c r="L1151"/>
    </row>
    <row r="1152" spans="12:12" x14ac:dyDescent="0.35">
      <c r="L1152"/>
    </row>
    <row r="1153" spans="12:12" x14ac:dyDescent="0.35">
      <c r="L1153"/>
    </row>
    <row r="1154" spans="12:12" x14ac:dyDescent="0.35">
      <c r="L1154"/>
    </row>
    <row r="1155" spans="12:12" x14ac:dyDescent="0.35">
      <c r="L1155"/>
    </row>
    <row r="1156" spans="12:12" x14ac:dyDescent="0.35">
      <c r="L1156"/>
    </row>
    <row r="1157" spans="12:12" x14ac:dyDescent="0.35">
      <c r="L1157"/>
    </row>
    <row r="1158" spans="12:12" x14ac:dyDescent="0.35">
      <c r="L1158"/>
    </row>
    <row r="1159" spans="12:12" x14ac:dyDescent="0.35">
      <c r="L1159"/>
    </row>
    <row r="1160" spans="12:12" x14ac:dyDescent="0.35">
      <c r="L1160"/>
    </row>
    <row r="1161" spans="12:12" x14ac:dyDescent="0.35">
      <c r="L1161"/>
    </row>
    <row r="1162" spans="12:12" x14ac:dyDescent="0.35">
      <c r="L1162"/>
    </row>
    <row r="1163" spans="12:12" x14ac:dyDescent="0.35">
      <c r="L1163"/>
    </row>
    <row r="1164" spans="12:12" x14ac:dyDescent="0.35">
      <c r="L1164"/>
    </row>
    <row r="1165" spans="12:12" x14ac:dyDescent="0.35">
      <c r="L1165"/>
    </row>
    <row r="1166" spans="12:12" x14ac:dyDescent="0.35">
      <c r="L1166"/>
    </row>
    <row r="1167" spans="12:12" x14ac:dyDescent="0.35">
      <c r="L1167"/>
    </row>
    <row r="1168" spans="12:12" x14ac:dyDescent="0.35">
      <c r="L1168"/>
    </row>
    <row r="1169" spans="12:12" x14ac:dyDescent="0.35">
      <c r="L1169"/>
    </row>
    <row r="1170" spans="12:12" x14ac:dyDescent="0.35">
      <c r="L1170"/>
    </row>
    <row r="1171" spans="12:12" x14ac:dyDescent="0.35">
      <c r="L1171"/>
    </row>
    <row r="1172" spans="12:12" x14ac:dyDescent="0.35">
      <c r="L1172"/>
    </row>
    <row r="1173" spans="12:12" x14ac:dyDescent="0.35">
      <c r="L1173"/>
    </row>
    <row r="1174" spans="12:12" x14ac:dyDescent="0.35">
      <c r="L1174"/>
    </row>
    <row r="1175" spans="12:12" x14ac:dyDescent="0.35">
      <c r="L1175"/>
    </row>
    <row r="1176" spans="12:12" x14ac:dyDescent="0.35">
      <c r="L1176"/>
    </row>
    <row r="1177" spans="12:12" x14ac:dyDescent="0.35">
      <c r="L1177"/>
    </row>
    <row r="1178" spans="12:12" x14ac:dyDescent="0.35">
      <c r="L1178"/>
    </row>
    <row r="1179" spans="12:12" x14ac:dyDescent="0.35">
      <c r="L1179"/>
    </row>
    <row r="1180" spans="12:12" x14ac:dyDescent="0.35">
      <c r="L1180"/>
    </row>
    <row r="1181" spans="12:12" x14ac:dyDescent="0.35">
      <c r="L1181"/>
    </row>
    <row r="1182" spans="12:12" x14ac:dyDescent="0.35">
      <c r="L1182"/>
    </row>
    <row r="1183" spans="12:12" x14ac:dyDescent="0.35">
      <c r="L1183"/>
    </row>
    <row r="1184" spans="12:12" x14ac:dyDescent="0.35">
      <c r="L1184"/>
    </row>
    <row r="1185" spans="12:12" x14ac:dyDescent="0.35">
      <c r="L1185"/>
    </row>
    <row r="1186" spans="12:12" x14ac:dyDescent="0.35">
      <c r="L1186"/>
    </row>
    <row r="1187" spans="12:12" x14ac:dyDescent="0.35">
      <c r="L1187"/>
    </row>
    <row r="1188" spans="12:12" x14ac:dyDescent="0.35">
      <c r="L1188"/>
    </row>
    <row r="1189" spans="12:12" x14ac:dyDescent="0.35">
      <c r="L1189"/>
    </row>
    <row r="1190" spans="12:12" x14ac:dyDescent="0.35">
      <c r="L1190"/>
    </row>
    <row r="1191" spans="12:12" x14ac:dyDescent="0.35">
      <c r="L1191"/>
    </row>
    <row r="1192" spans="12:12" x14ac:dyDescent="0.35">
      <c r="L1192"/>
    </row>
    <row r="1193" spans="12:12" x14ac:dyDescent="0.35">
      <c r="L1193"/>
    </row>
    <row r="1194" spans="12:12" x14ac:dyDescent="0.35">
      <c r="L1194"/>
    </row>
    <row r="1195" spans="12:12" x14ac:dyDescent="0.35">
      <c r="L1195"/>
    </row>
    <row r="1196" spans="12:12" x14ac:dyDescent="0.35">
      <c r="L1196"/>
    </row>
    <row r="1197" spans="12:12" x14ac:dyDescent="0.35">
      <c r="L1197"/>
    </row>
    <row r="1198" spans="12:12" x14ac:dyDescent="0.35">
      <c r="L1198"/>
    </row>
    <row r="1199" spans="12:12" x14ac:dyDescent="0.35">
      <c r="L1199"/>
    </row>
    <row r="1200" spans="12:12" x14ac:dyDescent="0.35">
      <c r="L1200"/>
    </row>
    <row r="1201" spans="12:12" x14ac:dyDescent="0.35">
      <c r="L1201"/>
    </row>
    <row r="1202" spans="12:12" x14ac:dyDescent="0.35">
      <c r="L1202"/>
    </row>
    <row r="1203" spans="12:12" x14ac:dyDescent="0.35">
      <c r="L1203"/>
    </row>
    <row r="1204" spans="12:12" x14ac:dyDescent="0.35">
      <c r="L1204"/>
    </row>
    <row r="1205" spans="12:12" x14ac:dyDescent="0.35">
      <c r="L1205"/>
    </row>
    <row r="1206" spans="12:12" x14ac:dyDescent="0.35">
      <c r="L1206"/>
    </row>
    <row r="1207" spans="12:12" x14ac:dyDescent="0.35">
      <c r="L1207"/>
    </row>
    <row r="1208" spans="12:12" x14ac:dyDescent="0.35">
      <c r="L1208"/>
    </row>
    <row r="1209" spans="12:12" x14ac:dyDescent="0.35">
      <c r="L1209"/>
    </row>
    <row r="1210" spans="12:12" x14ac:dyDescent="0.35">
      <c r="L1210"/>
    </row>
    <row r="1211" spans="12:12" x14ac:dyDescent="0.35">
      <c r="L1211"/>
    </row>
    <row r="1212" spans="12:12" x14ac:dyDescent="0.35">
      <c r="L1212"/>
    </row>
    <row r="1213" spans="12:12" x14ac:dyDescent="0.35">
      <c r="L1213"/>
    </row>
    <row r="1214" spans="12:12" x14ac:dyDescent="0.35">
      <c r="L1214"/>
    </row>
    <row r="1215" spans="12:12" x14ac:dyDescent="0.35">
      <c r="L1215"/>
    </row>
    <row r="1216" spans="12:12" x14ac:dyDescent="0.35">
      <c r="L1216"/>
    </row>
    <row r="1217" spans="12:12" x14ac:dyDescent="0.35">
      <c r="L1217"/>
    </row>
    <row r="1218" spans="12:12" x14ac:dyDescent="0.35">
      <c r="L1218"/>
    </row>
    <row r="1219" spans="12:12" x14ac:dyDescent="0.35">
      <c r="L1219"/>
    </row>
    <row r="1220" spans="12:12" x14ac:dyDescent="0.35">
      <c r="L1220"/>
    </row>
    <row r="1221" spans="12:12" x14ac:dyDescent="0.35">
      <c r="L1221"/>
    </row>
    <row r="1222" spans="12:12" x14ac:dyDescent="0.35">
      <c r="L1222"/>
    </row>
    <row r="1223" spans="12:12" x14ac:dyDescent="0.35">
      <c r="L1223"/>
    </row>
    <row r="1224" spans="12:12" x14ac:dyDescent="0.35">
      <c r="L1224"/>
    </row>
    <row r="1225" spans="12:12" x14ac:dyDescent="0.35">
      <c r="L1225"/>
    </row>
    <row r="1226" spans="12:12" x14ac:dyDescent="0.35">
      <c r="L1226"/>
    </row>
    <row r="1227" spans="12:12" x14ac:dyDescent="0.35">
      <c r="L1227"/>
    </row>
    <row r="1228" spans="12:12" x14ac:dyDescent="0.35">
      <c r="L1228"/>
    </row>
    <row r="1229" spans="12:12" x14ac:dyDescent="0.35">
      <c r="L1229"/>
    </row>
    <row r="1230" spans="12:12" x14ac:dyDescent="0.35">
      <c r="L1230"/>
    </row>
    <row r="1231" spans="12:12" x14ac:dyDescent="0.35">
      <c r="L1231"/>
    </row>
    <row r="1232" spans="12:12" x14ac:dyDescent="0.35">
      <c r="L1232"/>
    </row>
    <row r="1233" spans="12:12" x14ac:dyDescent="0.35">
      <c r="L1233"/>
    </row>
    <row r="1234" spans="12:12" x14ac:dyDescent="0.35">
      <c r="L1234"/>
    </row>
    <row r="1235" spans="12:12" x14ac:dyDescent="0.35">
      <c r="L1235"/>
    </row>
    <row r="1236" spans="12:12" x14ac:dyDescent="0.35">
      <c r="L1236"/>
    </row>
    <row r="1237" spans="12:12" x14ac:dyDescent="0.35">
      <c r="L1237"/>
    </row>
    <row r="1238" spans="12:12" x14ac:dyDescent="0.35">
      <c r="L1238"/>
    </row>
    <row r="1239" spans="12:12" x14ac:dyDescent="0.35">
      <c r="L1239"/>
    </row>
    <row r="1240" spans="12:12" x14ac:dyDescent="0.35">
      <c r="L1240"/>
    </row>
    <row r="1241" spans="12:12" x14ac:dyDescent="0.35">
      <c r="L1241"/>
    </row>
    <row r="1242" spans="12:12" x14ac:dyDescent="0.35">
      <c r="L1242"/>
    </row>
    <row r="1243" spans="12:12" x14ac:dyDescent="0.35">
      <c r="L1243"/>
    </row>
    <row r="1244" spans="12:12" x14ac:dyDescent="0.35">
      <c r="L1244"/>
    </row>
    <row r="1245" spans="12:12" x14ac:dyDescent="0.35">
      <c r="L1245"/>
    </row>
    <row r="1246" spans="12:12" x14ac:dyDescent="0.35">
      <c r="L1246"/>
    </row>
    <row r="1247" spans="12:12" x14ac:dyDescent="0.35">
      <c r="L1247"/>
    </row>
    <row r="1248" spans="12:12" x14ac:dyDescent="0.35">
      <c r="L1248"/>
    </row>
    <row r="1249" spans="12:12" x14ac:dyDescent="0.35">
      <c r="L1249"/>
    </row>
    <row r="1250" spans="12:12" x14ac:dyDescent="0.35">
      <c r="L1250"/>
    </row>
    <row r="1251" spans="12:12" x14ac:dyDescent="0.35">
      <c r="L1251"/>
    </row>
    <row r="1252" spans="12:12" x14ac:dyDescent="0.35">
      <c r="L1252"/>
    </row>
    <row r="1253" spans="12:12" x14ac:dyDescent="0.35">
      <c r="L1253"/>
    </row>
    <row r="1254" spans="12:12" x14ac:dyDescent="0.35">
      <c r="L1254"/>
    </row>
    <row r="1255" spans="12:12" x14ac:dyDescent="0.35">
      <c r="L1255"/>
    </row>
    <row r="1256" spans="12:12" x14ac:dyDescent="0.35">
      <c r="L1256"/>
    </row>
    <row r="1257" spans="12:12" x14ac:dyDescent="0.35">
      <c r="L1257"/>
    </row>
    <row r="1258" spans="12:12" x14ac:dyDescent="0.35">
      <c r="L1258"/>
    </row>
    <row r="1259" spans="12:12" x14ac:dyDescent="0.35">
      <c r="L1259"/>
    </row>
    <row r="1260" spans="12:12" x14ac:dyDescent="0.35">
      <c r="L1260"/>
    </row>
    <row r="1261" spans="12:12" x14ac:dyDescent="0.35">
      <c r="L1261"/>
    </row>
    <row r="1262" spans="12:12" x14ac:dyDescent="0.35">
      <c r="L1262"/>
    </row>
    <row r="1263" spans="12:12" x14ac:dyDescent="0.35">
      <c r="L1263"/>
    </row>
    <row r="1264" spans="12:12" x14ac:dyDescent="0.35">
      <c r="L1264"/>
    </row>
    <row r="1265" spans="12:12" x14ac:dyDescent="0.35">
      <c r="L1265"/>
    </row>
    <row r="1266" spans="12:12" x14ac:dyDescent="0.35">
      <c r="L1266"/>
    </row>
    <row r="1267" spans="12:12" x14ac:dyDescent="0.35">
      <c r="L1267"/>
    </row>
    <row r="1268" spans="12:12" x14ac:dyDescent="0.35">
      <c r="L1268"/>
    </row>
    <row r="1269" spans="12:12" x14ac:dyDescent="0.35">
      <c r="L1269"/>
    </row>
    <row r="1270" spans="12:12" x14ac:dyDescent="0.35">
      <c r="L1270"/>
    </row>
    <row r="1271" spans="12:12" x14ac:dyDescent="0.35">
      <c r="L1271"/>
    </row>
    <row r="1272" spans="12:12" x14ac:dyDescent="0.35">
      <c r="L1272"/>
    </row>
    <row r="1273" spans="12:12" x14ac:dyDescent="0.35">
      <c r="L1273"/>
    </row>
    <row r="1274" spans="12:12" x14ac:dyDescent="0.35">
      <c r="L1274"/>
    </row>
    <row r="1275" spans="12:12" x14ac:dyDescent="0.35">
      <c r="L1275"/>
    </row>
    <row r="1276" spans="12:12" x14ac:dyDescent="0.35">
      <c r="L1276"/>
    </row>
    <row r="1277" spans="12:12" x14ac:dyDescent="0.35">
      <c r="L1277"/>
    </row>
    <row r="1278" spans="12:12" x14ac:dyDescent="0.35">
      <c r="L1278"/>
    </row>
    <row r="1279" spans="12:12" x14ac:dyDescent="0.35">
      <c r="L1279"/>
    </row>
    <row r="1280" spans="12:12" x14ac:dyDescent="0.35">
      <c r="L1280"/>
    </row>
    <row r="1281" spans="12:12" x14ac:dyDescent="0.35">
      <c r="L1281"/>
    </row>
    <row r="1282" spans="12:12" x14ac:dyDescent="0.35">
      <c r="L1282"/>
    </row>
    <row r="1283" spans="12:12" x14ac:dyDescent="0.35">
      <c r="L1283"/>
    </row>
    <row r="1284" spans="12:12" x14ac:dyDescent="0.35">
      <c r="L1284"/>
    </row>
    <row r="1285" spans="12:12" x14ac:dyDescent="0.35">
      <c r="L1285"/>
    </row>
    <row r="1286" spans="12:12" x14ac:dyDescent="0.35">
      <c r="L1286"/>
    </row>
    <row r="1287" spans="12:12" x14ac:dyDescent="0.35">
      <c r="L1287"/>
    </row>
    <row r="1288" spans="12:12" x14ac:dyDescent="0.35">
      <c r="L1288"/>
    </row>
    <row r="1289" spans="12:12" x14ac:dyDescent="0.35">
      <c r="L1289"/>
    </row>
    <row r="1290" spans="12:12" x14ac:dyDescent="0.35">
      <c r="L1290"/>
    </row>
    <row r="1291" spans="12:12" x14ac:dyDescent="0.35">
      <c r="L1291"/>
    </row>
    <row r="1292" spans="12:12" x14ac:dyDescent="0.35">
      <c r="L1292"/>
    </row>
    <row r="1293" spans="12:12" x14ac:dyDescent="0.35">
      <c r="L1293"/>
    </row>
    <row r="1294" spans="12:12" x14ac:dyDescent="0.35">
      <c r="L1294"/>
    </row>
    <row r="1295" spans="12:12" x14ac:dyDescent="0.35">
      <c r="L1295"/>
    </row>
    <row r="1296" spans="12:12" x14ac:dyDescent="0.35">
      <c r="L1296"/>
    </row>
    <row r="1297" spans="12:12" x14ac:dyDescent="0.35">
      <c r="L1297"/>
    </row>
    <row r="1298" spans="12:12" x14ac:dyDescent="0.35">
      <c r="L1298"/>
    </row>
    <row r="1299" spans="12:12" x14ac:dyDescent="0.35">
      <c r="L1299"/>
    </row>
    <row r="1300" spans="12:12" x14ac:dyDescent="0.35">
      <c r="L1300"/>
    </row>
    <row r="1301" spans="12:12" x14ac:dyDescent="0.35">
      <c r="L1301"/>
    </row>
    <row r="1302" spans="12:12" x14ac:dyDescent="0.35">
      <c r="L1302"/>
    </row>
    <row r="1303" spans="12:12" x14ac:dyDescent="0.35">
      <c r="L1303"/>
    </row>
    <row r="1304" spans="12:12" x14ac:dyDescent="0.35">
      <c r="L1304"/>
    </row>
    <row r="1305" spans="12:12" x14ac:dyDescent="0.35">
      <c r="L1305"/>
    </row>
    <row r="1306" spans="12:12" x14ac:dyDescent="0.35">
      <c r="L1306"/>
    </row>
    <row r="1307" spans="12:12" x14ac:dyDescent="0.35">
      <c r="L1307"/>
    </row>
    <row r="1308" spans="12:12" x14ac:dyDescent="0.35">
      <c r="L1308"/>
    </row>
    <row r="1309" spans="12:12" x14ac:dyDescent="0.35">
      <c r="L1309"/>
    </row>
    <row r="1310" spans="12:12" x14ac:dyDescent="0.35">
      <c r="L1310"/>
    </row>
    <row r="1311" spans="12:12" x14ac:dyDescent="0.35">
      <c r="L1311"/>
    </row>
    <row r="1312" spans="12:12" x14ac:dyDescent="0.35">
      <c r="L1312"/>
    </row>
  </sheetData>
  <mergeCells count="57">
    <mergeCell ref="A1:C1"/>
    <mergeCell ref="A2:C3"/>
    <mergeCell ref="A29:A33"/>
    <mergeCell ref="B29:B33"/>
    <mergeCell ref="C29:C33"/>
    <mergeCell ref="I31:J35"/>
    <mergeCell ref="K31:K35"/>
    <mergeCell ref="A36:A41"/>
    <mergeCell ref="B36:B41"/>
    <mergeCell ref="C36:C41"/>
    <mergeCell ref="D36:D41"/>
    <mergeCell ref="E36:E41"/>
    <mergeCell ref="J36:J60"/>
    <mergeCell ref="G37:G48"/>
    <mergeCell ref="A42:A47"/>
    <mergeCell ref="H31:H35"/>
    <mergeCell ref="B42:B47"/>
    <mergeCell ref="C42:C47"/>
    <mergeCell ref="D42:D47"/>
    <mergeCell ref="E42:E47"/>
    <mergeCell ref="A48:A54"/>
    <mergeCell ref="B48:B54"/>
    <mergeCell ref="C48:C54"/>
    <mergeCell ref="D48:D54"/>
    <mergeCell ref="E48:E54"/>
    <mergeCell ref="H61:I62"/>
    <mergeCell ref="G49:G60"/>
    <mergeCell ref="H49:H52"/>
    <mergeCell ref="H53:H56"/>
    <mergeCell ref="H57:H60"/>
    <mergeCell ref="A55:A60"/>
    <mergeCell ref="B55:B60"/>
    <mergeCell ref="C55:C60"/>
    <mergeCell ref="D55:D60"/>
    <mergeCell ref="E55:E60"/>
    <mergeCell ref="A61:A66"/>
    <mergeCell ref="B61:B66"/>
    <mergeCell ref="C61:C66"/>
    <mergeCell ref="D61:D66"/>
    <mergeCell ref="E61:E66"/>
    <mergeCell ref="A76:A82"/>
    <mergeCell ref="B76:B82"/>
    <mergeCell ref="C76:C82"/>
    <mergeCell ref="D76:D82"/>
    <mergeCell ref="E76:E82"/>
    <mergeCell ref="A69:A75"/>
    <mergeCell ref="B69:B75"/>
    <mergeCell ref="C69:C75"/>
    <mergeCell ref="D69:D75"/>
    <mergeCell ref="E69:E75"/>
    <mergeCell ref="E83:E89"/>
    <mergeCell ref="A111:B111"/>
    <mergeCell ref="A128:D128"/>
    <mergeCell ref="A83:A89"/>
    <mergeCell ref="B83:B89"/>
    <mergeCell ref="C83:C89"/>
    <mergeCell ref="D83:D89"/>
  </mergeCells>
  <conditionalFormatting sqref="B115">
    <cfRule type="cellIs" dxfId="428" priority="57" operator="greaterThan">
      <formula>0</formula>
    </cfRule>
  </conditionalFormatting>
  <conditionalFormatting sqref="B115">
    <cfRule type="cellIs" dxfId="427" priority="58" operator="lessThan">
      <formula>0</formula>
    </cfRule>
  </conditionalFormatting>
  <conditionalFormatting sqref="A145:C148 A157:C1048576 A142:B142 A1:A2 C103 A104:C109 A98:C102 A7:B29 J36 A48:C48 C42 A34:B35 A30:A33 H36:I48 H31:I31">
    <cfRule type="beginsWith" dxfId="426" priority="55" operator="beginsWith" text="COMPLETE">
      <formula>LEFT(A1,LEN("COMPLETE"))="COMPLETE"</formula>
    </cfRule>
    <cfRule type="containsText" dxfId="425" priority="56" operator="containsText" text="INCOMPLETE">
      <formula>NOT(ISERROR(SEARCH("INCOMPLETE",A1)))</formula>
    </cfRule>
  </conditionalFormatting>
  <conditionalFormatting sqref="C109">
    <cfRule type="expression" dxfId="424" priority="54">
      <formula>$C$109&gt;$C$106</formula>
    </cfRule>
  </conditionalFormatting>
  <conditionalFormatting sqref="B109">
    <cfRule type="expression" dxfId="423" priority="53">
      <formula>$B$109&gt;$B$106</formula>
    </cfRule>
  </conditionalFormatting>
  <conditionalFormatting sqref="A109:B109">
    <cfRule type="expression" dxfId="422" priority="52">
      <formula>$A$109&gt;$A$106</formula>
    </cfRule>
  </conditionalFormatting>
  <conditionalFormatting sqref="B103">
    <cfRule type="beginsWith" dxfId="421" priority="50" operator="beginsWith" text="COMPLETE">
      <formula>LEFT(B103,LEN("COMPLETE"))="COMPLETE"</formula>
    </cfRule>
    <cfRule type="containsText" dxfId="420" priority="51" operator="containsText" text="INCOMPLETE">
      <formula>NOT(ISERROR(SEARCH("INCOMPLETE",B103)))</formula>
    </cfRule>
  </conditionalFormatting>
  <conditionalFormatting sqref="A128:D128">
    <cfRule type="containsText" dxfId="419" priority="48" operator="containsText" text="FALSE">
      <formula>NOT(ISERROR(SEARCH("FALSE",A128)))</formula>
    </cfRule>
    <cfRule type="containsText" dxfId="418" priority="49" operator="containsText" text="TRUE">
      <formula>NOT(ISERROR(SEARCH("TRUE",A128)))</formula>
    </cfRule>
  </conditionalFormatting>
  <conditionalFormatting sqref="C4:C29 C34:C35">
    <cfRule type="beginsWith" dxfId="417" priority="46" operator="beginsWith" text="COMPLETE">
      <formula>LEFT(C4,LEN("COMPLETE"))="COMPLETE"</formula>
    </cfRule>
    <cfRule type="containsText" dxfId="416" priority="47" operator="containsText" text="INCOMPLETE">
      <formula>NOT(ISERROR(SEARCH("INCOMPLETE",C4)))</formula>
    </cfRule>
  </conditionalFormatting>
  <conditionalFormatting sqref="C4">
    <cfRule type="containsText" dxfId="415" priority="45" operator="containsText" text="SHEET COMPLETE">
      <formula>NOT(ISERROR(SEARCH("SHEET COMPLETE",C4)))</formula>
    </cfRule>
  </conditionalFormatting>
  <conditionalFormatting sqref="J36">
    <cfRule type="beginsWith" dxfId="414" priority="43" operator="beginsWith" text="COMPLETE">
      <formula>LEFT(J36,LEN("COMPLETE"))="COMPLETE"</formula>
    </cfRule>
    <cfRule type="containsText" dxfId="413" priority="44" operator="containsText" text="INCOMPLETE">
      <formula>NOT(ISERROR(SEARCH("INCOMPLETE",J36)))</formula>
    </cfRule>
  </conditionalFormatting>
  <conditionalFormatting sqref="I49:I60">
    <cfRule type="beginsWith" dxfId="412" priority="41" operator="beginsWith" text="COMPLETE">
      <formula>LEFT(I49,LEN("COMPLETE"))="COMPLETE"</formula>
    </cfRule>
    <cfRule type="containsText" dxfId="411" priority="42" operator="containsText" text="INCOMPLETE">
      <formula>NOT(ISERROR(SEARCH("INCOMPLETE",I49)))</formula>
    </cfRule>
  </conditionalFormatting>
  <conditionalFormatting sqref="A36:B36 B42">
    <cfRule type="beginsWith" dxfId="410" priority="39" operator="beginsWith" text="COMPLETE">
      <formula>LEFT(A36,LEN("COMPLETE"))="COMPLETE"</formula>
    </cfRule>
    <cfRule type="containsText" dxfId="409" priority="40" operator="containsText" text="INCOMPLETE">
      <formula>NOT(ISERROR(SEARCH("INCOMPLETE",A36)))</formula>
    </cfRule>
  </conditionalFormatting>
  <conditionalFormatting sqref="C36">
    <cfRule type="beginsWith" dxfId="408" priority="37" operator="beginsWith" text="COMPLETE">
      <formula>LEFT(C36,LEN("COMPLETE"))="COMPLETE"</formula>
    </cfRule>
    <cfRule type="containsText" dxfId="407" priority="38" operator="containsText" text="INCOMPLETE">
      <formula>NOT(ISERROR(SEARCH("INCOMPLETE",C36)))</formula>
    </cfRule>
  </conditionalFormatting>
  <conditionalFormatting sqref="A69">
    <cfRule type="beginsWith" dxfId="406" priority="35" operator="beginsWith" text="COMPLETE">
      <formula>LEFT(A69,LEN("COMPLETE"))="COMPLETE"</formula>
    </cfRule>
    <cfRule type="containsText" dxfId="405" priority="36" operator="containsText" text="INCOMPLETE">
      <formula>NOT(ISERROR(SEARCH("INCOMPLETE",A69)))</formula>
    </cfRule>
  </conditionalFormatting>
  <conditionalFormatting sqref="B69">
    <cfRule type="beginsWith" dxfId="404" priority="33" operator="beginsWith" text="COMPLETE">
      <formula>LEFT(B69,LEN("COMPLETE"))="COMPLETE"</formula>
    </cfRule>
    <cfRule type="containsText" dxfId="403" priority="34" operator="containsText" text="INCOMPLETE">
      <formula>NOT(ISERROR(SEARCH("INCOMPLETE",B69)))</formula>
    </cfRule>
  </conditionalFormatting>
  <conditionalFormatting sqref="C69">
    <cfRule type="beginsWith" dxfId="402" priority="31" operator="beginsWith" text="COMPLETE">
      <formula>LEFT(C69,LEN("COMPLETE"))="COMPLETE"</formula>
    </cfRule>
    <cfRule type="containsText" dxfId="401" priority="32" operator="containsText" text="INCOMPLETE">
      <formula>NOT(ISERROR(SEARCH("INCOMPLETE",C69)))</formula>
    </cfRule>
  </conditionalFormatting>
  <conditionalFormatting sqref="A68:B68">
    <cfRule type="beginsWith" dxfId="400" priority="29" operator="beginsWith" text="COMPLETE">
      <formula>LEFT(A68,LEN("COMPLETE"))="COMPLETE"</formula>
    </cfRule>
    <cfRule type="containsText" dxfId="399" priority="30" operator="containsText" text="INCOMPLETE">
      <formula>NOT(ISERROR(SEARCH("INCOMPLETE",A68)))</formula>
    </cfRule>
  </conditionalFormatting>
  <conditionalFormatting sqref="C68">
    <cfRule type="beginsWith" dxfId="398" priority="27" operator="beginsWith" text="COMPLETE">
      <formula>LEFT(C68,LEN("COMPLETE"))="COMPLETE"</formula>
    </cfRule>
    <cfRule type="containsText" dxfId="397" priority="28" operator="containsText" text="INCOMPLETE">
      <formula>NOT(ISERROR(SEARCH("INCOMPLETE",C68)))</formula>
    </cfRule>
  </conditionalFormatting>
  <conditionalFormatting sqref="A61">
    <cfRule type="beginsWith" dxfId="396" priority="21" operator="beginsWith" text="COMPLETE">
      <formula>LEFT(A61,LEN("COMPLETE"))="COMPLETE"</formula>
    </cfRule>
    <cfRule type="containsText" dxfId="395" priority="22" operator="containsText" text="INCOMPLETE">
      <formula>NOT(ISERROR(SEARCH("INCOMPLETE",A61)))</formula>
    </cfRule>
  </conditionalFormatting>
  <conditionalFormatting sqref="A42">
    <cfRule type="beginsWith" dxfId="394" priority="25" operator="beginsWith" text="COMPLETE">
      <formula>LEFT(A42,LEN("COMPLETE"))="COMPLETE"</formula>
    </cfRule>
    <cfRule type="containsText" dxfId="393" priority="26" operator="containsText" text="INCOMPLETE">
      <formula>NOT(ISERROR(SEARCH("INCOMPLETE",A42)))</formula>
    </cfRule>
  </conditionalFormatting>
  <conditionalFormatting sqref="C55 C61">
    <cfRule type="beginsWith" dxfId="392" priority="15" operator="beginsWith" text="COMPLETE">
      <formula>LEFT(C55,LEN("COMPLETE"))="COMPLETE"</formula>
    </cfRule>
    <cfRule type="containsText" dxfId="391" priority="16" operator="containsText" text="INCOMPLETE">
      <formula>NOT(ISERROR(SEARCH("INCOMPLETE",C55)))</formula>
    </cfRule>
  </conditionalFormatting>
  <conditionalFormatting sqref="A55">
    <cfRule type="beginsWith" dxfId="390" priority="23" operator="beginsWith" text="COMPLETE">
      <formula>LEFT(A55,LEN("COMPLETE"))="COMPLETE"</formula>
    </cfRule>
    <cfRule type="containsText" dxfId="389" priority="24" operator="containsText" text="INCOMPLETE">
      <formula>NOT(ISERROR(SEARCH("INCOMPLETE",A55)))</formula>
    </cfRule>
  </conditionalFormatting>
  <conditionalFormatting sqref="B55">
    <cfRule type="beginsWith" dxfId="388" priority="19" operator="beginsWith" text="COMPLETE">
      <formula>LEFT(B55,LEN("COMPLETE"))="COMPLETE"</formula>
    </cfRule>
    <cfRule type="containsText" dxfId="387" priority="20" operator="containsText" text="INCOMPLETE">
      <formula>NOT(ISERROR(SEARCH("INCOMPLETE",B55)))</formula>
    </cfRule>
  </conditionalFormatting>
  <conditionalFormatting sqref="B61">
    <cfRule type="beginsWith" dxfId="386" priority="17" operator="beginsWith" text="COMPLETE">
      <formula>LEFT(B61,LEN("COMPLETE"))="COMPLETE"</formula>
    </cfRule>
    <cfRule type="containsText" dxfId="385" priority="18" operator="containsText" text="INCOMPLETE">
      <formula>NOT(ISERROR(SEARCH("INCOMPLETE",B61)))</formula>
    </cfRule>
  </conditionalFormatting>
  <conditionalFormatting sqref="A76 A83">
    <cfRule type="beginsWith" dxfId="384" priority="13" operator="beginsWith" text="COMPLETE">
      <formula>LEFT(A76,LEN("COMPLETE"))="COMPLETE"</formula>
    </cfRule>
    <cfRule type="containsText" dxfId="383" priority="14" operator="containsText" text="INCOMPLETE">
      <formula>NOT(ISERROR(SEARCH("INCOMPLETE",A76)))</formula>
    </cfRule>
  </conditionalFormatting>
  <conditionalFormatting sqref="B76 B83">
    <cfRule type="beginsWith" dxfId="382" priority="11" operator="beginsWith" text="COMPLETE">
      <formula>LEFT(B76,LEN("COMPLETE"))="COMPLETE"</formula>
    </cfRule>
    <cfRule type="containsText" dxfId="381" priority="12" operator="containsText" text="INCOMPLETE">
      <formula>NOT(ISERROR(SEARCH("INCOMPLETE",B76)))</formula>
    </cfRule>
  </conditionalFormatting>
  <conditionalFormatting sqref="C76 C83">
    <cfRule type="beginsWith" dxfId="380" priority="9" operator="beginsWith" text="COMPLETE">
      <formula>LEFT(C76,LEN("COMPLETE"))="COMPLETE"</formula>
    </cfRule>
    <cfRule type="containsText" dxfId="379" priority="10" operator="containsText" text="INCOMPLETE">
      <formula>NOT(ISERROR(SEARCH("INCOMPLETE",C76)))</formula>
    </cfRule>
  </conditionalFormatting>
  <conditionalFormatting sqref="K31">
    <cfRule type="beginsWith" dxfId="378" priority="7" operator="beginsWith" text="COMPLETE">
      <formula>LEFT(K31,LEN("COMPLETE"))="COMPLETE"</formula>
    </cfRule>
    <cfRule type="containsText" dxfId="377" priority="8" operator="containsText" text="INCOMPLETE">
      <formula>NOT(ISERROR(SEARCH("INCOMPLETE",K31)))</formula>
    </cfRule>
  </conditionalFormatting>
  <conditionalFormatting sqref="H49 H53 H57">
    <cfRule type="beginsWith" dxfId="376" priority="5" operator="beginsWith" text="COMPLETE">
      <formula>LEFT(H49,LEN("COMPLETE"))="COMPLETE"</formula>
    </cfRule>
    <cfRule type="containsText" dxfId="375" priority="6" operator="containsText" text="INCOMPLETE">
      <formula>NOT(ISERROR(SEARCH("INCOMPLETE",H49)))</formula>
    </cfRule>
  </conditionalFormatting>
  <conditionalFormatting sqref="A103">
    <cfRule type="beginsWith" dxfId="374" priority="1" operator="beginsWith" text="COMPLETE">
      <formula>LEFT(A103,LEN("COMPLETE"))="COMPLETE"</formula>
    </cfRule>
    <cfRule type="containsText" dxfId="373" priority="2" operator="containsText" text="INCOMPLETE">
      <formula>NOT(ISERROR(SEARCH("INCOMPLETE",A103)))</formula>
    </cfRule>
  </conditionalFormatting>
  <dataValidations count="11">
    <dataValidation type="list" allowBlank="1" showInputMessage="1" showErrorMessage="1" sqref="F148:F305" xr:uid="{CAB319CE-2FE8-48EE-99EC-87C7AA6755AA}">
      <formula1>"Administrative, Project, Competition, Food, Venue, Gifts"</formula1>
    </dataValidation>
    <dataValidation type="list" allowBlank="1" showErrorMessage="1" sqref="C131:C134" xr:uid="{0F4DD956-815A-4C4A-A2C2-E3EC415FB33D}">
      <formula1>#REF!</formula1>
    </dataValidation>
    <dataValidation type="list" allowBlank="1" showInputMessage="1" showErrorMessage="1" sqref="L128" xr:uid="{2A8A5222-8CDE-43A1-9E00-42BBCD52958D}">
      <formula1>$A$10:$A$12</formula1>
    </dataValidation>
    <dataValidation type="list" allowBlank="1" showInputMessage="1" showErrorMessage="1" sqref="O148:O305" xr:uid="{92E2F69F-CB47-458F-BE94-3F2AA7B8646C}">
      <formula1>"Purchased, Not Purchased"</formula1>
    </dataValidation>
    <dataValidation type="list" allowBlank="1" showInputMessage="1" showErrorMessage="1" sqref="L148:L305" xr:uid="{C20C79B9-00C1-4DF7-8B35-DED26578ADA6}">
      <formula1>"CAD, USD, EUR, GBP, AUD, HKD, CNY"</formula1>
    </dataValidation>
    <dataValidation type="list" allowBlank="1" showErrorMessage="1" sqref="O102:O103" xr:uid="{3E5AFB78-D44C-4005-83AC-E85E29C8AA80}">
      <formula1>$A$15:$A$17</formula1>
    </dataValidation>
    <dataValidation type="list" allowBlank="1" showInputMessage="1" showErrorMessage="1" sqref="B20 B23" xr:uid="{B51720DA-BF8E-432F-8B97-1A715DB7B373}">
      <formula1>"Select choice here, SBME, CHBE, CIVL, CPEN, ELEC, ENVE, ENPH, GEOE, IGEN, MECH, MINE, MTRL, MANU, OTHER"</formula1>
    </dataValidation>
    <dataValidation type="list" allowBlank="1" showInputMessage="1" showErrorMessage="1" sqref="B4" xr:uid="{7E0B8DCE-402B-4FFE-8FAE-3C8A6DF26F75}">
      <formula1>"Select choice here, Yes"</formula1>
    </dataValidation>
    <dataValidation type="list" allowBlank="1" showInputMessage="1" showErrorMessage="1" sqref="L102:L103" xr:uid="{DDE180D3-E14F-43F6-9BED-47DFF13677C5}">
      <formula1>$A$12:$A$19</formula1>
    </dataValidation>
    <dataValidation type="list" allowBlank="1" showInputMessage="1" showErrorMessage="1" sqref="B5:B6" xr:uid="{43B13279-6C45-42EB-9142-DA428F9BB694}">
      <formula1>"Yes,No"</formula1>
    </dataValidation>
    <dataValidation type="list" allowBlank="1" showInputMessage="1" showErrorMessage="1" sqref="U104:U1043" xr:uid="{19784F9E-F279-4464-9E81-8527246160D1}">
      <formula1>#REF!</formula1>
    </dataValidation>
  </dataValidations>
  <pageMargins left="0.7" right="0.7" top="0.75" bottom="0.75" header="0.3" footer="0.3"/>
  <pageSetup orientation="portrait" horizontalDpi="300" verticalDpi="300" r:id="rId2"/>
  <legacyDrawing r:id="rId3"/>
  <tableParts count="2">
    <tablePart r:id="rId4"/>
    <tablePart r:id="rId5"/>
  </tableParts>
  <extLst>
    <ext xmlns:x14="http://schemas.microsoft.com/office/spreadsheetml/2009/9/main" uri="{CCE6A557-97BC-4b89-ADB6-D9C93CAAB3DF}">
      <x14:dataValidations xmlns:xm="http://schemas.microsoft.com/office/excel/2006/main" count="7">
        <x14:dataValidation type="list" allowBlank="1" showErrorMessage="1" xr:uid="{D477544F-2AB1-4BC8-BC56-9E4390509478}">
          <x14:formula1>
            <xm:f>dataval!$A$13:$A$15</xm:f>
          </x14:formula1>
          <xm:sqref>X104:X1043</xm:sqref>
        </x14:dataValidation>
        <x14:dataValidation type="list" allowBlank="1" showInputMessage="1" showErrorMessage="1" xr:uid="{041D3ABA-83D8-4CFD-9708-AD4387FEBCD3}">
          <x14:formula1>
            <xm:f>dataval!$A$21:$A$23</xm:f>
          </x14:formula1>
          <xm:sqref>B26:B28</xm:sqref>
        </x14:dataValidation>
        <x14:dataValidation type="list" allowBlank="1" showErrorMessage="1" xr:uid="{DE42C962-4B0D-4267-99DF-839BD0485448}">
          <x14:formula1>
            <xm:f>dataval!$A$8:$A$10</xm:f>
          </x14:formula1>
          <xm:sqref>C135:C144 C130</xm:sqref>
        </x14:dataValidation>
        <x14:dataValidation type="list" allowBlank="1" showInputMessage="1" showErrorMessage="1" xr:uid="{B583FDA6-71F7-45B0-81DB-9E706450247D}">
          <x14:formula1>
            <xm:f>dataval!$C$2:$C$17</xm:f>
          </x14:formula1>
          <xm:sqref>B11</xm:sqref>
        </x14:dataValidation>
        <x14:dataValidation type="list" allowBlank="1" showInputMessage="1" showErrorMessage="1" xr:uid="{E3372208-3A96-4443-81A3-EBE06B8DB900}">
          <x14:formula1>
            <xm:f>dataval!$A$2:$A$4</xm:f>
          </x14:formula1>
          <xm:sqref>B8</xm:sqref>
        </x14:dataValidation>
        <x14:dataValidation type="list" allowBlank="1" showInputMessage="1" showErrorMessage="1" xr:uid="{892C6F1F-4D55-427E-815B-CAFD8A2CA91B}">
          <x14:formula1>
            <xm:f>dataval!$A$27:$A$33</xm:f>
          </x14:formula1>
          <xm:sqref>O306:O1145 O104:O127</xm:sqref>
        </x14:dataValidation>
        <x14:dataValidation type="list" allowBlank="1" showInputMessage="1" showErrorMessage="1" xr:uid="{49E93FCD-0C55-487F-9ABF-CDAE4D396D37}">
          <x14:formula1>
            <xm:f>dataval!$E$2:$E$36</xm:f>
          </x14:formula1>
          <xm:sqref>B15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ACB20-E85D-4CF5-AA3E-21AFE7E62965}">
  <sheetPr>
    <tabColor theme="8"/>
  </sheetPr>
  <dimension ref="A1:AA1312"/>
  <sheetViews>
    <sheetView zoomScale="80" zoomScaleNormal="80" workbookViewId="0">
      <selection sqref="A1:C1"/>
    </sheetView>
  </sheetViews>
  <sheetFormatPr defaultColWidth="10.69140625" defaultRowHeight="15.5" x14ac:dyDescent="0.35"/>
  <cols>
    <col min="1" max="1" width="40.53515625" style="17" customWidth="1"/>
    <col min="2" max="2" width="39.3046875" style="14" customWidth="1"/>
    <col min="3" max="3" width="24.69140625" style="14" bestFit="1" customWidth="1"/>
    <col min="4" max="4" width="5.53515625" style="14" bestFit="1" customWidth="1"/>
    <col min="5" max="5" width="31.4609375" style="14" bestFit="1" customWidth="1"/>
    <col min="6" max="6" width="23.69140625" style="14" customWidth="1"/>
    <col min="7" max="7" width="14.23046875" style="14" bestFit="1" customWidth="1"/>
    <col min="8" max="8" width="39.765625" style="14" customWidth="1"/>
    <col min="9" max="9" width="14.84375" style="14" customWidth="1"/>
    <col min="10" max="10" width="20.3046875" style="14" customWidth="1"/>
    <col min="11" max="11" width="21" style="14" customWidth="1"/>
    <col min="12" max="12" width="14.84375" style="14" customWidth="1"/>
    <col min="13" max="13" width="13.765625" bestFit="1" customWidth="1"/>
    <col min="14" max="14" width="17.765625" style="14" customWidth="1"/>
    <col min="15" max="15" width="16.84375" style="14" customWidth="1"/>
    <col min="16" max="16" width="60.69140625" style="14" customWidth="1"/>
    <col min="17" max="17" width="34.765625" style="14" customWidth="1"/>
    <col min="18" max="18" width="12" style="14" bestFit="1" customWidth="1"/>
    <col min="19" max="19" width="15.69140625" style="28" customWidth="1"/>
    <col min="20" max="20" width="19.4609375" style="14" bestFit="1" customWidth="1"/>
    <col min="21" max="21" width="13.69140625" style="14" bestFit="1" customWidth="1"/>
    <col min="22" max="22" width="15.69140625" customWidth="1"/>
    <col min="23" max="23" width="15.69140625" style="16" customWidth="1"/>
    <col min="24" max="24" width="11.3046875" style="14" bestFit="1" customWidth="1"/>
    <col min="25" max="25" width="25.84375" style="14" customWidth="1"/>
    <col min="26" max="26" width="27" style="14" customWidth="1"/>
    <col min="27" max="16384" width="10.69140625" style="14"/>
  </cols>
  <sheetData>
    <row r="1" spans="1:26" ht="26.25" customHeight="1" x14ac:dyDescent="0.35">
      <c r="A1" s="396" t="s">
        <v>255</v>
      </c>
      <c r="B1" s="397"/>
      <c r="C1" s="398"/>
      <c r="E1" s="322" t="str">
        <f>LEFT(A1, 9)</f>
        <v>Project 4</v>
      </c>
    </row>
    <row r="2" spans="1:26" ht="26.25" customHeight="1" x14ac:dyDescent="0.35">
      <c r="A2" s="399" t="s">
        <v>271</v>
      </c>
      <c r="B2" s="400"/>
      <c r="C2" s="401"/>
    </row>
    <row r="3" spans="1:26" ht="116.25" customHeight="1" x14ac:dyDescent="0.35">
      <c r="A3" s="402"/>
      <c r="B3" s="403"/>
      <c r="C3" s="404"/>
    </row>
    <row r="4" spans="1:26" ht="36" customHeight="1" x14ac:dyDescent="0.35">
      <c r="A4" s="173" t="str">
        <f>"I confirm the current sheet "&amp;CHAR(34)&amp;A1&amp;CHAR(34)&amp;" is correctly completed"</f>
        <v>I confirm the current sheet "Project 4 Application" is correctly completed</v>
      </c>
      <c r="B4" s="172" t="s">
        <v>258</v>
      </c>
      <c r="C4" s="112" t="str">
        <f>IF(B4&lt;&gt;"Select choice here","COMPLETE","INCOMPLETE")</f>
        <v>INCOMPLETE</v>
      </c>
      <c r="D4" s="34"/>
      <c r="E4" s="273" t="str">
        <f>IFERROR(HYPERLINK("#'"&amp;E1&amp;"'!"&amp;T("C"&amp;(6+MATCH("INCOMPLETE", C7:C93, 0))), "Incomplete cells: "&amp;COUNTIF(C4:C93, "=INCOMPLETE")+COUNTIF(J36, "=INCOMPLETE")), "ERROR")</f>
        <v>Incomplete cells: 29</v>
      </c>
      <c r="L4" s="34"/>
      <c r="N4" s="34"/>
      <c r="T4" s="34"/>
      <c r="U4" s="34"/>
      <c r="W4" s="45"/>
      <c r="X4" s="34"/>
      <c r="Y4" s="34"/>
      <c r="Z4" s="34"/>
    </row>
    <row r="5" spans="1:26" ht="14.25" customHeight="1" x14ac:dyDescent="0.35">
      <c r="A5" s="169"/>
      <c r="B5" s="170"/>
      <c r="C5" s="171"/>
      <c r="D5" s="34"/>
      <c r="E5" s="34"/>
      <c r="F5" s="34"/>
      <c r="L5" s="34"/>
      <c r="N5" s="34"/>
      <c r="T5" s="34"/>
      <c r="U5" s="34"/>
      <c r="W5" s="45"/>
      <c r="X5" s="34"/>
      <c r="Y5" s="34"/>
      <c r="Z5" s="34"/>
    </row>
    <row r="6" spans="1:26" ht="14.25" customHeight="1" x14ac:dyDescent="0.35">
      <c r="A6" s="181" t="s">
        <v>248</v>
      </c>
      <c r="B6" s="182"/>
      <c r="C6" s="183"/>
      <c r="D6" s="34"/>
      <c r="E6" s="34"/>
      <c r="F6" s="34"/>
      <c r="L6" s="34"/>
      <c r="N6" s="34"/>
      <c r="T6" s="34"/>
      <c r="U6" s="34"/>
      <c r="W6" s="45"/>
      <c r="X6" s="34"/>
      <c r="Y6" s="34"/>
      <c r="Z6" s="34"/>
    </row>
    <row r="7" spans="1:26" x14ac:dyDescent="0.35">
      <c r="A7" s="175" t="s">
        <v>113</v>
      </c>
      <c r="B7" s="136"/>
      <c r="C7" s="271" t="str">
        <f>IF(B7&lt;&gt;"","COMPLETE","INCOMPLETE")</f>
        <v>INCOMPLETE</v>
      </c>
      <c r="D7" s="34"/>
      <c r="E7" s="34"/>
      <c r="F7" s="34"/>
      <c r="L7" s="34"/>
      <c r="N7" s="34"/>
      <c r="T7" s="34"/>
      <c r="U7" s="34"/>
      <c r="W7" s="45"/>
      <c r="X7" s="34"/>
      <c r="Y7" s="34"/>
      <c r="Z7" s="34"/>
    </row>
    <row r="8" spans="1:26" ht="15" customHeight="1" x14ac:dyDescent="0.35">
      <c r="A8" s="198" t="s">
        <v>135</v>
      </c>
      <c r="B8" s="131" t="s">
        <v>258</v>
      </c>
      <c r="C8" s="112" t="str">
        <f>IF(B8&lt;&gt;"Select choice here","COMPLETE","INCOMPLETE")</f>
        <v>INCOMPLETE</v>
      </c>
      <c r="D8" s="34"/>
      <c r="E8" s="34"/>
      <c r="F8" s="34"/>
      <c r="L8" s="34"/>
      <c r="N8" s="34"/>
      <c r="T8" s="34"/>
      <c r="U8" s="34"/>
      <c r="W8" s="45"/>
      <c r="X8" s="34"/>
      <c r="Y8" s="34"/>
      <c r="Z8" s="34"/>
    </row>
    <row r="9" spans="1:26" ht="31.5" customHeight="1" x14ac:dyDescent="0.35">
      <c r="A9" s="270" t="s">
        <v>232</v>
      </c>
      <c r="B9" s="131"/>
      <c r="C9" s="112" t="str">
        <f>IF(B9&lt;&gt;"","COMPLETE","INCOMPLETE")</f>
        <v>INCOMPLETE</v>
      </c>
      <c r="D9" s="34"/>
      <c r="E9" s="49"/>
      <c r="L9" s="34"/>
      <c r="N9" s="34"/>
      <c r="T9" s="34"/>
      <c r="U9" s="34"/>
      <c r="W9" s="45"/>
      <c r="X9" s="34"/>
      <c r="Y9" s="34"/>
      <c r="Z9" s="34"/>
    </row>
    <row r="10" spans="1:26" x14ac:dyDescent="0.35">
      <c r="A10" s="130" t="s">
        <v>233</v>
      </c>
      <c r="B10" s="131"/>
      <c r="C10" s="112" t="str">
        <f>IF(B10&lt;&gt;"","COMPLETE","INCOMPLETE")</f>
        <v>INCOMPLETE</v>
      </c>
      <c r="D10" s="34"/>
      <c r="E10" s="49"/>
      <c r="L10" s="34"/>
      <c r="N10" s="34"/>
      <c r="T10" s="34"/>
      <c r="U10" s="34"/>
      <c r="W10" s="45"/>
      <c r="X10" s="34"/>
      <c r="Y10" s="34"/>
      <c r="Z10" s="34"/>
    </row>
    <row r="11" spans="1:26" ht="15" customHeight="1" x14ac:dyDescent="0.35">
      <c r="A11" s="130" t="s">
        <v>136</v>
      </c>
      <c r="B11" s="131" t="s">
        <v>258</v>
      </c>
      <c r="C11" s="112" t="str">
        <f>IF(B11&lt;&gt;"Select choice here","COMPLETE","INCOMPLETE")</f>
        <v>INCOMPLETE</v>
      </c>
      <c r="D11" s="34"/>
      <c r="E11" s="49"/>
      <c r="L11" s="34"/>
      <c r="N11" s="34"/>
      <c r="T11" s="34"/>
      <c r="U11" s="34"/>
      <c r="W11" s="45"/>
      <c r="X11" s="34"/>
      <c r="Y11" s="34"/>
      <c r="Z11" s="34"/>
    </row>
    <row r="12" spans="1:26" x14ac:dyDescent="0.35">
      <c r="A12" s="130" t="s">
        <v>234</v>
      </c>
      <c r="B12" s="131"/>
      <c r="C12" s="112" t="str">
        <f>IF(B12&lt;&gt;"","COMPLETE","INCOMPLETE")</f>
        <v>INCOMPLETE</v>
      </c>
      <c r="D12" s="34"/>
      <c r="E12" s="49"/>
      <c r="L12" s="34"/>
      <c r="N12" s="34"/>
      <c r="T12" s="34"/>
      <c r="U12" s="34"/>
      <c r="W12" s="45"/>
      <c r="X12" s="34"/>
      <c r="Y12" s="34"/>
      <c r="Z12" s="34"/>
    </row>
    <row r="13" spans="1:26" x14ac:dyDescent="0.35">
      <c r="A13" s="130" t="s">
        <v>235</v>
      </c>
      <c r="B13" s="131"/>
      <c r="C13" s="112" t="str">
        <f>IF(B13&lt;&gt;"","COMPLETE","INCOMPLETE")</f>
        <v>INCOMPLETE</v>
      </c>
      <c r="D13" s="34"/>
      <c r="E13" s="49"/>
      <c r="L13" s="34"/>
      <c r="N13" s="34"/>
      <c r="T13" s="34"/>
      <c r="U13" s="34"/>
      <c r="W13" s="45"/>
      <c r="X13" s="34"/>
      <c r="Y13" s="34"/>
      <c r="Z13" s="34"/>
    </row>
    <row r="14" spans="1:26" x14ac:dyDescent="0.35">
      <c r="A14" s="130" t="s">
        <v>236</v>
      </c>
      <c r="B14" s="131"/>
      <c r="C14" s="112" t="str">
        <f>IF(B14&lt;&gt;"","COMPLETE","INCOMPLETE")</f>
        <v>INCOMPLETE</v>
      </c>
      <c r="D14" s="34"/>
      <c r="E14" s="49"/>
      <c r="L14" s="34"/>
      <c r="N14" s="34"/>
      <c r="T14" s="34"/>
      <c r="U14" s="34"/>
      <c r="W14" s="45"/>
      <c r="X14" s="34"/>
      <c r="Y14" s="34"/>
      <c r="Z14" s="34"/>
    </row>
    <row r="15" spans="1:26" ht="42" x14ac:dyDescent="0.35">
      <c r="A15" s="130" t="s">
        <v>239</v>
      </c>
      <c r="B15" s="131" t="s">
        <v>258</v>
      </c>
      <c r="C15" s="112" t="str">
        <f>IF(B15&lt;&gt;"Select choice here","COMPLETE","INCOMPLETE")</f>
        <v>INCOMPLETE</v>
      </c>
      <c r="D15" s="34"/>
      <c r="E15" s="49"/>
      <c r="L15" s="34"/>
      <c r="N15" s="34"/>
      <c r="T15" s="34"/>
      <c r="U15" s="34"/>
      <c r="W15" s="45"/>
      <c r="X15" s="34"/>
      <c r="Y15" s="34"/>
      <c r="Z15" s="34"/>
    </row>
    <row r="16" spans="1:26" x14ac:dyDescent="0.35">
      <c r="A16" s="32"/>
      <c r="B16" s="51"/>
      <c r="C16" s="31"/>
      <c r="D16" s="34"/>
      <c r="E16" s="49"/>
      <c r="L16" s="34"/>
      <c r="N16" s="34"/>
      <c r="T16" s="34"/>
      <c r="U16" s="34"/>
      <c r="W16" s="45"/>
      <c r="X16" s="34"/>
      <c r="Y16" s="34"/>
      <c r="Z16" s="34"/>
    </row>
    <row r="17" spans="1:26" x14ac:dyDescent="0.35">
      <c r="A17" s="184" t="s">
        <v>249</v>
      </c>
      <c r="B17" s="176"/>
      <c r="C17" s="177"/>
      <c r="D17" s="34"/>
      <c r="E17" s="49"/>
      <c r="L17" s="34"/>
      <c r="N17" s="34"/>
      <c r="T17" s="34"/>
      <c r="U17" s="34"/>
      <c r="W17" s="45"/>
      <c r="X17" s="34"/>
      <c r="Y17" s="34"/>
      <c r="Z17" s="34"/>
    </row>
    <row r="18" spans="1:26" ht="28" x14ac:dyDescent="0.35">
      <c r="A18" s="270" t="s">
        <v>238</v>
      </c>
      <c r="B18" s="122"/>
      <c r="C18" s="112" t="str">
        <f>IF(B18&lt;&gt;"","COMPLETE","INCOMPLETE")</f>
        <v>INCOMPLETE</v>
      </c>
      <c r="D18" s="34"/>
      <c r="E18" s="49"/>
      <c r="L18" s="34"/>
      <c r="N18" s="34"/>
      <c r="T18" s="34"/>
      <c r="U18" s="34"/>
      <c r="W18" s="45"/>
      <c r="X18" s="34"/>
      <c r="Y18" s="34"/>
      <c r="Z18" s="34"/>
    </row>
    <row r="19" spans="1:26" x14ac:dyDescent="0.35">
      <c r="A19" s="270" t="s">
        <v>234</v>
      </c>
      <c r="B19" s="123"/>
      <c r="C19" s="52" t="str">
        <f>IF(B19&lt;&gt;"","COMPLETE","INCOMPLETE")</f>
        <v>INCOMPLETE</v>
      </c>
      <c r="D19" s="34"/>
      <c r="E19" s="49"/>
      <c r="L19" s="34"/>
      <c r="N19" s="34"/>
      <c r="T19" s="34"/>
      <c r="U19" s="34"/>
      <c r="W19" s="45"/>
      <c r="X19" s="34"/>
      <c r="Y19" s="34"/>
      <c r="Z19" s="34"/>
    </row>
    <row r="20" spans="1:26" x14ac:dyDescent="0.35">
      <c r="A20" s="270" t="s">
        <v>138</v>
      </c>
      <c r="B20" s="123" t="s">
        <v>258</v>
      </c>
      <c r="C20" s="52" t="str">
        <f>IF(B20&lt;&gt;"Select choice here","COMPLETE","INCOMPLETE")</f>
        <v>INCOMPLETE</v>
      </c>
      <c r="D20" s="34"/>
      <c r="E20" s="49"/>
      <c r="L20" s="34"/>
      <c r="N20" s="34"/>
      <c r="T20" s="34"/>
      <c r="U20" s="34"/>
      <c r="W20" s="45"/>
      <c r="X20" s="34"/>
      <c r="Y20" s="34"/>
      <c r="Z20" s="34"/>
    </row>
    <row r="21" spans="1:26" ht="28" x14ac:dyDescent="0.35">
      <c r="A21" s="270" t="s">
        <v>240</v>
      </c>
      <c r="B21" s="123"/>
      <c r="C21" s="52" t="str">
        <f>IF(B21&lt;&gt;"","COMPLETE","INCOMPLETE")</f>
        <v>INCOMPLETE</v>
      </c>
      <c r="D21" s="34"/>
      <c r="E21" s="49"/>
      <c r="L21" s="34"/>
      <c r="N21" s="34"/>
      <c r="T21" s="34"/>
      <c r="U21" s="34"/>
      <c r="W21" s="45"/>
      <c r="X21" s="34"/>
      <c r="Y21" s="34"/>
      <c r="Z21" s="34"/>
    </row>
    <row r="22" spans="1:26" x14ac:dyDescent="0.35">
      <c r="A22" s="270" t="s">
        <v>234</v>
      </c>
      <c r="B22" s="125"/>
      <c r="C22" s="52" t="str">
        <f>IF(B22&lt;&gt;"","COMPLETE","INCOMPLETE")</f>
        <v>INCOMPLETE</v>
      </c>
      <c r="D22" s="34"/>
      <c r="E22" s="49"/>
      <c r="L22" s="34"/>
      <c r="N22" s="34"/>
      <c r="T22" s="34"/>
      <c r="U22" s="34"/>
      <c r="W22" s="45"/>
      <c r="X22" s="34"/>
      <c r="Y22" s="34"/>
      <c r="Z22" s="34"/>
    </row>
    <row r="23" spans="1:26" x14ac:dyDescent="0.35">
      <c r="A23" s="270" t="s">
        <v>138</v>
      </c>
      <c r="B23" s="123" t="s">
        <v>258</v>
      </c>
      <c r="C23" s="112" t="str">
        <f>IF(B23&lt;&gt;"Select choice here","COMPLETE","INCOMPLETE")</f>
        <v>INCOMPLETE</v>
      </c>
      <c r="D23" s="34"/>
      <c r="E23" s="49"/>
      <c r="L23" s="34"/>
      <c r="N23" s="34"/>
      <c r="T23" s="34"/>
      <c r="U23" s="34"/>
      <c r="W23" s="45"/>
      <c r="X23" s="34"/>
      <c r="Y23" s="34"/>
      <c r="Z23" s="34"/>
    </row>
    <row r="24" spans="1:26" ht="15" customHeight="1" x14ac:dyDescent="0.35">
      <c r="A24" s="33"/>
      <c r="B24" s="51"/>
      <c r="C24" s="31"/>
      <c r="D24" s="34"/>
      <c r="E24" s="49"/>
      <c r="L24" s="34"/>
      <c r="N24" s="34"/>
      <c r="T24" s="34"/>
      <c r="U24" s="34"/>
      <c r="W24" s="45"/>
      <c r="X24" s="34"/>
      <c r="Y24" s="34"/>
      <c r="Z24" s="34"/>
    </row>
    <row r="25" spans="1:26" ht="15.75" customHeight="1" x14ac:dyDescent="0.35">
      <c r="A25" s="180" t="s">
        <v>250</v>
      </c>
      <c r="B25" s="178"/>
      <c r="C25" s="179"/>
      <c r="D25" s="34"/>
      <c r="E25" s="49"/>
      <c r="T25" s="34"/>
      <c r="U25" s="34"/>
      <c r="W25" s="45"/>
      <c r="X25" s="34"/>
      <c r="Y25" s="34"/>
      <c r="Z25" s="34"/>
    </row>
    <row r="26" spans="1:26" ht="15" customHeight="1" x14ac:dyDescent="0.35">
      <c r="A26" s="270" t="s">
        <v>114</v>
      </c>
      <c r="B26" s="303" t="s">
        <v>258</v>
      </c>
      <c r="C26" s="112" t="str">
        <f>IF(B26&lt;&gt;"Select choice here","COMPLETE","INCOMPLETE")</f>
        <v>INCOMPLETE</v>
      </c>
      <c r="D26" s="34"/>
      <c r="E26" s="49"/>
      <c r="T26" s="34"/>
      <c r="U26" s="34"/>
      <c r="W26" s="45"/>
      <c r="X26" s="34"/>
      <c r="Y26" s="34"/>
      <c r="Z26" s="34"/>
    </row>
    <row r="27" spans="1:26" ht="28" x14ac:dyDescent="0.35">
      <c r="A27" s="270" t="s">
        <v>115</v>
      </c>
      <c r="B27" s="303" t="s">
        <v>258</v>
      </c>
      <c r="C27" s="112" t="str">
        <f>IF(B27&lt;&gt;"Select choice here","COMPLETE","INCOMPLETE")</f>
        <v>INCOMPLETE</v>
      </c>
      <c r="D27" s="34"/>
      <c r="E27" s="49"/>
      <c r="T27" s="34"/>
      <c r="U27" s="34"/>
      <c r="W27" s="45"/>
      <c r="X27" s="34"/>
      <c r="Y27" s="34"/>
      <c r="Z27" s="34"/>
    </row>
    <row r="28" spans="1:26" ht="28" x14ac:dyDescent="0.35">
      <c r="A28" s="270" t="s">
        <v>320</v>
      </c>
      <c r="B28" s="303" t="s">
        <v>258</v>
      </c>
      <c r="C28" s="112" t="str">
        <f>IF(B28&lt;&gt;"Select choice here","COMPLETE","INCOMPLETE")</f>
        <v>INCOMPLETE</v>
      </c>
      <c r="D28" s="34"/>
      <c r="E28" s="49"/>
      <c r="T28" s="34"/>
      <c r="U28" s="34"/>
      <c r="W28" s="45"/>
      <c r="X28" s="34"/>
      <c r="Y28" s="34"/>
      <c r="Z28" s="34"/>
    </row>
    <row r="29" spans="1:26" ht="15" customHeight="1" x14ac:dyDescent="0.35">
      <c r="A29" s="412" t="s">
        <v>137</v>
      </c>
      <c r="B29" s="413"/>
      <c r="C29" s="368" t="str">
        <f>IF(B29&lt;&gt;"","COMPLETE","INCOMPLETE")</f>
        <v>INCOMPLETE</v>
      </c>
      <c r="D29" s="34"/>
      <c r="E29" s="49"/>
      <c r="T29" s="34"/>
      <c r="U29" s="34"/>
      <c r="W29" s="45"/>
      <c r="X29" s="34"/>
      <c r="Y29" s="34"/>
      <c r="Z29" s="34"/>
    </row>
    <row r="30" spans="1:26" ht="15" customHeight="1" x14ac:dyDescent="0.35">
      <c r="A30" s="412"/>
      <c r="B30" s="414"/>
      <c r="C30" s="369"/>
      <c r="D30" s="34"/>
      <c r="E30" s="49"/>
      <c r="P30" s="34"/>
      <c r="Q30" s="34"/>
      <c r="R30" s="34"/>
      <c r="S30" s="44"/>
      <c r="T30" s="34"/>
      <c r="U30" s="34"/>
      <c r="W30" s="45"/>
      <c r="X30" s="34"/>
      <c r="Y30" s="34"/>
      <c r="Z30" s="34"/>
    </row>
    <row r="31" spans="1:26" ht="15" customHeight="1" x14ac:dyDescent="0.35">
      <c r="A31" s="412"/>
      <c r="B31" s="414"/>
      <c r="C31" s="369"/>
      <c r="D31" s="34"/>
      <c r="E31" s="49"/>
      <c r="H31" s="372" t="s">
        <v>117</v>
      </c>
      <c r="I31" s="371" t="s">
        <v>118</v>
      </c>
      <c r="J31" s="371"/>
      <c r="K31" s="365" t="s">
        <v>296</v>
      </c>
      <c r="P31" s="34"/>
      <c r="Q31" s="34"/>
      <c r="R31" s="34"/>
      <c r="S31" s="44"/>
      <c r="T31" s="34"/>
      <c r="U31" s="34"/>
      <c r="W31" s="45"/>
      <c r="X31" s="34"/>
      <c r="Y31" s="34"/>
      <c r="Z31" s="34"/>
    </row>
    <row r="32" spans="1:26" ht="15" customHeight="1" x14ac:dyDescent="0.35">
      <c r="A32" s="412"/>
      <c r="B32" s="414"/>
      <c r="C32" s="369"/>
      <c r="D32" s="34"/>
      <c r="E32" s="49"/>
      <c r="H32" s="372"/>
      <c r="I32" s="371"/>
      <c r="J32" s="371"/>
      <c r="K32" s="365"/>
      <c r="P32" s="34"/>
      <c r="Q32" s="34"/>
      <c r="R32" s="34"/>
      <c r="S32" s="44"/>
      <c r="T32" s="34"/>
      <c r="U32" s="34"/>
      <c r="W32" s="45"/>
      <c r="X32" s="34"/>
      <c r="Y32" s="34"/>
      <c r="Z32" s="34"/>
    </row>
    <row r="33" spans="1:26" ht="15" customHeight="1" x14ac:dyDescent="0.35">
      <c r="A33" s="412"/>
      <c r="B33" s="415"/>
      <c r="C33" s="370"/>
      <c r="D33" s="34"/>
      <c r="E33" s="49"/>
      <c r="H33" s="372"/>
      <c r="I33" s="371"/>
      <c r="J33" s="371"/>
      <c r="K33" s="365"/>
      <c r="P33" s="34"/>
      <c r="Q33" s="34"/>
      <c r="R33" s="34"/>
      <c r="S33" s="44"/>
      <c r="T33" s="34"/>
      <c r="U33" s="34"/>
      <c r="W33" s="45"/>
      <c r="X33" s="34"/>
      <c r="Y33" s="34"/>
      <c r="Z33" s="34"/>
    </row>
    <row r="34" spans="1:26" ht="15" customHeight="1" x14ac:dyDescent="0.35">
      <c r="A34" s="33"/>
      <c r="B34" s="34"/>
      <c r="C34" s="34"/>
      <c r="D34" s="34"/>
      <c r="E34" s="49"/>
      <c r="H34" s="372"/>
      <c r="I34" s="371"/>
      <c r="J34" s="371"/>
      <c r="K34" s="365"/>
      <c r="P34" s="34"/>
      <c r="Q34" s="34"/>
      <c r="R34" s="34"/>
      <c r="S34" s="44"/>
      <c r="T34" s="34"/>
      <c r="U34" s="34"/>
      <c r="W34" s="45"/>
      <c r="X34" s="34"/>
      <c r="Y34" s="34"/>
      <c r="Z34" s="34"/>
    </row>
    <row r="35" spans="1:26" ht="15.75" customHeight="1" x14ac:dyDescent="0.35">
      <c r="A35" s="126" t="s">
        <v>214</v>
      </c>
      <c r="B35" s="80"/>
      <c r="C35" s="111"/>
      <c r="D35" s="274" t="s">
        <v>242</v>
      </c>
      <c r="E35" s="109" t="s">
        <v>116</v>
      </c>
      <c r="G35" s="49"/>
      <c r="H35" s="373"/>
      <c r="I35" s="371"/>
      <c r="J35" s="371"/>
      <c r="K35" s="366"/>
      <c r="M35" s="14"/>
      <c r="P35" s="34"/>
      <c r="Q35" s="34"/>
      <c r="R35" s="34"/>
      <c r="S35" s="44"/>
      <c r="T35" s="34"/>
      <c r="U35" s="34"/>
      <c r="W35" s="45"/>
      <c r="X35" s="34"/>
      <c r="Y35" s="34"/>
      <c r="Z35" s="34"/>
    </row>
    <row r="36" spans="1:26" ht="15" customHeight="1" x14ac:dyDescent="0.35">
      <c r="A36" s="380" t="s">
        <v>328</v>
      </c>
      <c r="B36" s="390"/>
      <c r="C36" s="386" t="str">
        <f>IF(B36&lt;&gt;"","COMPLETE","INCOMPLETE")</f>
        <v>INCOMPLETE</v>
      </c>
      <c r="D36" s="374">
        <f>IF(LEN(TRIM(B36))=0,0,LEN(TRIM(B36))-LEN(SUBSTITUTE(B36," ",""))+1)</f>
        <v>0</v>
      </c>
      <c r="E36" s="374">
        <v>300</v>
      </c>
      <c r="G36" s="49"/>
      <c r="H36" s="124" t="s">
        <v>119</v>
      </c>
      <c r="I36" s="339"/>
      <c r="J36" s="405" t="str">
        <f>IF(COUNTIF(I36:I60, "&lt;&gt;") &lt; 3, "INCOMPLETE", "COMPLETE")</f>
        <v>INCOMPLETE</v>
      </c>
      <c r="K36" s="279"/>
      <c r="M36" s="14"/>
      <c r="P36" s="34"/>
      <c r="Q36" s="34"/>
      <c r="R36" s="34"/>
      <c r="S36" s="44"/>
      <c r="T36" s="34"/>
      <c r="U36" s="34"/>
      <c r="W36" s="45"/>
      <c r="X36" s="34"/>
      <c r="Y36" s="34"/>
      <c r="Z36" s="34"/>
    </row>
    <row r="37" spans="1:26" ht="15" customHeight="1" x14ac:dyDescent="0.35">
      <c r="A37" s="381"/>
      <c r="B37" s="391"/>
      <c r="C37" s="378"/>
      <c r="D37" s="375"/>
      <c r="E37" s="375"/>
      <c r="G37" s="408" t="s">
        <v>280</v>
      </c>
      <c r="H37" s="124" t="s">
        <v>120</v>
      </c>
      <c r="I37" s="303"/>
      <c r="J37" s="406"/>
      <c r="K37" s="279"/>
      <c r="M37" s="14"/>
      <c r="P37" s="34"/>
      <c r="Q37" s="34"/>
      <c r="R37" s="34"/>
      <c r="S37" s="44"/>
      <c r="T37" s="34"/>
      <c r="U37" s="34"/>
      <c r="W37" s="45"/>
      <c r="X37" s="34"/>
      <c r="Y37" s="34"/>
      <c r="Z37" s="34"/>
    </row>
    <row r="38" spans="1:26" ht="15" customHeight="1" x14ac:dyDescent="0.35">
      <c r="A38" s="381"/>
      <c r="B38" s="391"/>
      <c r="C38" s="378"/>
      <c r="D38" s="375"/>
      <c r="E38" s="375"/>
      <c r="G38" s="408"/>
      <c r="H38" s="124" t="s">
        <v>121</v>
      </c>
      <c r="I38" s="303"/>
      <c r="J38" s="406"/>
      <c r="K38" s="279"/>
      <c r="M38" s="14"/>
      <c r="P38" s="34"/>
      <c r="Q38" s="34"/>
      <c r="R38" s="34"/>
      <c r="S38" s="44"/>
      <c r="T38" s="34"/>
      <c r="U38" s="34"/>
      <c r="W38" s="45"/>
      <c r="X38" s="34"/>
      <c r="Y38" s="34"/>
      <c r="Z38" s="34"/>
    </row>
    <row r="39" spans="1:26" ht="15" customHeight="1" x14ac:dyDescent="0.35">
      <c r="A39" s="381"/>
      <c r="B39" s="391"/>
      <c r="C39" s="378"/>
      <c r="D39" s="375"/>
      <c r="E39" s="375"/>
      <c r="G39" s="408"/>
      <c r="H39" s="124" t="s">
        <v>122</v>
      </c>
      <c r="I39" s="303"/>
      <c r="J39" s="406"/>
      <c r="K39" s="279"/>
      <c r="M39" s="14"/>
      <c r="P39" s="34"/>
      <c r="Q39" s="34"/>
      <c r="R39" s="34"/>
      <c r="S39" s="44"/>
      <c r="T39" s="34"/>
      <c r="U39" s="34"/>
      <c r="W39" s="45"/>
      <c r="X39" s="34"/>
      <c r="Y39" s="34"/>
      <c r="Z39" s="34"/>
    </row>
    <row r="40" spans="1:26" ht="15" customHeight="1" x14ac:dyDescent="0.35">
      <c r="A40" s="381"/>
      <c r="B40" s="391"/>
      <c r="C40" s="378"/>
      <c r="D40" s="375"/>
      <c r="E40" s="375"/>
      <c r="G40" s="408"/>
      <c r="H40" s="124" t="s">
        <v>123</v>
      </c>
      <c r="I40" s="303"/>
      <c r="J40" s="406"/>
      <c r="K40" s="279"/>
      <c r="M40" s="14"/>
      <c r="P40" s="34"/>
      <c r="Q40" s="34"/>
      <c r="R40" s="34"/>
      <c r="S40" s="44"/>
      <c r="T40" s="34"/>
      <c r="U40" s="34"/>
      <c r="W40" s="45"/>
      <c r="X40" s="34"/>
      <c r="Y40" s="34"/>
      <c r="Z40" s="34"/>
    </row>
    <row r="41" spans="1:26" ht="15" customHeight="1" x14ac:dyDescent="0.35">
      <c r="A41" s="382"/>
      <c r="B41" s="392"/>
      <c r="C41" s="379"/>
      <c r="D41" s="376"/>
      <c r="E41" s="376"/>
      <c r="G41" s="408"/>
      <c r="H41" s="124" t="s">
        <v>124</v>
      </c>
      <c r="I41" s="303"/>
      <c r="J41" s="406"/>
      <c r="K41" s="279"/>
      <c r="M41" s="14"/>
      <c r="P41" s="34"/>
      <c r="Q41" s="34"/>
      <c r="R41" s="34"/>
      <c r="S41" s="44"/>
      <c r="T41" s="34"/>
      <c r="U41" s="34"/>
      <c r="W41" s="45"/>
      <c r="X41" s="34"/>
      <c r="Y41" s="34"/>
      <c r="Z41" s="34"/>
    </row>
    <row r="42" spans="1:26" ht="15" customHeight="1" x14ac:dyDescent="0.35">
      <c r="A42" s="380" t="s">
        <v>327</v>
      </c>
      <c r="B42" s="393"/>
      <c r="C42" s="377" t="str">
        <f>IF(B47&lt;&gt;"","COMPLETE","INCOMPLETE")</f>
        <v>INCOMPLETE</v>
      </c>
      <c r="D42" s="374">
        <f>IF(LEN(TRIM(B47))=0,0,LEN(TRIM(B47))-LEN(SUBSTITUTE(B47," ",""))+1)</f>
        <v>0</v>
      </c>
      <c r="E42" s="374">
        <v>300</v>
      </c>
      <c r="G42" s="408"/>
      <c r="H42" s="124" t="s">
        <v>125</v>
      </c>
      <c r="I42" s="303"/>
      <c r="J42" s="406"/>
      <c r="K42" s="279"/>
      <c r="M42" s="14"/>
      <c r="P42" s="34"/>
      <c r="Q42" s="34"/>
      <c r="R42" s="34"/>
      <c r="S42" s="44"/>
      <c r="T42" s="34"/>
      <c r="U42" s="34"/>
      <c r="W42" s="45"/>
      <c r="X42" s="34"/>
      <c r="Y42" s="34"/>
      <c r="Z42" s="34"/>
    </row>
    <row r="43" spans="1:26" ht="15" customHeight="1" x14ac:dyDescent="0.35">
      <c r="A43" s="381"/>
      <c r="B43" s="394"/>
      <c r="C43" s="378"/>
      <c r="D43" s="375"/>
      <c r="E43" s="375"/>
      <c r="G43" s="408"/>
      <c r="H43" s="124" t="s">
        <v>126</v>
      </c>
      <c r="I43" s="303"/>
      <c r="J43" s="406"/>
      <c r="K43" s="279"/>
      <c r="M43" s="14"/>
      <c r="P43" s="34"/>
      <c r="Q43" s="34"/>
      <c r="R43" s="34"/>
      <c r="S43" s="44"/>
      <c r="T43" s="34"/>
      <c r="U43" s="34"/>
      <c r="W43" s="45"/>
      <c r="X43" s="34"/>
      <c r="Y43" s="34"/>
      <c r="Z43" s="34"/>
    </row>
    <row r="44" spans="1:26" ht="15" customHeight="1" x14ac:dyDescent="0.35">
      <c r="A44" s="381"/>
      <c r="B44" s="394"/>
      <c r="C44" s="378"/>
      <c r="D44" s="375"/>
      <c r="E44" s="375"/>
      <c r="G44" s="408"/>
      <c r="H44" s="124" t="s">
        <v>127</v>
      </c>
      <c r="I44" s="303"/>
      <c r="J44" s="406"/>
      <c r="K44" s="279"/>
      <c r="M44" s="14"/>
      <c r="P44" s="34"/>
      <c r="Q44" s="34"/>
      <c r="R44" s="34"/>
      <c r="S44" s="44"/>
      <c r="T44" s="34"/>
      <c r="U44" s="34"/>
      <c r="W44" s="45"/>
      <c r="X44" s="34"/>
      <c r="Y44" s="34"/>
      <c r="Z44" s="34"/>
    </row>
    <row r="45" spans="1:26" ht="15" customHeight="1" x14ac:dyDescent="0.35">
      <c r="A45" s="381"/>
      <c r="B45" s="394"/>
      <c r="C45" s="378"/>
      <c r="D45" s="375"/>
      <c r="E45" s="375"/>
      <c r="G45" s="408"/>
      <c r="H45" s="124" t="s">
        <v>128</v>
      </c>
      <c r="I45" s="303"/>
      <c r="J45" s="406"/>
      <c r="K45" s="279"/>
      <c r="M45" s="14"/>
      <c r="P45" s="34"/>
      <c r="Q45" s="34"/>
      <c r="R45" s="34"/>
      <c r="S45" s="44"/>
      <c r="T45" s="34"/>
      <c r="U45" s="34"/>
      <c r="W45" s="45"/>
      <c r="X45" s="34"/>
      <c r="Y45" s="34"/>
      <c r="Z45" s="34"/>
    </row>
    <row r="46" spans="1:26" ht="15" customHeight="1" x14ac:dyDescent="0.35">
      <c r="A46" s="381"/>
      <c r="B46" s="394"/>
      <c r="C46" s="378"/>
      <c r="D46" s="375"/>
      <c r="E46" s="375"/>
      <c r="G46" s="408"/>
      <c r="H46" s="124" t="s">
        <v>129</v>
      </c>
      <c r="I46" s="303"/>
      <c r="J46" s="406"/>
      <c r="K46" s="279"/>
      <c r="M46" s="14"/>
      <c r="P46" s="34"/>
      <c r="Q46" s="34"/>
      <c r="R46" s="34"/>
      <c r="S46" s="44"/>
      <c r="T46" s="34"/>
      <c r="U46" s="34"/>
      <c r="W46" s="45"/>
      <c r="X46" s="34"/>
      <c r="Y46" s="34"/>
      <c r="Z46" s="34"/>
    </row>
    <row r="47" spans="1:26" ht="15" customHeight="1" x14ac:dyDescent="0.35">
      <c r="A47" s="382"/>
      <c r="B47" s="395"/>
      <c r="C47" s="379"/>
      <c r="D47" s="376"/>
      <c r="E47" s="376"/>
      <c r="G47" s="408"/>
      <c r="H47" s="124" t="s">
        <v>130</v>
      </c>
      <c r="I47" s="303"/>
      <c r="J47" s="406"/>
      <c r="K47" s="279"/>
      <c r="M47" s="14"/>
      <c r="P47" s="34"/>
      <c r="Q47" s="34"/>
      <c r="R47" s="34"/>
      <c r="S47" s="44"/>
      <c r="T47" s="34"/>
      <c r="U47" s="34"/>
      <c r="W47" s="45"/>
      <c r="X47" s="34"/>
      <c r="Y47" s="34"/>
      <c r="Z47" s="34"/>
    </row>
    <row r="48" spans="1:26" ht="15" customHeight="1" x14ac:dyDescent="0.35">
      <c r="A48" s="380" t="s">
        <v>329</v>
      </c>
      <c r="B48" s="390"/>
      <c r="C48" s="377" t="str">
        <f>IF(B48&lt;&gt;"","COMPLETE","INCOMPLETE")</f>
        <v>INCOMPLETE</v>
      </c>
      <c r="D48" s="374">
        <f>IF(LEN(TRIM(B48))=0,0,LEN(TRIM(B48))-LEN(SUBSTITUTE(B48," ",""))+1)</f>
        <v>0</v>
      </c>
      <c r="E48" s="374">
        <v>300</v>
      </c>
      <c r="F48" s="49"/>
      <c r="G48" s="408"/>
      <c r="H48" s="124" t="s">
        <v>131</v>
      </c>
      <c r="I48" s="303"/>
      <c r="J48" s="406"/>
      <c r="K48" s="279"/>
      <c r="M48" s="14"/>
      <c r="P48" s="34"/>
      <c r="Q48" s="34"/>
      <c r="R48" s="34"/>
      <c r="S48" s="44"/>
      <c r="T48" s="34"/>
      <c r="U48" s="34"/>
      <c r="W48" s="45"/>
      <c r="X48" s="34"/>
      <c r="Y48" s="34"/>
      <c r="Z48" s="34"/>
    </row>
    <row r="49" spans="1:26" ht="15" customHeight="1" x14ac:dyDescent="0.35">
      <c r="A49" s="381"/>
      <c r="B49" s="391"/>
      <c r="C49" s="378"/>
      <c r="D49" s="375"/>
      <c r="E49" s="375"/>
      <c r="F49" s="49"/>
      <c r="G49" s="408" t="s">
        <v>281</v>
      </c>
      <c r="H49" s="409" t="s">
        <v>324</v>
      </c>
      <c r="I49" s="303"/>
      <c r="J49" s="406"/>
      <c r="K49" s="279"/>
      <c r="M49" s="14"/>
      <c r="P49" s="34"/>
      <c r="Q49" s="34"/>
      <c r="R49" s="34"/>
      <c r="S49" s="44"/>
      <c r="T49" s="34"/>
      <c r="U49" s="34"/>
      <c r="W49" s="45"/>
      <c r="X49" s="34"/>
      <c r="Y49" s="34"/>
      <c r="Z49" s="34"/>
    </row>
    <row r="50" spans="1:26" ht="15" customHeight="1" x14ac:dyDescent="0.35">
      <c r="A50" s="381"/>
      <c r="B50" s="391"/>
      <c r="C50" s="378"/>
      <c r="D50" s="375"/>
      <c r="E50" s="375"/>
      <c r="F50" s="49"/>
      <c r="G50" s="408"/>
      <c r="H50" s="410"/>
      <c r="I50" s="303"/>
      <c r="J50" s="406"/>
      <c r="K50" s="279"/>
      <c r="M50" s="14"/>
      <c r="P50" s="34"/>
      <c r="Q50" s="34"/>
      <c r="R50" s="34"/>
      <c r="S50" s="44"/>
      <c r="T50" s="34"/>
      <c r="U50" s="34"/>
      <c r="W50" s="45"/>
      <c r="X50" s="34"/>
      <c r="Y50" s="34"/>
      <c r="Z50" s="34"/>
    </row>
    <row r="51" spans="1:26" ht="15" customHeight="1" x14ac:dyDescent="0.35">
      <c r="A51" s="381"/>
      <c r="B51" s="391"/>
      <c r="C51" s="378"/>
      <c r="D51" s="375"/>
      <c r="E51" s="375"/>
      <c r="F51" s="49"/>
      <c r="G51" s="408"/>
      <c r="H51" s="410"/>
      <c r="I51" s="303"/>
      <c r="J51" s="406"/>
      <c r="K51" s="279"/>
      <c r="M51" s="14"/>
      <c r="P51" s="34"/>
      <c r="Q51" s="34"/>
      <c r="R51" s="34"/>
      <c r="S51" s="44"/>
      <c r="T51" s="34"/>
      <c r="U51" s="34"/>
      <c r="W51" s="45"/>
      <c r="X51" s="34"/>
      <c r="Y51" s="34"/>
      <c r="Z51" s="34"/>
    </row>
    <row r="52" spans="1:26" ht="15" customHeight="1" x14ac:dyDescent="0.35">
      <c r="A52" s="381"/>
      <c r="B52" s="391"/>
      <c r="C52" s="378"/>
      <c r="D52" s="375"/>
      <c r="E52" s="375"/>
      <c r="F52" s="49"/>
      <c r="G52" s="408"/>
      <c r="H52" s="411"/>
      <c r="I52" s="303"/>
      <c r="J52" s="406"/>
      <c r="K52" s="279"/>
      <c r="M52" s="14"/>
      <c r="P52" s="34"/>
      <c r="Q52" s="34"/>
      <c r="R52" s="34"/>
      <c r="S52" s="44"/>
      <c r="T52" s="34"/>
      <c r="U52" s="34"/>
      <c r="W52" s="45"/>
      <c r="X52" s="34"/>
      <c r="Y52" s="34"/>
      <c r="Z52" s="34"/>
    </row>
    <row r="53" spans="1:26" ht="15" customHeight="1" x14ac:dyDescent="0.35">
      <c r="A53" s="381"/>
      <c r="B53" s="391"/>
      <c r="C53" s="378"/>
      <c r="D53" s="375"/>
      <c r="E53" s="375"/>
      <c r="F53" s="49"/>
      <c r="G53" s="408"/>
      <c r="H53" s="409" t="s">
        <v>323</v>
      </c>
      <c r="I53" s="303"/>
      <c r="J53" s="406"/>
      <c r="K53" s="279"/>
      <c r="M53" s="14"/>
      <c r="P53" s="34"/>
      <c r="Q53" s="34"/>
      <c r="R53" s="34"/>
      <c r="S53" s="44"/>
      <c r="T53" s="34"/>
      <c r="U53" s="34"/>
      <c r="W53" s="45"/>
      <c r="X53" s="34"/>
      <c r="Y53" s="34"/>
      <c r="Z53" s="34"/>
    </row>
    <row r="54" spans="1:26" ht="15" customHeight="1" x14ac:dyDescent="0.35">
      <c r="A54" s="382"/>
      <c r="B54" s="392"/>
      <c r="C54" s="379"/>
      <c r="D54" s="376"/>
      <c r="E54" s="376"/>
      <c r="F54" s="49"/>
      <c r="G54" s="408"/>
      <c r="H54" s="410"/>
      <c r="I54" s="303"/>
      <c r="J54" s="406"/>
      <c r="K54" s="279"/>
      <c r="M54" s="14"/>
      <c r="P54" s="34"/>
      <c r="Q54" s="34"/>
      <c r="R54" s="34"/>
      <c r="S54" s="44"/>
      <c r="T54" s="34"/>
      <c r="U54" s="34"/>
      <c r="W54" s="45"/>
      <c r="X54" s="34"/>
      <c r="Y54" s="34"/>
      <c r="Z54" s="34"/>
    </row>
    <row r="55" spans="1:26" ht="15" customHeight="1" x14ac:dyDescent="0.35">
      <c r="A55" s="380" t="s">
        <v>326</v>
      </c>
      <c r="B55" s="393"/>
      <c r="C55" s="377" t="str">
        <f>IF(B55&lt;&gt;"","COMPLETE","INCOMPLETE")</f>
        <v>INCOMPLETE</v>
      </c>
      <c r="D55" s="374">
        <f>IF(LEN(TRIM(B55))=0,0,LEN(TRIM(B55))-LEN(SUBSTITUTE(B55," ",""))+1)</f>
        <v>0</v>
      </c>
      <c r="E55" s="374">
        <v>300</v>
      </c>
      <c r="F55" s="49"/>
      <c r="G55" s="408"/>
      <c r="H55" s="410"/>
      <c r="I55" s="303"/>
      <c r="J55" s="406"/>
      <c r="K55" s="279"/>
      <c r="M55" s="14"/>
      <c r="P55" s="34"/>
      <c r="Q55" s="34"/>
      <c r="R55" s="34"/>
      <c r="S55" s="44"/>
      <c r="T55" s="34"/>
      <c r="U55" s="34"/>
      <c r="W55" s="45"/>
      <c r="X55" s="34"/>
      <c r="Y55" s="34"/>
      <c r="Z55" s="34"/>
    </row>
    <row r="56" spans="1:26" ht="15" customHeight="1" x14ac:dyDescent="0.35">
      <c r="A56" s="381"/>
      <c r="B56" s="394"/>
      <c r="C56" s="378"/>
      <c r="D56" s="375"/>
      <c r="E56" s="375"/>
      <c r="F56" s="49"/>
      <c r="G56" s="408"/>
      <c r="H56" s="411"/>
      <c r="I56" s="303"/>
      <c r="J56" s="406"/>
      <c r="K56" s="279"/>
      <c r="M56" s="14"/>
      <c r="P56" s="34"/>
      <c r="Q56" s="34"/>
      <c r="R56" s="34"/>
      <c r="S56" s="44"/>
      <c r="T56" s="34"/>
      <c r="U56" s="34"/>
      <c r="W56" s="45"/>
      <c r="X56" s="34"/>
      <c r="Y56" s="34"/>
      <c r="Z56" s="34"/>
    </row>
    <row r="57" spans="1:26" ht="15" customHeight="1" x14ac:dyDescent="0.35">
      <c r="A57" s="381"/>
      <c r="B57" s="394"/>
      <c r="C57" s="378"/>
      <c r="D57" s="375"/>
      <c r="E57" s="375"/>
      <c r="F57" s="49"/>
      <c r="G57" s="408"/>
      <c r="H57" s="409" t="s">
        <v>325</v>
      </c>
      <c r="I57" s="303"/>
      <c r="J57" s="406"/>
      <c r="K57" s="279"/>
      <c r="M57" s="14"/>
      <c r="P57" s="34"/>
      <c r="Q57" s="34"/>
      <c r="R57" s="34"/>
      <c r="S57" s="44"/>
      <c r="T57" s="34"/>
      <c r="U57" s="34"/>
      <c r="W57" s="45"/>
      <c r="X57" s="34"/>
      <c r="Y57" s="34"/>
      <c r="Z57" s="34"/>
    </row>
    <row r="58" spans="1:26" ht="15" customHeight="1" x14ac:dyDescent="0.35">
      <c r="A58" s="381"/>
      <c r="B58" s="394"/>
      <c r="C58" s="378"/>
      <c r="D58" s="375"/>
      <c r="E58" s="375"/>
      <c r="F58" s="49"/>
      <c r="G58" s="408"/>
      <c r="H58" s="410"/>
      <c r="I58" s="303"/>
      <c r="J58" s="406"/>
      <c r="K58" s="279"/>
      <c r="M58" s="14"/>
      <c r="P58" s="34"/>
      <c r="Q58" s="34"/>
      <c r="R58" s="34"/>
      <c r="S58" s="44"/>
      <c r="T58" s="34"/>
      <c r="U58" s="34"/>
      <c r="W58" s="45"/>
      <c r="X58" s="34"/>
      <c r="Y58" s="34"/>
      <c r="Z58" s="34"/>
    </row>
    <row r="59" spans="1:26" ht="15" customHeight="1" x14ac:dyDescent="0.35">
      <c r="A59" s="381"/>
      <c r="B59" s="394"/>
      <c r="C59" s="378"/>
      <c r="D59" s="375"/>
      <c r="E59" s="375"/>
      <c r="F59" s="49"/>
      <c r="G59" s="408"/>
      <c r="H59" s="410"/>
      <c r="I59" s="303"/>
      <c r="J59" s="406"/>
      <c r="K59" s="279"/>
      <c r="M59" s="14"/>
      <c r="P59" s="34"/>
      <c r="Q59" s="34"/>
      <c r="R59" s="34"/>
      <c r="S59" s="44"/>
      <c r="T59" s="34"/>
      <c r="U59" s="34"/>
      <c r="W59" s="45"/>
      <c r="X59" s="34"/>
      <c r="Y59" s="34"/>
      <c r="Z59" s="34"/>
    </row>
    <row r="60" spans="1:26" ht="15" customHeight="1" x14ac:dyDescent="0.35">
      <c r="A60" s="382"/>
      <c r="B60" s="395"/>
      <c r="C60" s="379"/>
      <c r="D60" s="376"/>
      <c r="E60" s="376"/>
      <c r="F60" s="49"/>
      <c r="G60" s="408"/>
      <c r="H60" s="411"/>
      <c r="I60" s="303"/>
      <c r="J60" s="407"/>
      <c r="K60" s="279"/>
      <c r="M60" s="14"/>
      <c r="P60" s="34"/>
      <c r="Q60" s="34"/>
      <c r="R60" s="34"/>
      <c r="S60" s="44"/>
      <c r="T60" s="34"/>
      <c r="U60" s="34"/>
      <c r="W60" s="45"/>
      <c r="X60" s="34"/>
      <c r="Y60" s="34"/>
      <c r="Z60" s="34"/>
    </row>
    <row r="61" spans="1:26" ht="15" customHeight="1" x14ac:dyDescent="0.35">
      <c r="A61" s="380" t="s">
        <v>330</v>
      </c>
      <c r="B61" s="393"/>
      <c r="C61" s="377" t="str">
        <f>IF(B62&lt;&gt;"","COMPLETE","INCOMPLETE")</f>
        <v>INCOMPLETE</v>
      </c>
      <c r="D61" s="374">
        <f>IF(LEN(TRIM(B62))=0,0,LEN(TRIM(B62))-LEN(SUBSTITUTE(B62," ",""))+1)</f>
        <v>0</v>
      </c>
      <c r="E61" s="374">
        <v>500</v>
      </c>
      <c r="F61" s="49"/>
      <c r="H61" s="367" t="s">
        <v>337</v>
      </c>
      <c r="I61" s="367"/>
      <c r="J61" s="260" t="s">
        <v>297</v>
      </c>
      <c r="K61" s="47">
        <f>SUM(K36:K60)</f>
        <v>0</v>
      </c>
      <c r="M61" s="14"/>
      <c r="P61" s="34"/>
      <c r="Q61" s="34"/>
      <c r="R61" s="34"/>
      <c r="S61" s="44"/>
      <c r="T61" s="34"/>
      <c r="U61" s="34"/>
      <c r="W61" s="45"/>
      <c r="X61" s="34"/>
      <c r="Y61" s="34"/>
      <c r="Z61" s="34"/>
    </row>
    <row r="62" spans="1:26" ht="15" customHeight="1" x14ac:dyDescent="0.35">
      <c r="A62" s="381"/>
      <c r="B62" s="394"/>
      <c r="C62" s="378"/>
      <c r="D62" s="375"/>
      <c r="E62" s="375"/>
      <c r="F62" s="49"/>
      <c r="G62" s="49"/>
      <c r="H62" s="367"/>
      <c r="I62" s="367"/>
      <c r="J62" s="34"/>
      <c r="M62" s="14"/>
      <c r="P62" s="34"/>
      <c r="Q62" s="34"/>
      <c r="R62" s="34"/>
      <c r="S62" s="44"/>
      <c r="T62" s="34"/>
      <c r="U62" s="34"/>
      <c r="W62" s="45"/>
      <c r="X62" s="34"/>
      <c r="Y62" s="34"/>
      <c r="Z62" s="34"/>
    </row>
    <row r="63" spans="1:26" ht="15" customHeight="1" x14ac:dyDescent="0.35">
      <c r="A63" s="381"/>
      <c r="B63" s="394"/>
      <c r="C63" s="378"/>
      <c r="D63" s="375"/>
      <c r="E63" s="375"/>
      <c r="F63" s="49"/>
      <c r="G63" s="49"/>
      <c r="H63" s="49"/>
      <c r="I63" s="49"/>
      <c r="J63" s="34"/>
      <c r="M63" s="14"/>
      <c r="P63" s="34"/>
      <c r="Q63" s="34"/>
      <c r="R63" s="34"/>
      <c r="S63" s="44"/>
      <c r="T63" s="34"/>
      <c r="U63" s="34"/>
      <c r="W63" s="45"/>
      <c r="X63" s="34"/>
      <c r="Y63" s="34"/>
      <c r="Z63" s="34"/>
    </row>
    <row r="64" spans="1:26" ht="15" customHeight="1" x14ac:dyDescent="0.35">
      <c r="A64" s="381"/>
      <c r="B64" s="394"/>
      <c r="C64" s="378"/>
      <c r="D64" s="375"/>
      <c r="E64" s="375"/>
      <c r="F64" s="49"/>
      <c r="G64" s="49"/>
      <c r="H64" s="49"/>
      <c r="I64" s="49"/>
      <c r="J64" s="34"/>
      <c r="M64" s="14"/>
      <c r="P64" s="34"/>
      <c r="Q64" s="34"/>
      <c r="R64" s="34"/>
      <c r="S64" s="44"/>
      <c r="T64" s="34"/>
      <c r="U64" s="34"/>
      <c r="W64" s="45"/>
      <c r="X64" s="34"/>
      <c r="Y64" s="34"/>
      <c r="Z64" s="34"/>
    </row>
    <row r="65" spans="1:26" ht="15" customHeight="1" x14ac:dyDescent="0.35">
      <c r="A65" s="381"/>
      <c r="B65" s="394"/>
      <c r="C65" s="378"/>
      <c r="D65" s="375"/>
      <c r="E65" s="375"/>
      <c r="F65" s="49"/>
      <c r="G65" s="49"/>
      <c r="H65" s="49"/>
      <c r="I65" s="49"/>
      <c r="J65" s="34"/>
      <c r="M65" s="14"/>
      <c r="P65" s="34"/>
      <c r="Q65" s="34"/>
      <c r="R65" s="34"/>
      <c r="S65" s="44"/>
      <c r="T65" s="34"/>
      <c r="U65" s="34"/>
      <c r="W65" s="45"/>
      <c r="X65" s="34"/>
      <c r="Y65" s="34"/>
      <c r="Z65" s="34"/>
    </row>
    <row r="66" spans="1:26" ht="15" customHeight="1" x14ac:dyDescent="0.35">
      <c r="A66" s="382"/>
      <c r="B66" s="395"/>
      <c r="C66" s="379"/>
      <c r="D66" s="376"/>
      <c r="E66" s="376"/>
      <c r="F66" s="49"/>
      <c r="G66" s="49"/>
      <c r="H66" s="49"/>
      <c r="I66" s="49"/>
      <c r="J66" s="34"/>
      <c r="M66" s="14"/>
      <c r="P66" s="34"/>
      <c r="Q66" s="34"/>
      <c r="R66" s="34"/>
      <c r="S66" s="44"/>
      <c r="T66" s="34"/>
      <c r="U66" s="34"/>
      <c r="W66" s="45"/>
      <c r="X66" s="34"/>
      <c r="Y66" s="34"/>
      <c r="Z66" s="34"/>
    </row>
    <row r="67" spans="1:26" ht="15.75" customHeight="1" x14ac:dyDescent="0.35">
      <c r="A67"/>
      <c r="B67"/>
      <c r="C67"/>
      <c r="D67"/>
      <c r="E67"/>
      <c r="F67" s="50"/>
      <c r="G67" s="50"/>
      <c r="H67" s="50"/>
      <c r="I67" s="50"/>
      <c r="J67" s="34"/>
      <c r="M67" s="14"/>
      <c r="P67" s="34"/>
      <c r="Q67" s="34"/>
      <c r="R67" s="34"/>
      <c r="S67" s="44"/>
      <c r="T67" s="34"/>
      <c r="U67" s="34"/>
      <c r="W67" s="45"/>
      <c r="X67" s="34"/>
      <c r="Y67" s="34"/>
      <c r="Z67" s="34"/>
    </row>
    <row r="68" spans="1:26" ht="15.75" customHeight="1" x14ac:dyDescent="0.35">
      <c r="A68" s="126" t="s">
        <v>331</v>
      </c>
      <c r="B68" s="80"/>
      <c r="C68" s="111"/>
      <c r="D68" s="274" t="s">
        <v>242</v>
      </c>
      <c r="E68" s="109" t="s">
        <v>116</v>
      </c>
      <c r="F68" s="49"/>
      <c r="G68" s="49"/>
      <c r="H68" s="49"/>
      <c r="I68" s="49"/>
      <c r="J68" s="34"/>
      <c r="M68" s="14"/>
      <c r="P68" s="34"/>
      <c r="Q68" s="34"/>
      <c r="R68" s="34"/>
      <c r="S68" s="44"/>
      <c r="T68" s="34"/>
      <c r="U68" s="34"/>
      <c r="W68" s="45"/>
      <c r="X68" s="34"/>
      <c r="Y68" s="34"/>
      <c r="Z68" s="34"/>
    </row>
    <row r="69" spans="1:26" ht="15" customHeight="1" x14ac:dyDescent="0.35">
      <c r="A69" s="380" t="s">
        <v>332</v>
      </c>
      <c r="B69" s="383"/>
      <c r="C69" s="386" t="str">
        <f>IF(B69&lt;&gt;"","COMPLETE","INCOMPLETE")</f>
        <v>INCOMPLETE</v>
      </c>
      <c r="D69" s="374">
        <f>IF(LEN(TRIM(B69))=0,0,LEN(TRIM(B69))-LEN(SUBSTITUTE(B69," ",""))+1)</f>
        <v>0</v>
      </c>
      <c r="E69" s="374">
        <v>500</v>
      </c>
      <c r="F69" s="49"/>
      <c r="G69" s="49"/>
      <c r="H69" s="49"/>
      <c r="I69" s="49"/>
      <c r="J69" s="34"/>
      <c r="M69" s="14"/>
      <c r="P69" s="34"/>
      <c r="Q69" s="34"/>
      <c r="R69" s="34"/>
      <c r="S69" s="44"/>
      <c r="T69" s="34"/>
      <c r="U69" s="34"/>
      <c r="W69" s="45"/>
      <c r="X69" s="34"/>
      <c r="Y69" s="34"/>
      <c r="Z69" s="34"/>
    </row>
    <row r="70" spans="1:26" x14ac:dyDescent="0.35">
      <c r="A70" s="381"/>
      <c r="B70" s="384"/>
      <c r="C70" s="378"/>
      <c r="D70" s="375"/>
      <c r="E70" s="375"/>
      <c r="F70" s="49"/>
      <c r="G70" s="49"/>
      <c r="H70" s="49"/>
      <c r="I70" s="49"/>
      <c r="J70" s="34"/>
      <c r="M70" s="14"/>
      <c r="P70" s="34"/>
      <c r="Q70" s="34"/>
      <c r="R70" s="34"/>
      <c r="S70" s="44"/>
      <c r="T70" s="34"/>
      <c r="U70" s="34"/>
      <c r="W70" s="45"/>
      <c r="X70" s="34"/>
      <c r="Y70" s="34"/>
      <c r="Z70" s="34"/>
    </row>
    <row r="71" spans="1:26" x14ac:dyDescent="0.35">
      <c r="A71" s="381"/>
      <c r="B71" s="384"/>
      <c r="C71" s="378"/>
      <c r="D71" s="375"/>
      <c r="E71" s="375"/>
      <c r="F71" s="49"/>
      <c r="G71" s="49"/>
      <c r="H71" s="49"/>
      <c r="I71" s="49"/>
      <c r="J71" s="34"/>
      <c r="M71" s="14"/>
      <c r="P71" s="34"/>
      <c r="Q71" s="34"/>
      <c r="R71" s="34"/>
      <c r="S71" s="44"/>
      <c r="T71" s="34"/>
      <c r="U71" s="34"/>
      <c r="W71" s="45"/>
      <c r="X71" s="34"/>
      <c r="Y71" s="34"/>
      <c r="Z71" s="34"/>
    </row>
    <row r="72" spans="1:26" x14ac:dyDescent="0.35">
      <c r="A72" s="381"/>
      <c r="B72" s="384"/>
      <c r="C72" s="378"/>
      <c r="D72" s="375"/>
      <c r="E72" s="375"/>
      <c r="F72" s="49"/>
      <c r="G72" s="49"/>
      <c r="H72" s="49"/>
      <c r="I72" s="49"/>
      <c r="J72" s="34"/>
      <c r="M72" s="14"/>
      <c r="P72" s="34"/>
      <c r="Q72" s="34"/>
      <c r="R72" s="34"/>
      <c r="S72" s="44"/>
      <c r="T72" s="34"/>
      <c r="U72" s="34"/>
      <c r="W72" s="45"/>
      <c r="X72" s="34"/>
      <c r="Y72" s="34"/>
      <c r="Z72" s="34"/>
    </row>
    <row r="73" spans="1:26" x14ac:dyDescent="0.35">
      <c r="A73" s="381"/>
      <c r="B73" s="384"/>
      <c r="C73" s="378"/>
      <c r="D73" s="375"/>
      <c r="E73" s="375"/>
      <c r="F73" s="49"/>
      <c r="G73" s="49"/>
      <c r="H73" s="49"/>
      <c r="I73" s="49"/>
      <c r="J73" s="34"/>
      <c r="M73" s="14"/>
      <c r="P73" s="34"/>
      <c r="Q73" s="34"/>
      <c r="R73" s="34"/>
      <c r="S73" s="44"/>
      <c r="T73" s="34"/>
      <c r="U73" s="34"/>
      <c r="W73" s="45"/>
      <c r="X73" s="34"/>
      <c r="Y73" s="34"/>
      <c r="Z73" s="34"/>
    </row>
    <row r="74" spans="1:26" x14ac:dyDescent="0.35">
      <c r="A74" s="381"/>
      <c r="B74" s="384"/>
      <c r="C74" s="378"/>
      <c r="D74" s="375"/>
      <c r="E74" s="375"/>
      <c r="F74" s="49"/>
      <c r="G74" s="49"/>
      <c r="H74" s="49"/>
      <c r="I74" s="49"/>
      <c r="J74" s="34"/>
      <c r="M74" s="14"/>
      <c r="P74" s="34"/>
      <c r="Q74" s="34"/>
      <c r="R74" s="34"/>
      <c r="S74" s="44"/>
      <c r="T74" s="34"/>
      <c r="U74" s="34"/>
      <c r="W74" s="45"/>
      <c r="X74" s="34"/>
      <c r="Y74" s="34"/>
      <c r="Z74" s="34"/>
    </row>
    <row r="75" spans="1:26" x14ac:dyDescent="0.35">
      <c r="A75" s="382"/>
      <c r="B75" s="385"/>
      <c r="C75" s="379"/>
      <c r="D75" s="376"/>
      <c r="E75" s="376"/>
      <c r="F75" s="49"/>
      <c r="G75" s="49"/>
      <c r="H75" s="49"/>
      <c r="I75" s="49"/>
      <c r="J75" s="34"/>
      <c r="M75" s="14"/>
      <c r="P75" s="34"/>
      <c r="Q75" s="34"/>
      <c r="R75" s="34"/>
      <c r="S75" s="44"/>
      <c r="T75" s="34"/>
      <c r="U75" s="34"/>
      <c r="W75" s="45"/>
      <c r="X75" s="34"/>
      <c r="Y75" s="34"/>
      <c r="Z75" s="34"/>
    </row>
    <row r="76" spans="1:26" ht="15" customHeight="1" x14ac:dyDescent="0.35">
      <c r="A76" s="380" t="s">
        <v>333</v>
      </c>
      <c r="B76" s="383"/>
      <c r="C76" s="386" t="str">
        <f>IF(B76&lt;&gt;"","COMPLETE","INCOMPLETE")</f>
        <v>INCOMPLETE</v>
      </c>
      <c r="D76" s="374">
        <f>IF(LEN(TRIM(B76))=0,0,LEN(TRIM(B76))-LEN(SUBSTITUTE(B76," ",""))+1)</f>
        <v>0</v>
      </c>
      <c r="E76" s="374">
        <v>150</v>
      </c>
      <c r="F76" s="49"/>
      <c r="G76" s="49"/>
      <c r="H76" s="49"/>
      <c r="I76" s="49"/>
      <c r="J76" s="34"/>
      <c r="M76" s="14"/>
      <c r="P76" s="34"/>
      <c r="Q76" s="34"/>
      <c r="R76" s="34"/>
      <c r="S76" s="44"/>
      <c r="T76" s="34"/>
      <c r="U76" s="34"/>
      <c r="W76" s="45"/>
      <c r="X76" s="34"/>
      <c r="Y76" s="34"/>
      <c r="Z76" s="34"/>
    </row>
    <row r="77" spans="1:26" x14ac:dyDescent="0.35">
      <c r="A77" s="381"/>
      <c r="B77" s="384"/>
      <c r="C77" s="378"/>
      <c r="D77" s="375"/>
      <c r="E77" s="375"/>
    </row>
    <row r="78" spans="1:26" x14ac:dyDescent="0.35">
      <c r="A78" s="381"/>
      <c r="B78" s="384"/>
      <c r="C78" s="378"/>
      <c r="D78" s="375"/>
      <c r="E78" s="375"/>
    </row>
    <row r="79" spans="1:26" ht="15" customHeight="1" x14ac:dyDescent="0.35">
      <c r="A79" s="381"/>
      <c r="B79" s="384"/>
      <c r="C79" s="378"/>
      <c r="D79" s="375"/>
      <c r="E79" s="375"/>
      <c r="F79" s="49"/>
      <c r="G79" s="49"/>
      <c r="H79" s="49"/>
      <c r="I79" s="49"/>
      <c r="J79" s="34"/>
      <c r="M79" s="14"/>
      <c r="P79" s="34"/>
      <c r="Q79" s="34"/>
      <c r="R79" s="34"/>
      <c r="S79" s="44"/>
      <c r="T79" s="34"/>
      <c r="U79" s="34"/>
      <c r="W79" s="45"/>
      <c r="X79" s="34"/>
      <c r="Y79" s="34"/>
      <c r="Z79" s="34"/>
    </row>
    <row r="80" spans="1:26" ht="15" customHeight="1" x14ac:dyDescent="0.35">
      <c r="A80" s="381"/>
      <c r="B80" s="384"/>
      <c r="C80" s="378"/>
      <c r="D80" s="375"/>
      <c r="E80" s="375"/>
      <c r="F80" s="49"/>
      <c r="G80" s="49"/>
      <c r="H80" s="49"/>
      <c r="M80" s="14"/>
      <c r="Q80" s="34"/>
      <c r="R80" s="34"/>
      <c r="S80" s="44"/>
      <c r="T80" s="34"/>
      <c r="U80" s="34"/>
      <c r="W80" s="45"/>
      <c r="X80" s="34"/>
      <c r="Y80" s="34"/>
      <c r="Z80" s="34"/>
    </row>
    <row r="81" spans="1:26" ht="15" customHeight="1" x14ac:dyDescent="0.35">
      <c r="A81" s="381"/>
      <c r="B81" s="384"/>
      <c r="C81" s="378"/>
      <c r="D81" s="375"/>
      <c r="E81" s="375"/>
      <c r="F81" s="49"/>
      <c r="G81" s="49"/>
      <c r="H81" s="49"/>
      <c r="M81" s="14"/>
      <c r="Q81" s="34"/>
      <c r="R81" s="34"/>
      <c r="S81" s="44"/>
      <c r="T81" s="34"/>
      <c r="U81" s="34"/>
      <c r="W81" s="45"/>
      <c r="X81" s="34"/>
      <c r="Y81" s="34"/>
      <c r="Z81" s="34"/>
    </row>
    <row r="82" spans="1:26" x14ac:dyDescent="0.35">
      <c r="A82" s="382"/>
      <c r="B82" s="385"/>
      <c r="C82" s="379"/>
      <c r="D82" s="376"/>
      <c r="E82" s="376"/>
    </row>
    <row r="83" spans="1:26" ht="15" customHeight="1" x14ac:dyDescent="0.35">
      <c r="A83" s="380" t="s">
        <v>334</v>
      </c>
      <c r="B83" s="383"/>
      <c r="C83" s="386" t="str">
        <f>IF(B83&lt;&gt;"","COMPLETE","INCOMPLETE")</f>
        <v>INCOMPLETE</v>
      </c>
      <c r="D83" s="374">
        <f>IF(LEN(TRIM(B83))=0,0,LEN(TRIM(B83))-LEN(SUBSTITUTE(B83," ",""))+1)</f>
        <v>0</v>
      </c>
      <c r="E83" s="374">
        <v>150</v>
      </c>
      <c r="F83" s="49"/>
      <c r="G83" s="49"/>
      <c r="H83" s="49"/>
      <c r="I83" s="49"/>
      <c r="J83" s="34"/>
      <c r="M83" s="14"/>
      <c r="P83" s="34"/>
      <c r="Q83" s="34"/>
      <c r="R83" s="34"/>
      <c r="S83" s="44"/>
      <c r="T83" s="34"/>
      <c r="U83" s="34"/>
      <c r="W83" s="45"/>
      <c r="X83" s="34"/>
      <c r="Y83" s="34"/>
      <c r="Z83" s="34"/>
    </row>
    <row r="84" spans="1:26" x14ac:dyDescent="0.35">
      <c r="A84" s="381"/>
      <c r="B84" s="384"/>
      <c r="C84" s="378"/>
      <c r="D84" s="375"/>
      <c r="E84" s="375"/>
    </row>
    <row r="85" spans="1:26" x14ac:dyDescent="0.35">
      <c r="A85" s="381"/>
      <c r="B85" s="384"/>
      <c r="C85" s="378"/>
      <c r="D85" s="375"/>
      <c r="E85" s="375"/>
      <c r="F85" s="49"/>
      <c r="G85" s="49"/>
      <c r="H85" s="34"/>
      <c r="I85" s="34"/>
      <c r="J85" s="34"/>
      <c r="K85" s="34"/>
      <c r="L85" s="34"/>
      <c r="N85" s="34"/>
      <c r="Q85" s="34"/>
      <c r="R85" s="34"/>
      <c r="S85" s="44"/>
      <c r="T85" s="34"/>
      <c r="U85" s="34"/>
      <c r="W85" s="45"/>
      <c r="X85" s="34"/>
      <c r="Y85" s="34"/>
      <c r="Z85" s="34"/>
    </row>
    <row r="86" spans="1:26" x14ac:dyDescent="0.35">
      <c r="A86" s="381"/>
      <c r="B86" s="384"/>
      <c r="C86" s="378"/>
      <c r="D86" s="375"/>
      <c r="E86" s="375"/>
      <c r="F86" s="49"/>
      <c r="Q86" s="34"/>
      <c r="R86" s="34"/>
      <c r="S86" s="44"/>
      <c r="T86" s="34"/>
      <c r="U86" s="34"/>
      <c r="W86" s="45"/>
      <c r="X86" s="34"/>
      <c r="Y86" s="34"/>
      <c r="Z86" s="34"/>
    </row>
    <row r="87" spans="1:26" x14ac:dyDescent="0.35">
      <c r="A87" s="381"/>
      <c r="B87" s="384"/>
      <c r="C87" s="378"/>
      <c r="D87" s="375"/>
      <c r="E87" s="375"/>
      <c r="F87" s="49"/>
      <c r="J87" s="34"/>
      <c r="Q87" s="34"/>
      <c r="R87" s="34"/>
      <c r="S87" s="44"/>
      <c r="T87" s="34"/>
      <c r="U87" s="34"/>
      <c r="W87" s="45"/>
      <c r="X87" s="34"/>
      <c r="Y87" s="34"/>
      <c r="Z87" s="34"/>
    </row>
    <row r="88" spans="1:26" x14ac:dyDescent="0.35">
      <c r="A88" s="381"/>
      <c r="B88" s="384"/>
      <c r="C88" s="378"/>
      <c r="D88" s="375"/>
      <c r="E88" s="375"/>
      <c r="F88" s="49"/>
      <c r="J88" s="34"/>
      <c r="Q88" s="34"/>
      <c r="R88" s="34"/>
      <c r="S88" s="44"/>
      <c r="T88" s="34"/>
      <c r="U88" s="34"/>
      <c r="W88" s="45"/>
      <c r="X88" s="34"/>
      <c r="Y88" s="34"/>
      <c r="Z88" s="34"/>
    </row>
    <row r="89" spans="1:26" ht="15" customHeight="1" x14ac:dyDescent="0.35">
      <c r="A89" s="382"/>
      <c r="B89" s="385"/>
      <c r="C89" s="379"/>
      <c r="D89" s="376"/>
      <c r="E89" s="376"/>
      <c r="F89" s="50"/>
      <c r="Q89" s="34"/>
      <c r="R89" s="34"/>
      <c r="S89" s="44"/>
      <c r="T89" s="34"/>
      <c r="U89" s="34"/>
      <c r="W89" s="45"/>
      <c r="X89" s="34"/>
      <c r="Y89" s="34"/>
      <c r="Z89" s="34"/>
    </row>
    <row r="90" spans="1:26" ht="15" customHeight="1" x14ac:dyDescent="0.35">
      <c r="A90" s="14"/>
      <c r="F90" s="49"/>
      <c r="G90" s="49"/>
      <c r="H90" s="49"/>
      <c r="I90" s="49"/>
      <c r="J90" s="34"/>
      <c r="M90" s="14"/>
      <c r="P90" s="34"/>
      <c r="Q90" s="34"/>
      <c r="R90" s="34"/>
      <c r="S90" s="44"/>
      <c r="T90" s="34"/>
      <c r="U90" s="34"/>
      <c r="W90" s="45"/>
      <c r="X90" s="34"/>
      <c r="Y90" s="34"/>
      <c r="Z90" s="34"/>
    </row>
    <row r="91" spans="1:26" ht="15" customHeight="1" x14ac:dyDescent="0.35">
      <c r="A91" s="14"/>
      <c r="F91" s="49"/>
      <c r="Q91" s="34"/>
      <c r="R91" s="34"/>
      <c r="S91" s="44"/>
      <c r="T91" s="34"/>
      <c r="U91" s="34"/>
      <c r="W91" s="45"/>
      <c r="X91" s="34"/>
      <c r="Y91" s="34"/>
      <c r="Z91" s="34"/>
    </row>
    <row r="92" spans="1:26" ht="15" customHeight="1" x14ac:dyDescent="0.35">
      <c r="A92" s="14"/>
      <c r="F92" s="49"/>
      <c r="Q92" s="34"/>
      <c r="R92" s="34"/>
      <c r="S92" s="44"/>
      <c r="T92" s="34"/>
      <c r="U92" s="34"/>
      <c r="W92" s="45"/>
      <c r="X92" s="34"/>
      <c r="Y92" s="34"/>
      <c r="Z92" s="34"/>
    </row>
    <row r="93" spans="1:26" ht="15" customHeight="1" x14ac:dyDescent="0.35">
      <c r="A93" s="14"/>
      <c r="F93" s="49"/>
      <c r="K93" s="15"/>
      <c r="L93" s="15"/>
      <c r="N93" s="24"/>
      <c r="O93" s="34"/>
      <c r="P93" s="34"/>
      <c r="Q93" s="34"/>
      <c r="R93" s="34"/>
      <c r="S93" s="44"/>
      <c r="T93" s="34"/>
      <c r="U93" s="34"/>
      <c r="W93" s="45"/>
      <c r="X93" s="34"/>
      <c r="Y93" s="34"/>
      <c r="Z93" s="34"/>
    </row>
    <row r="94" spans="1:26" ht="15" customHeight="1" x14ac:dyDescent="0.35">
      <c r="A94" s="14"/>
      <c r="F94" s="49"/>
      <c r="K94" s="15"/>
      <c r="L94" s="15"/>
      <c r="N94" s="24"/>
      <c r="O94" s="34"/>
      <c r="P94" s="34"/>
      <c r="Q94" s="34"/>
      <c r="R94" s="34"/>
      <c r="S94" s="44"/>
      <c r="T94" s="34"/>
      <c r="U94" s="34"/>
      <c r="W94" s="45"/>
      <c r="X94" s="34"/>
      <c r="Y94" s="34"/>
      <c r="Z94" s="34"/>
    </row>
    <row r="95" spans="1:26" ht="15" customHeight="1" x14ac:dyDescent="0.35">
      <c r="A95" s="14"/>
      <c r="F95" s="49"/>
      <c r="K95" s="15"/>
      <c r="L95" s="15"/>
      <c r="N95" s="24"/>
      <c r="O95" s="34"/>
      <c r="P95" s="34"/>
      <c r="Q95" s="34"/>
      <c r="R95" s="34"/>
      <c r="S95" s="44"/>
      <c r="T95" s="34"/>
      <c r="U95" s="34"/>
      <c r="W95" s="45"/>
      <c r="X95" s="34"/>
      <c r="Y95" s="34"/>
      <c r="Z95" s="34"/>
    </row>
    <row r="96" spans="1:26" ht="15" customHeight="1" x14ac:dyDescent="0.35">
      <c r="F96" s="49"/>
      <c r="K96" s="15"/>
      <c r="L96" s="15"/>
      <c r="N96" s="24"/>
      <c r="O96" s="34"/>
      <c r="P96" s="34"/>
      <c r="Q96" s="34"/>
      <c r="R96" s="34"/>
      <c r="S96" s="44"/>
      <c r="T96" s="34"/>
      <c r="U96" s="34"/>
      <c r="W96" s="45"/>
      <c r="X96" s="34"/>
      <c r="Y96" s="34"/>
      <c r="Z96" s="34"/>
    </row>
    <row r="97" spans="1:27" ht="15" customHeight="1" x14ac:dyDescent="0.35">
      <c r="F97" s="47"/>
      <c r="K97" s="15"/>
      <c r="L97" s="15"/>
      <c r="N97" s="24"/>
      <c r="O97" s="34"/>
      <c r="P97" s="34"/>
      <c r="Q97" s="34"/>
      <c r="R97" s="34"/>
      <c r="S97" s="44"/>
      <c r="T97" s="34"/>
      <c r="U97" s="34"/>
      <c r="W97" s="45"/>
      <c r="X97" s="34"/>
      <c r="Y97" s="48"/>
      <c r="Z97" s="34"/>
    </row>
    <row r="98" spans="1:27" ht="15" customHeight="1" x14ac:dyDescent="0.35">
      <c r="A98" s="46"/>
      <c r="B98" s="46"/>
      <c r="C98" s="46"/>
      <c r="D98" s="34"/>
      <c r="E98" s="34"/>
      <c r="F98" s="34"/>
      <c r="G98" s="43"/>
      <c r="H98" s="43"/>
      <c r="I98" s="34"/>
      <c r="J98" s="34"/>
      <c r="K98" s="34"/>
      <c r="L98" s="34"/>
      <c r="N98" s="34"/>
      <c r="O98" s="34"/>
      <c r="P98" s="34"/>
      <c r="Q98" s="34"/>
      <c r="R98"/>
      <c r="S98"/>
      <c r="T98"/>
      <c r="U98"/>
      <c r="W98"/>
      <c r="X98"/>
      <c r="Y98"/>
      <c r="Z98" s="86"/>
    </row>
    <row r="99" spans="1:27" ht="15.75" customHeight="1" x14ac:dyDescent="0.35">
      <c r="A99" s="113" t="s">
        <v>40</v>
      </c>
      <c r="B99" s="113" t="s">
        <v>41</v>
      </c>
      <c r="C99" s="113" t="s">
        <v>42</v>
      </c>
      <c r="Z99"/>
      <c r="AA99"/>
    </row>
    <row r="100" spans="1:27" ht="75" customHeight="1" x14ac:dyDescent="0.35">
      <c r="A100" s="119">
        <f>GETPIVOTDATA("TOTAL IN CAD",$C$111,"Category","Project")</f>
        <v>0</v>
      </c>
      <c r="B100" s="119">
        <f>IF(B8="Projects: Other",0,IFERROR(GETPIVOTDATA("TOTAL IN CAD",'Project 4'!$C$111,"Category","Competition"),0))</f>
        <v>0</v>
      </c>
      <c r="C100" s="119">
        <f>(SUM(A100:B100))*(1.1)</f>
        <v>0</v>
      </c>
      <c r="D100" s="230" t="s">
        <v>262</v>
      </c>
      <c r="O100"/>
      <c r="P100"/>
      <c r="Q100"/>
      <c r="R100"/>
      <c r="S100"/>
      <c r="T100"/>
      <c r="U100"/>
      <c r="W100"/>
      <c r="X100"/>
      <c r="Y100"/>
      <c r="Z100"/>
      <c r="AA100"/>
    </row>
    <row r="101" spans="1:27" x14ac:dyDescent="0.35">
      <c r="A101" s="114"/>
      <c r="B101" s="114"/>
      <c r="C101" s="114"/>
      <c r="R101"/>
      <c r="S101"/>
      <c r="T101"/>
      <c r="U101"/>
      <c r="W101"/>
      <c r="X101"/>
      <c r="Y101"/>
      <c r="Z101"/>
      <c r="AA101"/>
    </row>
    <row r="102" spans="1:27" x14ac:dyDescent="0.35">
      <c r="A102" s="115" t="s">
        <v>50</v>
      </c>
      <c r="B102" s="115" t="s">
        <v>51</v>
      </c>
      <c r="C102" s="116" t="s">
        <v>52</v>
      </c>
      <c r="I102" s="18"/>
      <c r="J102" s="19"/>
      <c r="K102" s="20"/>
      <c r="L102" s="18"/>
      <c r="N102" s="53" t="str">
        <f>IF('Project 4'!$V102&lt;&gt;"",'Project 4'!$V102*VLOOKUP('Project 4'!$U102,#REF!,2,0),"")</f>
        <v/>
      </c>
      <c r="O102" s="18"/>
      <c r="P102" s="22"/>
      <c r="R102"/>
      <c r="S102"/>
      <c r="T102"/>
      <c r="U102"/>
      <c r="W102"/>
      <c r="X102"/>
      <c r="Y102"/>
      <c r="Z102"/>
      <c r="AA102"/>
    </row>
    <row r="103" spans="1:27" ht="50.25" customHeight="1" x14ac:dyDescent="0.35">
      <c r="A103" s="120" t="str">
        <f>IF(GETPIVOTDATA(T(E1),'Team Roster'!$S$2,"PAF ELIGIBLE","Yes")="","",IF(GETPIVOTDATA(T(E1),'Team Roster'!$S$2,"PAF ELIGIBLE","Yes")&lt;15,"under 15","15+"))</f>
        <v>under 15</v>
      </c>
      <c r="B103" s="120" t="str">
        <f>IF(C100="","",IF(C100&lt;35000,"under $35 000", "$35 000+"))</f>
        <v>under $35 000</v>
      </c>
      <c r="C103" s="119">
        <f>IF(A103="","",IF(A103="under 15",dataval!$G$19,IF(B103="under $35 000",dataval!$G$20,dataval!$G$21)))</f>
        <v>2500</v>
      </c>
      <c r="D103" s="230" t="s">
        <v>262</v>
      </c>
      <c r="I103" s="18"/>
      <c r="J103" s="19"/>
      <c r="K103" s="20"/>
      <c r="L103" s="18"/>
      <c r="N103" s="53" t="str">
        <f>IF('Project 4'!$V103&lt;&gt;"",'Project 4'!$V103*VLOOKUP('Project 4'!$U103,#REF!,2,0),"")</f>
        <v/>
      </c>
      <c r="O103" s="18"/>
      <c r="P103" s="18"/>
      <c r="AA103" s="15"/>
    </row>
    <row r="104" spans="1:27" x14ac:dyDescent="0.35">
      <c r="A104" s="114"/>
      <c r="B104" s="114"/>
      <c r="C104" s="114"/>
      <c r="K104" s="16"/>
      <c r="L104"/>
      <c r="N104" s="23"/>
      <c r="Q104" s="18"/>
      <c r="R104" s="18"/>
      <c r="S104" s="19"/>
      <c r="T104" s="20"/>
      <c r="U104" s="18"/>
      <c r="W104" s="53" t="str">
        <f>IF('Project 4'!$V104&lt;&gt;"",'Project 4'!$V104*VLOOKUP('Project 4'!$U104,#REF!,2,0),"")</f>
        <v/>
      </c>
      <c r="X104" s="18"/>
      <c r="Y104" s="18"/>
      <c r="AA104" s="15"/>
    </row>
    <row r="105" spans="1:27" x14ac:dyDescent="0.35">
      <c r="A105" s="117" t="s">
        <v>58</v>
      </c>
      <c r="B105" s="117" t="s">
        <v>57</v>
      </c>
      <c r="C105" s="117" t="s">
        <v>141</v>
      </c>
      <c r="K105" s="16"/>
      <c r="L105"/>
      <c r="N105" s="23"/>
      <c r="Q105" s="18"/>
      <c r="R105" s="18"/>
      <c r="S105" s="19"/>
      <c r="T105" s="20"/>
      <c r="U105" s="18"/>
      <c r="W105" s="53" t="str">
        <f>IF('Project 4'!$V105&lt;&gt;"",'Project 4'!$V105*VLOOKUP('Project 4'!$U105,#REF!,2,0),"")</f>
        <v/>
      </c>
      <c r="X105" s="18"/>
      <c r="Y105" s="18"/>
      <c r="AA105" s="15"/>
    </row>
    <row r="106" spans="1:27" ht="40.5" customHeight="1" x14ac:dyDescent="0.35">
      <c r="A106" s="119">
        <f>IF(B8="Projects: Other",MIN(dataval!G17,'Project 4'!A100*dataval!H17),MIN(A100*dataval!G15, 'Project 4'!C103))</f>
        <v>0</v>
      </c>
      <c r="B106" s="119">
        <f>IF(B8="Projects: Other",0,MIN(B100*dataval!H16,dataval!G16))</f>
        <v>0</v>
      </c>
      <c r="C106" s="119">
        <f>SUM(A106:B106)</f>
        <v>0</v>
      </c>
      <c r="D106" s="230" t="s">
        <v>262</v>
      </c>
      <c r="H106"/>
      <c r="I106"/>
      <c r="J106"/>
      <c r="K106"/>
      <c r="L106"/>
      <c r="N106"/>
      <c r="O106"/>
      <c r="P106"/>
      <c r="Q106"/>
      <c r="R106" s="18"/>
      <c r="S106" s="19"/>
      <c r="T106" s="20"/>
      <c r="U106" s="18"/>
      <c r="W106" s="53" t="str">
        <f>IF('Project 4'!$V106&lt;&gt;"",'Project 4'!$V106*VLOOKUP('Project 4'!$U106,#REF!,2,0),"")</f>
        <v/>
      </c>
      <c r="X106" s="18"/>
      <c r="Y106" s="18"/>
      <c r="AA106" s="15"/>
    </row>
    <row r="107" spans="1:27" x14ac:dyDescent="0.35">
      <c r="A107" s="118"/>
      <c r="B107" s="118"/>
      <c r="C107" s="118"/>
      <c r="H107"/>
      <c r="I107"/>
      <c r="J107"/>
      <c r="K107"/>
      <c r="L107"/>
      <c r="N107"/>
      <c r="O107"/>
      <c r="P107"/>
      <c r="Q107"/>
      <c r="R107" s="18"/>
      <c r="S107" s="19"/>
      <c r="T107" s="20"/>
      <c r="U107" s="18"/>
      <c r="W107" s="53" t="str">
        <f>IF('Project 4'!$V107&lt;&gt;"",'Project 4'!$V107*VLOOKUP('Project 4'!$U107,#REF!,2,0),"")</f>
        <v/>
      </c>
      <c r="X107" s="18"/>
      <c r="Y107" s="25"/>
      <c r="AA107" s="15"/>
    </row>
    <row r="108" spans="1:27" ht="24" customHeight="1" x14ac:dyDescent="0.35">
      <c r="A108" s="117" t="s">
        <v>142</v>
      </c>
      <c r="B108" s="117" t="s">
        <v>143</v>
      </c>
      <c r="C108" s="116" t="s">
        <v>144</v>
      </c>
      <c r="F108"/>
      <c r="G108"/>
      <c r="H108"/>
      <c r="I108"/>
      <c r="J108"/>
      <c r="K108"/>
      <c r="L108"/>
      <c r="N108"/>
      <c r="O108"/>
      <c r="P108"/>
      <c r="Q108"/>
      <c r="R108" s="18"/>
      <c r="S108" s="19"/>
      <c r="T108" s="20"/>
      <c r="U108" s="18"/>
      <c r="W108" s="53" t="str">
        <f>IF('Project 4'!$V108&lt;&gt;"",'Project 4'!$V108*VLOOKUP('Project 4'!$U108,#REF!,2,0),"")</f>
        <v/>
      </c>
      <c r="X108" s="18"/>
      <c r="Y108" s="25"/>
      <c r="AA108" s="15"/>
    </row>
    <row r="109" spans="1:27" ht="15" customHeight="1" x14ac:dyDescent="0.35">
      <c r="A109" s="280"/>
      <c r="B109" s="280"/>
      <c r="C109" s="121">
        <f>B109+A109</f>
        <v>0</v>
      </c>
      <c r="D109" s="226"/>
      <c r="F109"/>
      <c r="G109"/>
      <c r="H109"/>
      <c r="I109"/>
      <c r="J109"/>
      <c r="K109"/>
      <c r="L109"/>
      <c r="N109"/>
      <c r="O109"/>
      <c r="P109"/>
      <c r="Q109"/>
      <c r="R109" s="18"/>
      <c r="S109" s="19"/>
      <c r="T109" s="20"/>
      <c r="U109" s="18"/>
      <c r="W109" s="53" t="str">
        <f>IF('Project 4'!$V109&lt;&gt;"",'Project 4'!$V109*VLOOKUP('Project 4'!$U109,#REF!,2,0),"")</f>
        <v/>
      </c>
      <c r="X109" s="18"/>
      <c r="Y109" s="18"/>
      <c r="AA109" s="15"/>
    </row>
    <row r="110" spans="1:27" ht="15" customHeight="1" x14ac:dyDescent="0.35">
      <c r="A110"/>
      <c r="B110"/>
      <c r="C110"/>
      <c r="D110"/>
      <c r="F110"/>
      <c r="G110"/>
      <c r="H110"/>
      <c r="I110"/>
      <c r="J110"/>
      <c r="K110"/>
      <c r="L110"/>
      <c r="N110"/>
      <c r="O110"/>
      <c r="P110"/>
      <c r="Q110"/>
      <c r="R110" s="18"/>
      <c r="S110" s="19"/>
      <c r="T110" s="20"/>
      <c r="U110" s="18"/>
      <c r="W110" s="53"/>
      <c r="X110" s="18"/>
      <c r="Y110" s="18"/>
      <c r="AA110" s="15"/>
    </row>
    <row r="111" spans="1:27" ht="78" x14ac:dyDescent="0.35">
      <c r="A111" s="387" t="s">
        <v>181</v>
      </c>
      <c r="B111" s="387"/>
      <c r="C111" s="241" t="s">
        <v>182</v>
      </c>
      <c r="D111" s="241" t="s">
        <v>23</v>
      </c>
      <c r="E111" s="229" t="s">
        <v>267</v>
      </c>
      <c r="L111"/>
      <c r="N111"/>
      <c r="O111"/>
      <c r="P111"/>
      <c r="Q111"/>
      <c r="R111" s="18"/>
      <c r="S111" s="19"/>
      <c r="T111" s="20"/>
      <c r="U111" s="18"/>
      <c r="W111" s="53"/>
      <c r="X111" s="18"/>
      <c r="Y111" s="26"/>
      <c r="AA111" s="15"/>
    </row>
    <row r="112" spans="1:27" x14ac:dyDescent="0.35">
      <c r="A112" s="137" t="s">
        <v>149</v>
      </c>
      <c r="B112" s="127">
        <f>SUM(Income_P113151719[AMOUNT])</f>
        <v>0</v>
      </c>
      <c r="C112" s="220" t="s">
        <v>261</v>
      </c>
      <c r="D112" s="221">
        <v>0</v>
      </c>
      <c r="L112"/>
      <c r="N112"/>
      <c r="O112"/>
      <c r="P112"/>
      <c r="Q112"/>
      <c r="R112" s="18"/>
      <c r="S112" s="19"/>
      <c r="T112" s="20"/>
      <c r="U112" s="18"/>
      <c r="W112" s="53"/>
      <c r="X112" s="18"/>
      <c r="Y112" s="26"/>
      <c r="AA112" s="15"/>
    </row>
    <row r="113" spans="1:27" x14ac:dyDescent="0.35">
      <c r="A113" s="138" t="s">
        <v>183</v>
      </c>
      <c r="B113" s="228">
        <f>SUM(Detailed_Expense_P114161820[TOTAL IN CAD])</f>
        <v>0</v>
      </c>
      <c r="C113" s="223" t="s">
        <v>322</v>
      </c>
      <c r="D113" s="222">
        <v>0</v>
      </c>
      <c r="E113"/>
      <c r="H113"/>
      <c r="I113"/>
      <c r="J113"/>
      <c r="K113"/>
      <c r="L113"/>
      <c r="N113"/>
      <c r="O113"/>
      <c r="P113"/>
      <c r="Q113"/>
      <c r="R113" s="18"/>
      <c r="S113" s="19"/>
      <c r="T113" s="20"/>
      <c r="U113" s="18"/>
      <c r="W113" s="53"/>
      <c r="X113" s="18"/>
      <c r="Y113" s="26"/>
      <c r="AA113" s="15"/>
    </row>
    <row r="114" spans="1:27" x14ac:dyDescent="0.35">
      <c r="A114" s="139" t="s">
        <v>209</v>
      </c>
      <c r="B114" s="40">
        <f>B113*0.1</f>
        <v>0</v>
      </c>
      <c r="C114" s="242" t="s">
        <v>180</v>
      </c>
      <c r="D114" s="243">
        <v>0</v>
      </c>
      <c r="E114"/>
      <c r="H114"/>
      <c r="I114"/>
      <c r="J114"/>
      <c r="K114"/>
      <c r="L114"/>
      <c r="N114"/>
      <c r="O114"/>
      <c r="P114"/>
      <c r="Q114"/>
      <c r="R114" s="18"/>
      <c r="S114" s="19"/>
      <c r="T114" s="20"/>
      <c r="U114" s="18"/>
      <c r="W114" s="53" t="str">
        <f>IF('Project 4'!$V114&lt;&gt;"",'Project 4'!$V114*VLOOKUP('Project 4'!$U114,#REF!,2,0),"")</f>
        <v/>
      </c>
      <c r="X114" s="18"/>
      <c r="Y114" s="18"/>
      <c r="AA114" s="15"/>
    </row>
    <row r="115" spans="1:27" x14ac:dyDescent="0.35">
      <c r="A115" s="140" t="s">
        <v>66</v>
      </c>
      <c r="B115" s="141">
        <f>B112-(B113+B114)</f>
        <v>0</v>
      </c>
      <c r="C115"/>
      <c r="D115"/>
      <c r="E115"/>
      <c r="F115"/>
      <c r="G115"/>
      <c r="H115"/>
      <c r="I115"/>
      <c r="J115"/>
      <c r="K115"/>
      <c r="L115"/>
      <c r="N115"/>
      <c r="O115"/>
      <c r="P115"/>
      <c r="Q115"/>
      <c r="R115" s="18"/>
      <c r="S115" s="19"/>
      <c r="T115" s="20"/>
      <c r="U115" s="18"/>
      <c r="W115" s="53" t="str">
        <f>IF('Project 4'!$V115&lt;&gt;"",'Project 4'!$V115*VLOOKUP('Project 4'!$U115,#REF!,2,0),"")</f>
        <v/>
      </c>
      <c r="X115" s="18"/>
      <c r="Y115" s="25"/>
      <c r="AA115" s="15"/>
    </row>
    <row r="116" spans="1:27" x14ac:dyDescent="0.35">
      <c r="A116" s="42" t="s">
        <v>148</v>
      </c>
      <c r="B116" s="33"/>
      <c r="C116"/>
      <c r="D116"/>
      <c r="E116"/>
      <c r="F116"/>
      <c r="G116"/>
      <c r="H116"/>
      <c r="I116"/>
      <c r="J116"/>
      <c r="K116"/>
      <c r="L116"/>
      <c r="N116" s="2"/>
      <c r="O116"/>
      <c r="P116"/>
      <c r="Q116"/>
      <c r="R116" s="18"/>
      <c r="S116" s="19"/>
      <c r="T116" s="20"/>
      <c r="U116" s="18"/>
      <c r="W116" s="53" t="str">
        <f>IF('Project 4'!$V116&lt;&gt;"",'Project 4'!$V116*VLOOKUP('Project 4'!$U116,#REF!,2,0),"")</f>
        <v/>
      </c>
      <c r="X116" s="18"/>
      <c r="Y116" s="26"/>
      <c r="AA116" s="15"/>
    </row>
    <row r="117" spans="1:27" x14ac:dyDescent="0.35">
      <c r="C117"/>
      <c r="D117"/>
      <c r="E117"/>
      <c r="F117"/>
      <c r="G117"/>
      <c r="H117"/>
      <c r="I117"/>
      <c r="J117"/>
      <c r="K117"/>
      <c r="L117"/>
      <c r="N117"/>
      <c r="O117"/>
      <c r="P117"/>
      <c r="Q117"/>
      <c r="R117" s="18"/>
      <c r="S117" s="19"/>
      <c r="T117" s="20"/>
      <c r="U117" s="18"/>
      <c r="W117" s="53" t="str">
        <f>IF('Project 4'!$V117&lt;&gt;"",'Project 4'!$V117*VLOOKUP('Project 4'!$U117,#REF!,2,0),"")</f>
        <v/>
      </c>
      <c r="X117" s="18"/>
      <c r="Y117" s="22"/>
      <c r="AA117" s="15"/>
    </row>
    <row r="118" spans="1:27" x14ac:dyDescent="0.35">
      <c r="A118"/>
      <c r="B118"/>
      <c r="C118"/>
      <c r="D118"/>
      <c r="E118"/>
      <c r="F118"/>
      <c r="G118"/>
      <c r="H118"/>
      <c r="I118"/>
      <c r="J118"/>
      <c r="K118"/>
      <c r="L118"/>
      <c r="N118"/>
      <c r="O118"/>
      <c r="P118"/>
      <c r="Q118"/>
      <c r="R118" s="18"/>
      <c r="S118" s="19"/>
      <c r="T118" s="20"/>
      <c r="U118" s="18"/>
      <c r="W118" s="53"/>
      <c r="X118" s="18"/>
      <c r="Y118" s="22"/>
      <c r="AA118" s="15"/>
    </row>
    <row r="119" spans="1:27" x14ac:dyDescent="0.35">
      <c r="A119"/>
      <c r="B119"/>
      <c r="C119"/>
      <c r="D119"/>
      <c r="E119"/>
      <c r="F119"/>
      <c r="G119"/>
      <c r="H119"/>
      <c r="I119"/>
      <c r="J119"/>
      <c r="K119"/>
      <c r="L119"/>
      <c r="N119"/>
      <c r="O119"/>
      <c r="P119"/>
      <c r="Q119"/>
      <c r="R119" s="18"/>
      <c r="S119" s="19"/>
      <c r="T119" s="20"/>
      <c r="U119" s="18"/>
      <c r="W119" s="53"/>
      <c r="X119" s="18"/>
      <c r="Y119" s="22"/>
      <c r="AA119" s="15"/>
    </row>
    <row r="120" spans="1:27" x14ac:dyDescent="0.35">
      <c r="A120"/>
      <c r="B120"/>
      <c r="C120"/>
      <c r="D120"/>
      <c r="E120"/>
      <c r="F120"/>
      <c r="G120"/>
      <c r="H120"/>
      <c r="I120"/>
      <c r="J120"/>
      <c r="K120"/>
      <c r="L120"/>
      <c r="N120"/>
      <c r="O120"/>
      <c r="P120"/>
      <c r="Q120"/>
      <c r="R120" s="18"/>
      <c r="S120" s="19"/>
      <c r="T120" s="20"/>
      <c r="U120" s="18"/>
      <c r="W120" s="53" t="str">
        <f>IF('Project 4'!$V120&lt;&gt;"",'Project 4'!$V120*VLOOKUP('Project 4'!$U120,#REF!,2,0),"")</f>
        <v/>
      </c>
      <c r="X120" s="18"/>
      <c r="Y120" s="22"/>
      <c r="AA120" s="15"/>
    </row>
    <row r="121" spans="1:27" ht="15" customHeight="1" x14ac:dyDescent="0.35">
      <c r="A121"/>
      <c r="B121"/>
      <c r="C121"/>
      <c r="D121"/>
      <c r="E121"/>
      <c r="G121"/>
      <c r="H121"/>
      <c r="I121"/>
      <c r="J121"/>
      <c r="K121"/>
      <c r="L121"/>
      <c r="N121"/>
      <c r="O121"/>
      <c r="P121"/>
      <c r="Q121"/>
      <c r="R121" s="18"/>
      <c r="S121" s="19"/>
      <c r="T121" s="20"/>
      <c r="U121" s="18"/>
      <c r="W121" s="53"/>
      <c r="X121" s="18"/>
      <c r="Y121" s="22"/>
      <c r="AA121" s="15"/>
    </row>
    <row r="122" spans="1:27" x14ac:dyDescent="0.35">
      <c r="A122"/>
      <c r="B122"/>
      <c r="C122"/>
      <c r="D122"/>
      <c r="E122"/>
      <c r="G122"/>
      <c r="H122"/>
      <c r="I122"/>
      <c r="J122"/>
      <c r="K122"/>
      <c r="L122"/>
      <c r="N122"/>
      <c r="O122"/>
      <c r="P122"/>
      <c r="Q122"/>
      <c r="R122" s="18"/>
      <c r="S122" s="19"/>
      <c r="T122" s="20"/>
      <c r="U122" s="18"/>
      <c r="W122" s="53"/>
      <c r="X122" s="18"/>
      <c r="Y122" s="22"/>
      <c r="AA122" s="15"/>
    </row>
    <row r="123" spans="1:27" x14ac:dyDescent="0.35">
      <c r="A123"/>
      <c r="B123"/>
      <c r="C123"/>
      <c r="D123"/>
      <c r="E123"/>
      <c r="F123"/>
      <c r="G123"/>
      <c r="H123"/>
      <c r="I123"/>
      <c r="J123"/>
      <c r="K123"/>
      <c r="L123"/>
      <c r="N123"/>
      <c r="O123"/>
      <c r="P123"/>
      <c r="Q123"/>
      <c r="R123" s="18"/>
      <c r="S123" s="19"/>
      <c r="T123" s="20"/>
      <c r="U123" s="18"/>
      <c r="W123" s="53"/>
      <c r="X123" s="18"/>
      <c r="Y123" s="22"/>
      <c r="AA123" s="15"/>
    </row>
    <row r="124" spans="1:27" x14ac:dyDescent="0.35">
      <c r="A124"/>
      <c r="B124"/>
      <c r="C124"/>
      <c r="D124"/>
      <c r="E124"/>
      <c r="F124"/>
      <c r="G124"/>
      <c r="H124"/>
      <c r="I124"/>
      <c r="J124"/>
      <c r="K124"/>
      <c r="L124"/>
      <c r="N124"/>
      <c r="O124"/>
      <c r="P124"/>
      <c r="Q124"/>
      <c r="R124" s="18"/>
      <c r="S124" s="19"/>
      <c r="T124" s="20"/>
      <c r="U124" s="18"/>
      <c r="W124" s="53" t="str">
        <f>IF('Project 4'!$V124&lt;&gt;"",'Project 4'!$V124*VLOOKUP('Project 4'!$U124,#REF!,2,0),"")</f>
        <v/>
      </c>
      <c r="X124" s="18"/>
      <c r="Y124" s="22"/>
      <c r="AA124" s="15"/>
    </row>
    <row r="125" spans="1:27" x14ac:dyDescent="0.35">
      <c r="A125"/>
      <c r="B125"/>
      <c r="C125"/>
      <c r="D125"/>
      <c r="E125"/>
      <c r="F125"/>
      <c r="G125"/>
      <c r="H125"/>
      <c r="I125"/>
      <c r="J125"/>
      <c r="K125"/>
      <c r="L125"/>
      <c r="N125"/>
      <c r="O125"/>
      <c r="P125"/>
      <c r="Q125"/>
      <c r="R125" s="18"/>
      <c r="S125" s="19"/>
      <c r="T125" s="20"/>
      <c r="U125" s="18"/>
      <c r="W125" s="53"/>
      <c r="X125" s="18"/>
      <c r="Y125" s="22"/>
      <c r="AA125" s="15"/>
    </row>
    <row r="126" spans="1:27" x14ac:dyDescent="0.35">
      <c r="A126"/>
      <c r="B126"/>
      <c r="C126"/>
      <c r="D126"/>
      <c r="E126"/>
      <c r="F126" s="225" t="s">
        <v>273</v>
      </c>
      <c r="G126"/>
      <c r="H126"/>
      <c r="I126"/>
      <c r="J126"/>
      <c r="K126"/>
      <c r="L126"/>
      <c r="N126"/>
      <c r="O126"/>
      <c r="P126"/>
      <c r="Q126"/>
      <c r="R126" s="18"/>
      <c r="S126" s="19"/>
      <c r="T126" s="20"/>
      <c r="U126" s="18"/>
      <c r="W126" s="53"/>
      <c r="X126" s="18"/>
      <c r="Y126" s="22"/>
      <c r="AA126" s="15"/>
    </row>
    <row r="127" spans="1:27" ht="31" x14ac:dyDescent="0.35">
      <c r="A127" s="239" t="s">
        <v>272</v>
      </c>
      <c r="B127"/>
      <c r="C127"/>
      <c r="D127"/>
      <c r="E127"/>
      <c r="F127" s="225" t="s">
        <v>266</v>
      </c>
      <c r="G127"/>
      <c r="H127"/>
      <c r="I127"/>
      <c r="J127"/>
      <c r="K127"/>
      <c r="L127"/>
      <c r="N127"/>
      <c r="O127"/>
      <c r="P127"/>
      <c r="Q127"/>
      <c r="R127" s="18"/>
      <c r="S127" s="19"/>
      <c r="T127" s="20"/>
      <c r="U127" s="18"/>
      <c r="W127" s="53"/>
      <c r="X127" s="18"/>
      <c r="Y127" s="22"/>
      <c r="AA127" s="15"/>
    </row>
    <row r="128" spans="1:27" ht="27" customHeight="1" x14ac:dyDescent="0.35">
      <c r="A128" s="388" t="s">
        <v>0</v>
      </c>
      <c r="B128" s="389"/>
      <c r="C128" s="389"/>
      <c r="D128" s="389"/>
      <c r="F128" s="206" t="s">
        <v>1</v>
      </c>
      <c r="G128" s="207"/>
      <c r="H128" s="207"/>
      <c r="I128" s="207"/>
      <c r="J128" s="207"/>
      <c r="K128" s="207"/>
      <c r="L128" s="207"/>
      <c r="M128" s="207"/>
      <c r="N128" s="207"/>
      <c r="O128" s="207"/>
      <c r="P128" s="207"/>
      <c r="Q128" s="207"/>
      <c r="R128" s="18"/>
      <c r="S128" s="59"/>
      <c r="T128" s="20"/>
      <c r="U128" s="18"/>
      <c r="V128" s="72"/>
      <c r="W128" s="72" t="str">
        <f>IF('PD Opportunity 1'!$V97&lt;&gt;"",'PD Opportunity 1'!$V97*VLOOKUP('PD Opportunity 1'!$U97,#REF!,2,0),"")</f>
        <v/>
      </c>
      <c r="X128" s="18"/>
      <c r="Y128" s="26"/>
      <c r="AA128" s="15"/>
    </row>
    <row r="129" spans="1:27" x14ac:dyDescent="0.35">
      <c r="A129" s="187" t="s">
        <v>3</v>
      </c>
      <c r="B129" s="188" t="s">
        <v>4</v>
      </c>
      <c r="C129" s="189" t="s">
        <v>5</v>
      </c>
      <c r="D129" s="190" t="s">
        <v>6</v>
      </c>
      <c r="F129" s="192" t="s">
        <v>140</v>
      </c>
      <c r="G129" s="152" t="s">
        <v>139</v>
      </c>
      <c r="H129" s="152" t="s">
        <v>7</v>
      </c>
      <c r="I129" s="152" t="s">
        <v>8</v>
      </c>
      <c r="J129" s="153" t="s">
        <v>9</v>
      </c>
      <c r="K129" s="143" t="s">
        <v>10</v>
      </c>
      <c r="L129" s="152" t="s">
        <v>11</v>
      </c>
      <c r="M129" s="153" t="s">
        <v>12</v>
      </c>
      <c r="N129" s="143" t="s">
        <v>13</v>
      </c>
      <c r="O129" s="152" t="s">
        <v>5</v>
      </c>
      <c r="P129" s="152" t="s">
        <v>147</v>
      </c>
      <c r="Q129" s="193" t="s">
        <v>6</v>
      </c>
      <c r="R129" s="18"/>
      <c r="S129" s="19"/>
      <c r="T129" s="20"/>
      <c r="U129" s="18"/>
      <c r="W129" s="53" t="str">
        <f>IF('Project 4'!$V129&lt;&gt;"",'Project 4'!$V129*VLOOKUP('Project 4'!$U129,#REF!,2,0),"")</f>
        <v/>
      </c>
      <c r="X129" s="18"/>
      <c r="Y129" s="18"/>
      <c r="AA129" s="15"/>
    </row>
    <row r="130" spans="1:27" x14ac:dyDescent="0.35">
      <c r="A130" s="281"/>
      <c r="B130" s="282"/>
      <c r="C130" s="281"/>
      <c r="D130" s="283"/>
      <c r="E130" s="73"/>
      <c r="F130" s="293" t="s">
        <v>261</v>
      </c>
      <c r="G130" s="293" t="s">
        <v>322</v>
      </c>
      <c r="H130" s="293" t="s">
        <v>321</v>
      </c>
      <c r="I130" s="293">
        <v>1</v>
      </c>
      <c r="J130" s="294"/>
      <c r="K130" s="294"/>
      <c r="L130" s="293" t="s">
        <v>24</v>
      </c>
      <c r="M130" s="231" t="str">
        <f>IF(I130*J130+K130&gt;0,I130*J130+K130,"")</f>
        <v/>
      </c>
      <c r="N130" s="231" t="str">
        <f>IF(Detailed_Expense_P114161820[[#This Row],[TOTAL]]&lt;&gt;"",Detailed_Expense_P114161820[[#This Row],[TOTAL]]*VLOOKUP(Detailed_Expense_P114161820[[#This Row],[CURRENCY]],Conversion12[],2,0),"")</f>
        <v/>
      </c>
      <c r="O130" s="281"/>
      <c r="P130" s="302"/>
      <c r="Q130" s="293"/>
      <c r="R130" s="74"/>
      <c r="S130" s="142"/>
      <c r="T130" s="20"/>
      <c r="U130" s="18"/>
      <c r="W130" s="53" t="str">
        <f>IF('Project 4'!$V130&lt;&gt;"",'Project 4'!$V130*VLOOKUP('Project 4'!$U130,#REF!,2,0),"")</f>
        <v/>
      </c>
      <c r="X130" s="18"/>
      <c r="Y130" s="18"/>
      <c r="AA130" s="15"/>
    </row>
    <row r="131" spans="1:27" x14ac:dyDescent="0.35">
      <c r="A131" s="284"/>
      <c r="B131" s="285"/>
      <c r="C131" s="286"/>
      <c r="D131" s="287"/>
      <c r="E131" s="73"/>
      <c r="F131" s="293"/>
      <c r="G131" s="293"/>
      <c r="H131" s="293"/>
      <c r="I131" s="293"/>
      <c r="J131" s="294"/>
      <c r="K131" s="294"/>
      <c r="L131" s="293"/>
      <c r="M131" s="231" t="str">
        <f>IF(I131*J131+K131&gt;0,I131*J131+K131,"")</f>
        <v/>
      </c>
      <c r="N131" s="231" t="str">
        <f>IF(Detailed_Expense_P114161820[[#This Row],[TOTAL]]&lt;&gt;"",Detailed_Expense_P114161820[[#This Row],[TOTAL]]*VLOOKUP(Detailed_Expense_P114161820[[#This Row],[CURRENCY]],Conversion12[],2,0),"")</f>
        <v/>
      </c>
      <c r="O131" s="281"/>
      <c r="P131" s="295"/>
      <c r="Q131" s="296"/>
      <c r="R131" s="74"/>
      <c r="S131" s="19"/>
      <c r="T131" s="20"/>
      <c r="U131" s="18"/>
      <c r="W131" s="53" t="str">
        <f>IF('Project 4'!$V131&lt;&gt;"",'Project 4'!$V131*VLOOKUP('Project 4'!$U131,#REF!,2,0),"")</f>
        <v/>
      </c>
      <c r="X131" s="18"/>
      <c r="Y131" s="22"/>
      <c r="AA131" s="15"/>
    </row>
    <row r="132" spans="1:27" x14ac:dyDescent="0.35">
      <c r="A132" s="284"/>
      <c r="B132" s="285"/>
      <c r="C132" s="286"/>
      <c r="D132" s="284"/>
      <c r="E132" s="73"/>
      <c r="F132" s="293"/>
      <c r="G132" s="293"/>
      <c r="H132" s="293"/>
      <c r="I132" s="293"/>
      <c r="J132" s="294"/>
      <c r="K132" s="294"/>
      <c r="L132" s="293"/>
      <c r="M132" s="231" t="str">
        <f t="shared" ref="M132:M195" si="0">IF(I132*J132+K132&gt;0,I132*J132+K132,"")</f>
        <v/>
      </c>
      <c r="N132" s="231" t="str">
        <f>IF(Detailed_Expense_P114161820[[#This Row],[TOTAL]]&lt;&gt;"",Detailed_Expense_P114161820[[#This Row],[TOTAL]]*VLOOKUP(Detailed_Expense_P114161820[[#This Row],[CURRENCY]],Conversion12[],2,0),"")</f>
        <v/>
      </c>
      <c r="O132" s="281"/>
      <c r="P132" s="295"/>
      <c r="Q132" s="296"/>
      <c r="R132" s="74"/>
      <c r="S132" s="19"/>
      <c r="T132" s="20"/>
      <c r="U132" s="18"/>
      <c r="W132" s="53" t="str">
        <f>IF('Project 4'!$V132&lt;&gt;"",'Project 4'!$V132*VLOOKUP('Project 4'!$U132,#REF!,2,0),"")</f>
        <v/>
      </c>
      <c r="X132" s="18"/>
      <c r="Y132" s="18"/>
      <c r="AA132" s="15"/>
    </row>
    <row r="133" spans="1:27" x14ac:dyDescent="0.35">
      <c r="A133" s="284"/>
      <c r="B133" s="287"/>
      <c r="C133" s="286"/>
      <c r="D133" s="287"/>
      <c r="E133" s="73"/>
      <c r="F133" s="293"/>
      <c r="G133" s="293"/>
      <c r="H133" s="293"/>
      <c r="I133" s="293"/>
      <c r="J133" s="294"/>
      <c r="K133" s="294"/>
      <c r="L133" s="293"/>
      <c r="M133" s="231" t="str">
        <f t="shared" si="0"/>
        <v/>
      </c>
      <c r="N133" s="231" t="str">
        <f>IF(Detailed_Expense_P114161820[[#This Row],[TOTAL]]&lt;&gt;"",Detailed_Expense_P114161820[[#This Row],[TOTAL]]*VLOOKUP(Detailed_Expense_P114161820[[#This Row],[CURRENCY]],Conversion12[],2,0),"")</f>
        <v/>
      </c>
      <c r="O133" s="281"/>
      <c r="P133" s="296"/>
      <c r="Q133" s="296"/>
      <c r="R133" s="74"/>
      <c r="S133" s="19"/>
      <c r="T133" s="20"/>
      <c r="U133" s="18"/>
      <c r="W133" s="53" t="str">
        <f>IF('Project 4'!$V133&lt;&gt;"",'Project 4'!$V133*VLOOKUP('Project 4'!$U133,#REF!,2,0),"")</f>
        <v/>
      </c>
      <c r="X133" s="18"/>
      <c r="Y133" s="25"/>
      <c r="AA133" s="15"/>
    </row>
    <row r="134" spans="1:27" x14ac:dyDescent="0.35">
      <c r="A134" s="284"/>
      <c r="B134" s="287"/>
      <c r="C134" s="286"/>
      <c r="D134" s="287"/>
      <c r="E134" s="73"/>
      <c r="F134" s="293"/>
      <c r="G134" s="293"/>
      <c r="H134" s="293"/>
      <c r="I134" s="293"/>
      <c r="J134" s="294"/>
      <c r="K134" s="294"/>
      <c r="L134" s="293"/>
      <c r="M134" s="231" t="str">
        <f t="shared" si="0"/>
        <v/>
      </c>
      <c r="N134" s="231" t="str">
        <f>IF(Detailed_Expense_P114161820[[#This Row],[TOTAL]]&lt;&gt;"",Detailed_Expense_P114161820[[#This Row],[TOTAL]]*VLOOKUP(Detailed_Expense_P114161820[[#This Row],[CURRENCY]],Conversion12[],2,0),"")</f>
        <v/>
      </c>
      <c r="O134" s="281"/>
      <c r="P134" s="296"/>
      <c r="Q134" s="296"/>
      <c r="R134" s="74"/>
      <c r="S134" s="19"/>
      <c r="T134" s="20"/>
      <c r="U134" s="18"/>
      <c r="W134" s="53" t="str">
        <f>IF('Project 4'!$V134&lt;&gt;"",'Project 4'!$V134*VLOOKUP('Project 4'!$U134,#REF!,2,0),"")</f>
        <v/>
      </c>
      <c r="X134" s="18"/>
      <c r="Y134" s="18"/>
      <c r="AA134" s="15"/>
    </row>
    <row r="135" spans="1:27" x14ac:dyDescent="0.35">
      <c r="A135" s="288"/>
      <c r="B135" s="289"/>
      <c r="C135" s="290"/>
      <c r="D135" s="291"/>
      <c r="E135" s="73"/>
      <c r="F135" s="293"/>
      <c r="G135" s="293"/>
      <c r="H135" s="293"/>
      <c r="I135" s="293"/>
      <c r="J135" s="294"/>
      <c r="K135" s="294"/>
      <c r="L135" s="293"/>
      <c r="M135" s="231" t="str">
        <f t="shared" si="0"/>
        <v/>
      </c>
      <c r="N135" s="231" t="str">
        <f>IF(Detailed_Expense_P114161820[[#This Row],[TOTAL]]&lt;&gt;"",Detailed_Expense_P114161820[[#This Row],[TOTAL]]*VLOOKUP(Detailed_Expense_P114161820[[#This Row],[CURRENCY]],Conversion12[],2,0),"")</f>
        <v/>
      </c>
      <c r="O135" s="281"/>
      <c r="P135" s="296"/>
      <c r="Q135" s="296"/>
      <c r="R135" s="74"/>
      <c r="S135" s="19"/>
      <c r="T135" s="20"/>
      <c r="U135" s="18"/>
      <c r="W135" s="53" t="str">
        <f>IF('Project 4'!$V135&lt;&gt;"",'Project 4'!$V135*VLOOKUP('Project 4'!$U135,#REF!,2,0),"")</f>
        <v/>
      </c>
      <c r="X135" s="18"/>
      <c r="Y135" s="18"/>
      <c r="AA135" s="15"/>
    </row>
    <row r="136" spans="1:27" x14ac:dyDescent="0.35">
      <c r="A136" s="288"/>
      <c r="B136" s="289"/>
      <c r="C136" s="290"/>
      <c r="D136" s="291"/>
      <c r="E136" s="73"/>
      <c r="F136" s="293"/>
      <c r="G136" s="293"/>
      <c r="H136" s="293"/>
      <c r="I136" s="293"/>
      <c r="J136" s="294"/>
      <c r="K136" s="294"/>
      <c r="L136" s="293"/>
      <c r="M136" s="231" t="str">
        <f t="shared" si="0"/>
        <v/>
      </c>
      <c r="N136" s="231" t="str">
        <f>IF(Detailed_Expense_P114161820[[#This Row],[TOTAL]]&lt;&gt;"",Detailed_Expense_P114161820[[#This Row],[TOTAL]]*VLOOKUP(Detailed_Expense_P114161820[[#This Row],[CURRENCY]],Conversion12[],2,0),"")</f>
        <v/>
      </c>
      <c r="O136" s="281"/>
      <c r="P136" s="296"/>
      <c r="Q136" s="296"/>
      <c r="R136" s="74"/>
      <c r="S136" s="19"/>
      <c r="T136" s="20"/>
      <c r="U136" s="18"/>
      <c r="W136" s="53" t="str">
        <f>IF('Project 4'!$V136&lt;&gt;"",'Project 4'!$V136*VLOOKUP('Project 4'!$U136,#REF!,2,0),"")</f>
        <v/>
      </c>
      <c r="X136" s="18"/>
      <c r="Y136" s="18"/>
      <c r="AA136" s="15"/>
    </row>
    <row r="137" spans="1:27" x14ac:dyDescent="0.35">
      <c r="A137" s="288"/>
      <c r="B137" s="289"/>
      <c r="C137" s="290"/>
      <c r="D137" s="291"/>
      <c r="E137" s="73"/>
      <c r="F137" s="293"/>
      <c r="G137" s="293"/>
      <c r="H137" s="293"/>
      <c r="I137" s="293"/>
      <c r="J137" s="294"/>
      <c r="K137" s="294"/>
      <c r="L137" s="293"/>
      <c r="M137" s="231" t="str">
        <f t="shared" si="0"/>
        <v/>
      </c>
      <c r="N137" s="231" t="str">
        <f>IF(Detailed_Expense_P114161820[[#This Row],[TOTAL]]&lt;&gt;"",Detailed_Expense_P114161820[[#This Row],[TOTAL]]*VLOOKUP(Detailed_Expense_P114161820[[#This Row],[CURRENCY]],Conversion12[],2,0),"")</f>
        <v/>
      </c>
      <c r="O137" s="281"/>
      <c r="P137" s="296"/>
      <c r="Q137" s="296"/>
      <c r="R137" s="74"/>
      <c r="S137" s="19"/>
      <c r="T137" s="20"/>
      <c r="U137" s="18"/>
      <c r="W137" s="53" t="str">
        <f>IF('Project 4'!$V137&lt;&gt;"",'Project 4'!$V137*VLOOKUP('Project 4'!$U137,#REF!,2,0),"")</f>
        <v/>
      </c>
      <c r="X137" s="18"/>
      <c r="Y137" s="18"/>
      <c r="AA137" s="15"/>
    </row>
    <row r="138" spans="1:27" x14ac:dyDescent="0.35">
      <c r="A138" s="288"/>
      <c r="B138" s="289"/>
      <c r="C138" s="290"/>
      <c r="D138" s="291"/>
      <c r="E138" s="73"/>
      <c r="F138" s="293"/>
      <c r="G138" s="293"/>
      <c r="H138" s="293"/>
      <c r="I138" s="293"/>
      <c r="J138" s="294"/>
      <c r="K138" s="294"/>
      <c r="L138" s="293"/>
      <c r="M138" s="231" t="str">
        <f t="shared" si="0"/>
        <v/>
      </c>
      <c r="N138" s="231" t="str">
        <f>IF(Detailed_Expense_P114161820[[#This Row],[TOTAL]]&lt;&gt;"",Detailed_Expense_P114161820[[#This Row],[TOTAL]]*VLOOKUP(Detailed_Expense_P114161820[[#This Row],[CURRENCY]],Conversion12[],2,0),"")</f>
        <v/>
      </c>
      <c r="O138" s="281"/>
      <c r="P138" s="296"/>
      <c r="Q138" s="296"/>
      <c r="R138" s="74"/>
      <c r="S138" s="19"/>
      <c r="T138" s="20"/>
      <c r="U138" s="18"/>
      <c r="W138" s="53" t="str">
        <f>IF('Project 4'!$V138&lt;&gt;"",'Project 4'!$V138*VLOOKUP('Project 4'!$U138,#REF!,2,0),"")</f>
        <v/>
      </c>
      <c r="X138" s="18"/>
      <c r="Y138" s="25"/>
      <c r="AA138" s="15"/>
    </row>
    <row r="139" spans="1:27" x14ac:dyDescent="0.35">
      <c r="A139" s="288"/>
      <c r="B139" s="289"/>
      <c r="C139" s="290"/>
      <c r="D139" s="291"/>
      <c r="E139" s="73"/>
      <c r="F139" s="293"/>
      <c r="G139" s="293"/>
      <c r="H139" s="293"/>
      <c r="I139" s="293"/>
      <c r="J139" s="294"/>
      <c r="K139" s="294"/>
      <c r="L139" s="293"/>
      <c r="M139" s="231" t="str">
        <f t="shared" si="0"/>
        <v/>
      </c>
      <c r="N139" s="231" t="str">
        <f>IF(Detailed_Expense_P114161820[[#This Row],[TOTAL]]&lt;&gt;"",Detailed_Expense_P114161820[[#This Row],[TOTAL]]*VLOOKUP(Detailed_Expense_P114161820[[#This Row],[CURRENCY]],Conversion12[],2,0),"")</f>
        <v/>
      </c>
      <c r="O139" s="281"/>
      <c r="P139" s="296"/>
      <c r="Q139" s="296"/>
      <c r="R139" s="74"/>
      <c r="T139" s="20"/>
      <c r="U139" s="18"/>
      <c r="W139" s="53" t="str">
        <f>IF('Project 4'!$V139&lt;&gt;"",'Project 4'!$V139*VLOOKUP('Project 4'!$U139,#REF!,2,0),"")</f>
        <v/>
      </c>
      <c r="X139" s="27"/>
      <c r="Y139" s="25"/>
      <c r="AA139" s="15"/>
    </row>
    <row r="140" spans="1:27" x14ac:dyDescent="0.35">
      <c r="A140" s="288"/>
      <c r="B140" s="289"/>
      <c r="C140" s="290"/>
      <c r="D140" s="291"/>
      <c r="E140" s="73"/>
      <c r="F140" s="293"/>
      <c r="G140" s="293"/>
      <c r="H140" s="293"/>
      <c r="I140" s="293"/>
      <c r="J140" s="294"/>
      <c r="K140" s="294"/>
      <c r="L140" s="293"/>
      <c r="M140" s="231" t="str">
        <f t="shared" si="0"/>
        <v/>
      </c>
      <c r="N140" s="231" t="str">
        <f>IF(Detailed_Expense_P114161820[[#This Row],[TOTAL]]&lt;&gt;"",Detailed_Expense_P114161820[[#This Row],[TOTAL]]*VLOOKUP(Detailed_Expense_P114161820[[#This Row],[CURRENCY]],Conversion12[],2,0),"")</f>
        <v/>
      </c>
      <c r="O140" s="281"/>
      <c r="P140" s="296"/>
      <c r="Q140" s="296"/>
      <c r="R140" s="74"/>
      <c r="T140" s="20"/>
      <c r="U140" s="18"/>
      <c r="W140" s="53" t="str">
        <f>IF('Project 4'!$V140&lt;&gt;"",'Project 4'!$V140*VLOOKUP('Project 4'!$U140,#REF!,2,0),"")</f>
        <v/>
      </c>
      <c r="X140" s="27"/>
      <c r="Y140" s="25"/>
      <c r="AA140" s="15"/>
    </row>
    <row r="141" spans="1:27" x14ac:dyDescent="0.35">
      <c r="A141" s="288"/>
      <c r="B141" s="289"/>
      <c r="C141" s="290"/>
      <c r="D141" s="291"/>
      <c r="E141" s="73"/>
      <c r="F141" s="293"/>
      <c r="G141" s="293"/>
      <c r="H141" s="293"/>
      <c r="I141" s="293"/>
      <c r="J141" s="294"/>
      <c r="K141" s="294"/>
      <c r="L141" s="293"/>
      <c r="M141" s="231" t="str">
        <f t="shared" si="0"/>
        <v/>
      </c>
      <c r="N141" s="231" t="str">
        <f>IF(Detailed_Expense_P114161820[[#This Row],[TOTAL]]&lt;&gt;"",Detailed_Expense_P114161820[[#This Row],[TOTAL]]*VLOOKUP(Detailed_Expense_P114161820[[#This Row],[CURRENCY]],Conversion12[],2,0),"")</f>
        <v/>
      </c>
      <c r="O141" s="281"/>
      <c r="P141" s="296"/>
      <c r="Q141" s="296"/>
      <c r="R141" s="74"/>
      <c r="T141" s="20"/>
      <c r="U141" s="18"/>
      <c r="W141" s="53" t="str">
        <f>IF('Project 4'!$V141&lt;&gt;"",'Project 4'!$V141*VLOOKUP('Project 4'!$U141,#REF!,2,0),"")</f>
        <v/>
      </c>
      <c r="X141" s="27"/>
      <c r="Y141" s="25"/>
      <c r="AA141" s="15"/>
    </row>
    <row r="142" spans="1:27" x14ac:dyDescent="0.35">
      <c r="A142" s="288"/>
      <c r="B142" s="289"/>
      <c r="C142" s="290"/>
      <c r="D142" s="291"/>
      <c r="E142" s="90"/>
      <c r="F142" s="293"/>
      <c r="G142" s="293"/>
      <c r="H142" s="293"/>
      <c r="I142" s="293"/>
      <c r="J142" s="294"/>
      <c r="K142" s="294"/>
      <c r="L142" s="293"/>
      <c r="M142" s="231" t="str">
        <f t="shared" si="0"/>
        <v/>
      </c>
      <c r="N142" s="231" t="str">
        <f>IF(Detailed_Expense_P114161820[[#This Row],[TOTAL]]&lt;&gt;"",Detailed_Expense_P114161820[[#This Row],[TOTAL]]*VLOOKUP(Detailed_Expense_P114161820[[#This Row],[CURRENCY]],Conversion12[],2,0),"")</f>
        <v/>
      </c>
      <c r="O142" s="281"/>
      <c r="P142" s="291"/>
      <c r="Q142" s="290"/>
      <c r="R142" s="74"/>
      <c r="T142" s="20"/>
      <c r="U142" s="18"/>
      <c r="W142" s="53" t="str">
        <f>IF('Project 4'!$V142&lt;&gt;"",'Project 4'!$V142*VLOOKUP('Project 4'!$U142,#REF!,2,0),"")</f>
        <v/>
      </c>
      <c r="X142" s="27"/>
      <c r="Y142" s="25"/>
      <c r="AA142" s="15"/>
    </row>
    <row r="143" spans="1:27" x14ac:dyDescent="0.35">
      <c r="A143" s="288"/>
      <c r="B143" s="289"/>
      <c r="C143" s="290"/>
      <c r="D143" s="291"/>
      <c r="E143" s="73"/>
      <c r="F143" s="293"/>
      <c r="G143" s="293"/>
      <c r="H143" s="293"/>
      <c r="I143" s="293"/>
      <c r="J143" s="294"/>
      <c r="K143" s="294"/>
      <c r="L143" s="293"/>
      <c r="M143" s="231" t="str">
        <f t="shared" si="0"/>
        <v/>
      </c>
      <c r="N143" s="231" t="str">
        <f>IF(Detailed_Expense_P114161820[[#This Row],[TOTAL]]&lt;&gt;"",Detailed_Expense_P114161820[[#This Row],[TOTAL]]*VLOOKUP(Detailed_Expense_P114161820[[#This Row],[CURRENCY]],Conversion12[],2,0),"")</f>
        <v/>
      </c>
      <c r="O143" s="281"/>
      <c r="P143" s="291"/>
      <c r="Q143" s="290"/>
      <c r="R143" s="74"/>
      <c r="T143" s="20"/>
      <c r="U143" s="18"/>
      <c r="W143" s="53" t="str">
        <f>IF('Project 4'!$V143&lt;&gt;"",'Project 4'!$V143*VLOOKUP('Project 4'!$U143,#REF!,2,0),"")</f>
        <v/>
      </c>
      <c r="X143" s="27"/>
      <c r="Y143" s="25"/>
      <c r="AA143" s="15"/>
    </row>
    <row r="144" spans="1:27" x14ac:dyDescent="0.35">
      <c r="A144" s="288"/>
      <c r="B144" s="289"/>
      <c r="C144" s="290"/>
      <c r="D144" s="291"/>
      <c r="E144" s="73"/>
      <c r="F144" s="293"/>
      <c r="G144" s="293"/>
      <c r="H144" s="293"/>
      <c r="I144" s="293"/>
      <c r="J144" s="294"/>
      <c r="K144" s="294"/>
      <c r="L144" s="293"/>
      <c r="M144" s="231" t="str">
        <f t="shared" si="0"/>
        <v/>
      </c>
      <c r="N144" s="231" t="str">
        <f>IF(Detailed_Expense_P114161820[[#This Row],[TOTAL]]&lt;&gt;"",Detailed_Expense_P114161820[[#This Row],[TOTAL]]*VLOOKUP(Detailed_Expense_P114161820[[#This Row],[CURRENCY]],Conversion12[],2,0),"")</f>
        <v/>
      </c>
      <c r="O144" s="281"/>
      <c r="P144" s="291"/>
      <c r="Q144" s="290"/>
      <c r="R144" s="74"/>
      <c r="T144" s="20"/>
      <c r="U144" s="18"/>
      <c r="W144" s="53" t="str">
        <f>IF('Project 4'!$V144&lt;&gt;"",'Project 4'!$V144*VLOOKUP('Project 4'!$U144,#REF!,2,0),"")</f>
        <v/>
      </c>
      <c r="X144" s="27"/>
      <c r="Y144" s="25"/>
      <c r="AA144" s="15"/>
    </row>
    <row r="145" spans="1:27" x14ac:dyDescent="0.35">
      <c r="A145" s="288"/>
      <c r="B145" s="289"/>
      <c r="C145" s="291"/>
      <c r="D145" s="291"/>
      <c r="E145" s="90"/>
      <c r="F145" s="293"/>
      <c r="G145" s="293"/>
      <c r="H145" s="293"/>
      <c r="I145" s="293"/>
      <c r="J145" s="294"/>
      <c r="K145" s="294"/>
      <c r="L145" s="293"/>
      <c r="M145" s="231" t="str">
        <f t="shared" si="0"/>
        <v/>
      </c>
      <c r="N145" s="231" t="str">
        <f>IF(Detailed_Expense_P114161820[[#This Row],[TOTAL]]&lt;&gt;"",Detailed_Expense_P114161820[[#This Row],[TOTAL]]*VLOOKUP(Detailed_Expense_P114161820[[#This Row],[CURRENCY]],Conversion12[],2,0),"")</f>
        <v/>
      </c>
      <c r="O145" s="281"/>
      <c r="P145" s="291"/>
      <c r="Q145" s="290"/>
      <c r="R145" s="74"/>
      <c r="T145" s="20"/>
      <c r="U145" s="18"/>
      <c r="W145" s="53" t="str">
        <f>IF('Project 4'!$V145&lt;&gt;"",'Project 4'!$V145*VLOOKUP('Project 4'!$U145,#REF!,2,0),"")</f>
        <v/>
      </c>
      <c r="X145" s="27"/>
      <c r="Y145" s="18"/>
      <c r="AA145" s="15"/>
    </row>
    <row r="146" spans="1:27" x14ac:dyDescent="0.35">
      <c r="A146" s="288"/>
      <c r="B146" s="289"/>
      <c r="C146" s="291"/>
      <c r="D146" s="291"/>
      <c r="E146" s="90"/>
      <c r="F146" s="293"/>
      <c r="G146" s="293"/>
      <c r="H146" s="293"/>
      <c r="I146" s="293"/>
      <c r="J146" s="294"/>
      <c r="K146" s="294"/>
      <c r="L146" s="293"/>
      <c r="M146" s="231" t="str">
        <f t="shared" si="0"/>
        <v/>
      </c>
      <c r="N146" s="231" t="str">
        <f>IF(Detailed_Expense_P114161820[[#This Row],[TOTAL]]&lt;&gt;"",Detailed_Expense_P114161820[[#This Row],[TOTAL]]*VLOOKUP(Detailed_Expense_P114161820[[#This Row],[CURRENCY]],Conversion12[],2,0),"")</f>
        <v/>
      </c>
      <c r="O146" s="281"/>
      <c r="P146" s="291"/>
      <c r="Q146" s="290"/>
      <c r="R146" s="74"/>
      <c r="T146" s="20"/>
      <c r="U146" s="18"/>
      <c r="W146" s="53" t="str">
        <f>IF('Project 4'!$V146&lt;&gt;"",'Project 4'!$V146*VLOOKUP('Project 4'!$U146,#REF!,2,0),"")</f>
        <v/>
      </c>
      <c r="X146" s="27"/>
      <c r="Y146" s="18"/>
      <c r="AA146" s="15"/>
    </row>
    <row r="147" spans="1:27" x14ac:dyDescent="0.35">
      <c r="A147" s="288"/>
      <c r="B147" s="289"/>
      <c r="C147" s="292"/>
      <c r="D147" s="291"/>
      <c r="E147" s="90"/>
      <c r="F147" s="293"/>
      <c r="G147" s="293"/>
      <c r="H147" s="293"/>
      <c r="I147" s="293"/>
      <c r="J147" s="294"/>
      <c r="K147" s="294"/>
      <c r="L147" s="293"/>
      <c r="M147" s="231" t="str">
        <f t="shared" si="0"/>
        <v/>
      </c>
      <c r="N147" s="231" t="str">
        <f>IF(Detailed_Expense_P114161820[[#This Row],[TOTAL]]&lt;&gt;"",Detailed_Expense_P114161820[[#This Row],[TOTAL]]*VLOOKUP(Detailed_Expense_P114161820[[#This Row],[CURRENCY]],Conversion12[],2,0),"")</f>
        <v/>
      </c>
      <c r="O147" s="281"/>
      <c r="P147" s="291"/>
      <c r="Q147" s="290"/>
      <c r="R147" s="74"/>
      <c r="T147" s="20"/>
      <c r="U147" s="18"/>
      <c r="W147" s="53" t="str">
        <f>IF('Project 4'!$V147&lt;&gt;"",'Project 4'!$V147*VLOOKUP('Project 4'!$U147,#REF!,2,0),"")</f>
        <v/>
      </c>
      <c r="X147" s="27"/>
      <c r="Y147" s="18"/>
      <c r="AA147" s="15"/>
    </row>
    <row r="148" spans="1:27" x14ac:dyDescent="0.35">
      <c r="A148" s="288"/>
      <c r="B148" s="289"/>
      <c r="C148" s="292"/>
      <c r="D148" s="291"/>
      <c r="E148" s="73"/>
      <c r="F148" s="293"/>
      <c r="G148" s="293"/>
      <c r="H148" s="295"/>
      <c r="I148" s="296"/>
      <c r="J148" s="297"/>
      <c r="K148" s="298"/>
      <c r="L148" s="281"/>
      <c r="M148" s="231" t="str">
        <f t="shared" si="0"/>
        <v/>
      </c>
      <c r="N148" s="231" t="str">
        <f>IF(Detailed_Expense_P114161820[[#This Row],[TOTAL]]&lt;&gt;"",Detailed_Expense_P114161820[[#This Row],[TOTAL]]*VLOOKUP(Detailed_Expense_P114161820[[#This Row],[CURRENCY]],Conversion12[],2,0),"")</f>
        <v/>
      </c>
      <c r="O148" s="281"/>
      <c r="P148" s="291"/>
      <c r="Q148" s="290"/>
      <c r="R148" s="74"/>
      <c r="T148" s="20"/>
      <c r="U148" s="18"/>
      <c r="W148" s="53" t="str">
        <f>IF('Project 4'!$V148&lt;&gt;"",'Project 4'!$V148*VLOOKUP('Project 4'!$U148,#REF!,2,0),"")</f>
        <v/>
      </c>
      <c r="X148" s="27"/>
      <c r="Y148" s="25"/>
      <c r="AA148" s="15"/>
    </row>
    <row r="149" spans="1:27" x14ac:dyDescent="0.35">
      <c r="A149" s="288"/>
      <c r="B149" s="289"/>
      <c r="C149" s="291"/>
      <c r="D149" s="291"/>
      <c r="E149" s="73"/>
      <c r="F149" s="293"/>
      <c r="G149" s="293"/>
      <c r="H149" s="295"/>
      <c r="I149" s="296"/>
      <c r="J149" s="297"/>
      <c r="K149" s="298"/>
      <c r="L149" s="281"/>
      <c r="M149" s="231" t="str">
        <f t="shared" si="0"/>
        <v/>
      </c>
      <c r="N149" s="231" t="str">
        <f>IF(Detailed_Expense_P114161820[[#This Row],[TOTAL]]&lt;&gt;"",Detailed_Expense_P114161820[[#This Row],[TOTAL]]*VLOOKUP(Detailed_Expense_P114161820[[#This Row],[CURRENCY]],Conversion12[],2,0),"")</f>
        <v/>
      </c>
      <c r="O149" s="281"/>
      <c r="P149" s="291"/>
      <c r="Q149" s="290"/>
      <c r="R149" s="74"/>
      <c r="T149" s="20"/>
      <c r="U149" s="18"/>
      <c r="W149" s="53" t="str">
        <f>IF('Project 4'!$V149&lt;&gt;"",'Project 4'!$V149*VLOOKUP('Project 4'!$U149,#REF!,2,0),"")</f>
        <v/>
      </c>
      <c r="X149" s="27"/>
      <c r="Y149" s="25"/>
      <c r="AA149" s="15"/>
    </row>
    <row r="150" spans="1:27" x14ac:dyDescent="0.35">
      <c r="A150" s="288"/>
      <c r="B150" s="289"/>
      <c r="C150" s="291"/>
      <c r="D150" s="291"/>
      <c r="E150" s="73"/>
      <c r="F150" s="293"/>
      <c r="G150" s="293"/>
      <c r="H150" s="295"/>
      <c r="I150" s="296"/>
      <c r="J150" s="297"/>
      <c r="K150" s="298"/>
      <c r="L150" s="281"/>
      <c r="M150" s="231" t="str">
        <f t="shared" si="0"/>
        <v/>
      </c>
      <c r="N150" s="231" t="str">
        <f>IF(Detailed_Expense_P114161820[[#This Row],[TOTAL]]&lt;&gt;"",Detailed_Expense_P114161820[[#This Row],[TOTAL]]*VLOOKUP(Detailed_Expense_P114161820[[#This Row],[CURRENCY]],Conversion12[],2,0),"")</f>
        <v/>
      </c>
      <c r="O150" s="281"/>
      <c r="P150" s="291"/>
      <c r="Q150" s="290"/>
      <c r="R150" s="74"/>
      <c r="T150" s="20"/>
      <c r="U150" s="18"/>
      <c r="W150" s="53" t="str">
        <f>IF('Project 4'!$V150&lt;&gt;"",'Project 4'!$V150*VLOOKUP('Project 4'!$U150,#REF!,2,0),"")</f>
        <v/>
      </c>
      <c r="X150" s="27"/>
      <c r="Y150" s="18"/>
      <c r="AA150" s="15"/>
    </row>
    <row r="151" spans="1:27" x14ac:dyDescent="0.35">
      <c r="A151" s="288"/>
      <c r="B151" s="289"/>
      <c r="C151" s="291"/>
      <c r="D151" s="291"/>
      <c r="E151" s="73"/>
      <c r="F151" s="293"/>
      <c r="G151" s="293"/>
      <c r="H151" s="295"/>
      <c r="I151" s="296"/>
      <c r="J151" s="297"/>
      <c r="K151" s="298"/>
      <c r="L151" s="281"/>
      <c r="M151" s="231" t="str">
        <f t="shared" si="0"/>
        <v/>
      </c>
      <c r="N151" s="231" t="str">
        <f>IF(Detailed_Expense_P114161820[[#This Row],[TOTAL]]&lt;&gt;"",Detailed_Expense_P114161820[[#This Row],[TOTAL]]*VLOOKUP(Detailed_Expense_P114161820[[#This Row],[CURRENCY]],Conversion12[],2,0),"")</f>
        <v/>
      </c>
      <c r="O151" s="281"/>
      <c r="P151" s="291"/>
      <c r="Q151" s="290"/>
      <c r="R151" s="74"/>
      <c r="T151" s="20"/>
      <c r="U151" s="18"/>
      <c r="W151" s="53" t="str">
        <f>IF('Project 4'!$V151&lt;&gt;"",'Project 4'!$V151*VLOOKUP('Project 4'!$U151,#REF!,2,0),"")</f>
        <v/>
      </c>
      <c r="X151" s="27"/>
      <c r="Y151" s="18"/>
      <c r="AA151" s="15"/>
    </row>
    <row r="152" spans="1:27" x14ac:dyDescent="0.35">
      <c r="A152" s="288"/>
      <c r="B152" s="289"/>
      <c r="C152" s="291"/>
      <c r="D152" s="291"/>
      <c r="E152" s="73"/>
      <c r="F152" s="293"/>
      <c r="G152" s="293"/>
      <c r="H152" s="295"/>
      <c r="I152" s="296"/>
      <c r="J152" s="297"/>
      <c r="K152" s="298"/>
      <c r="L152" s="281"/>
      <c r="M152" s="231" t="str">
        <f t="shared" si="0"/>
        <v/>
      </c>
      <c r="N152" s="231" t="str">
        <f>IF(Detailed_Expense_P114161820[[#This Row],[TOTAL]]&lt;&gt;"",Detailed_Expense_P114161820[[#This Row],[TOTAL]]*VLOOKUP(Detailed_Expense_P114161820[[#This Row],[CURRENCY]],Conversion12[],2,0),"")</f>
        <v/>
      </c>
      <c r="O152" s="281"/>
      <c r="P152" s="291"/>
      <c r="Q152" s="290"/>
      <c r="R152" s="74"/>
      <c r="T152" s="20"/>
      <c r="U152" s="18"/>
      <c r="W152" s="53" t="str">
        <f>IF('Project 4'!$V152&lt;&gt;"",'Project 4'!$V152*VLOOKUP('Project 4'!$U152,#REF!,2,0),"")</f>
        <v/>
      </c>
      <c r="X152" s="27"/>
      <c r="Y152" s="26"/>
      <c r="AA152" s="15"/>
    </row>
    <row r="153" spans="1:27" x14ac:dyDescent="0.35">
      <c r="A153" s="288"/>
      <c r="B153" s="289"/>
      <c r="C153" s="291"/>
      <c r="D153" s="291"/>
      <c r="E153" s="73"/>
      <c r="F153" s="293"/>
      <c r="G153" s="293"/>
      <c r="H153" s="295"/>
      <c r="I153" s="296"/>
      <c r="J153" s="297"/>
      <c r="K153" s="298"/>
      <c r="L153" s="281"/>
      <c r="M153" s="231" t="str">
        <f t="shared" si="0"/>
        <v/>
      </c>
      <c r="N153" s="231" t="str">
        <f>IF(Detailed_Expense_P114161820[[#This Row],[TOTAL]]&lt;&gt;"",Detailed_Expense_P114161820[[#This Row],[TOTAL]]*VLOOKUP(Detailed_Expense_P114161820[[#This Row],[CURRENCY]],Conversion12[],2,0),"")</f>
        <v/>
      </c>
      <c r="O153" s="281"/>
      <c r="P153" s="291"/>
      <c r="Q153" s="290"/>
      <c r="R153" s="74"/>
      <c r="T153" s="20"/>
      <c r="U153" s="18"/>
      <c r="W153" s="53" t="str">
        <f>IF('Project 4'!$V153&lt;&gt;"",'Project 4'!$V153*VLOOKUP('Project 4'!$U153,#REF!,2,0),"")</f>
        <v/>
      </c>
      <c r="X153" s="27"/>
      <c r="Y153" s="26"/>
      <c r="AA153" s="15"/>
    </row>
    <row r="154" spans="1:27" x14ac:dyDescent="0.35">
      <c r="A154" s="288"/>
      <c r="B154" s="289"/>
      <c r="C154" s="291"/>
      <c r="D154" s="291"/>
      <c r="E154" s="73"/>
      <c r="F154" s="293"/>
      <c r="G154" s="293"/>
      <c r="H154" s="281"/>
      <c r="I154" s="281"/>
      <c r="J154" s="299"/>
      <c r="K154" s="298"/>
      <c r="L154" s="281"/>
      <c r="M154" s="231" t="str">
        <f t="shared" si="0"/>
        <v/>
      </c>
      <c r="N154" s="231" t="str">
        <f>IF(Detailed_Expense_P114161820[[#This Row],[TOTAL]]&lt;&gt;"",Detailed_Expense_P114161820[[#This Row],[TOTAL]]*VLOOKUP(Detailed_Expense_P114161820[[#This Row],[CURRENCY]],Conversion12[],2,0),"")</f>
        <v/>
      </c>
      <c r="O154" s="281"/>
      <c r="P154" s="291"/>
      <c r="Q154" s="290"/>
      <c r="R154" s="74"/>
      <c r="T154" s="20"/>
      <c r="U154" s="18"/>
      <c r="W154" s="53" t="str">
        <f>IF('Project 4'!$V154&lt;&gt;"",'Project 4'!$V154*VLOOKUP('Project 4'!$U154,#REF!,2,0),"")</f>
        <v/>
      </c>
      <c r="X154" s="27"/>
      <c r="Y154" s="25"/>
      <c r="AA154" s="15"/>
    </row>
    <row r="155" spans="1:27" x14ac:dyDescent="0.35">
      <c r="A155" s="288"/>
      <c r="B155" s="289"/>
      <c r="C155" s="291"/>
      <c r="D155" s="291"/>
      <c r="E155" s="73"/>
      <c r="F155" s="293"/>
      <c r="G155" s="293"/>
      <c r="H155" s="295"/>
      <c r="I155" s="296"/>
      <c r="J155" s="297"/>
      <c r="K155" s="298"/>
      <c r="L155" s="281"/>
      <c r="M155" s="231" t="str">
        <f t="shared" si="0"/>
        <v/>
      </c>
      <c r="N155" s="231" t="str">
        <f>IF(Detailed_Expense_P114161820[[#This Row],[TOTAL]]&lt;&gt;"",Detailed_Expense_P114161820[[#This Row],[TOTAL]]*VLOOKUP(Detailed_Expense_P114161820[[#This Row],[CURRENCY]],Conversion12[],2,0),"")</f>
        <v/>
      </c>
      <c r="O155" s="281"/>
      <c r="P155" s="291"/>
      <c r="Q155" s="290"/>
      <c r="R155" s="74"/>
      <c r="T155" s="20"/>
      <c r="U155" s="18"/>
      <c r="W155" s="53" t="str">
        <f>IF('Project 4'!$V155&lt;&gt;"",'Project 4'!$V155*VLOOKUP('Project 4'!$U155,#REF!,2,0),"")</f>
        <v/>
      </c>
      <c r="X155" s="27"/>
      <c r="Y155" s="25"/>
      <c r="AA155" s="15"/>
    </row>
    <row r="156" spans="1:27" x14ac:dyDescent="0.35">
      <c r="A156" s="288"/>
      <c r="B156" s="289"/>
      <c r="C156" s="291"/>
      <c r="D156" s="291"/>
      <c r="E156" s="73"/>
      <c r="F156" s="293"/>
      <c r="G156" s="293"/>
      <c r="H156" s="295"/>
      <c r="I156" s="296"/>
      <c r="J156" s="297"/>
      <c r="K156" s="298"/>
      <c r="L156" s="281"/>
      <c r="M156" s="231" t="str">
        <f t="shared" si="0"/>
        <v/>
      </c>
      <c r="N156" s="231" t="str">
        <f>IF(Detailed_Expense_P114161820[[#This Row],[TOTAL]]&lt;&gt;"",Detailed_Expense_P114161820[[#This Row],[TOTAL]]*VLOOKUP(Detailed_Expense_P114161820[[#This Row],[CURRENCY]],Conversion12[],2,0),"")</f>
        <v/>
      </c>
      <c r="O156" s="281"/>
      <c r="P156" s="291"/>
      <c r="Q156" s="290"/>
      <c r="R156" s="74"/>
      <c r="T156" s="20"/>
      <c r="U156" s="18"/>
      <c r="W156" s="53" t="str">
        <f>IF('Project 4'!$V156&lt;&gt;"",'Project 4'!$V156*VLOOKUP('Project 4'!$U156,#REF!,2,0),"")</f>
        <v/>
      </c>
      <c r="X156" s="27"/>
      <c r="Y156" s="25"/>
      <c r="Z156" s="27"/>
      <c r="AA156" s="15"/>
    </row>
    <row r="157" spans="1:27" x14ac:dyDescent="0.35">
      <c r="A157" s="288"/>
      <c r="B157" s="289"/>
      <c r="C157" s="291"/>
      <c r="D157" s="291"/>
      <c r="E157" s="90"/>
      <c r="F157" s="293"/>
      <c r="G157" s="293"/>
      <c r="H157" s="295"/>
      <c r="I157" s="296"/>
      <c r="J157" s="297"/>
      <c r="K157" s="298"/>
      <c r="L157" s="281"/>
      <c r="M157" s="231" t="str">
        <f t="shared" si="0"/>
        <v/>
      </c>
      <c r="N157" s="231" t="str">
        <f>IF(Detailed_Expense_P114161820[[#This Row],[TOTAL]]&lt;&gt;"",Detailed_Expense_P114161820[[#This Row],[TOTAL]]*VLOOKUP(Detailed_Expense_P114161820[[#This Row],[CURRENCY]],Conversion12[],2,0),"")</f>
        <v/>
      </c>
      <c r="O157" s="281"/>
      <c r="P157" s="291"/>
      <c r="Q157" s="290"/>
      <c r="R157" s="74"/>
      <c r="T157" s="20"/>
      <c r="U157" s="18"/>
      <c r="W157" s="53" t="str">
        <f>IF('Project 4'!$V157&lt;&gt;"",'Project 4'!$V157*VLOOKUP('Project 4'!$U157,#REF!,2,0),"")</f>
        <v/>
      </c>
      <c r="X157" s="27"/>
      <c r="Y157" s="18"/>
      <c r="AA157" s="15"/>
    </row>
    <row r="158" spans="1:27" x14ac:dyDescent="0.35">
      <c r="A158" s="288"/>
      <c r="B158" s="289"/>
      <c r="C158" s="291"/>
      <c r="D158" s="291"/>
      <c r="E158" s="90"/>
      <c r="F158" s="293"/>
      <c r="G158" s="293"/>
      <c r="H158" s="295"/>
      <c r="I158" s="296"/>
      <c r="J158" s="297"/>
      <c r="K158" s="298"/>
      <c r="L158" s="281"/>
      <c r="M158" s="231" t="str">
        <f t="shared" si="0"/>
        <v/>
      </c>
      <c r="N158" s="231" t="str">
        <f>IF(Detailed_Expense_P114161820[[#This Row],[TOTAL]]&lt;&gt;"",Detailed_Expense_P114161820[[#This Row],[TOTAL]]*VLOOKUP(Detailed_Expense_P114161820[[#This Row],[CURRENCY]],Conversion12[],2,0),"")</f>
        <v/>
      </c>
      <c r="O158" s="281"/>
      <c r="P158" s="291"/>
      <c r="Q158" s="290"/>
      <c r="R158" s="74"/>
      <c r="T158" s="20"/>
      <c r="U158" s="18"/>
      <c r="W158" s="53" t="str">
        <f>IF('Project 4'!$V158&lt;&gt;"",'Project 4'!$V158*VLOOKUP('Project 4'!$U158,#REF!,2,0),"")</f>
        <v/>
      </c>
      <c r="X158" s="27"/>
      <c r="Y158" s="25"/>
      <c r="AA158" s="15"/>
    </row>
    <row r="159" spans="1:27" x14ac:dyDescent="0.35">
      <c r="A159" s="288"/>
      <c r="B159" s="289"/>
      <c r="C159" s="291"/>
      <c r="D159" s="291"/>
      <c r="E159" s="73"/>
      <c r="F159" s="293"/>
      <c r="G159" s="293"/>
      <c r="H159" s="295"/>
      <c r="I159" s="296"/>
      <c r="J159" s="297"/>
      <c r="K159" s="298"/>
      <c r="L159" s="281"/>
      <c r="M159" s="231" t="str">
        <f t="shared" si="0"/>
        <v/>
      </c>
      <c r="N159" s="231" t="str">
        <f>IF(Detailed_Expense_P114161820[[#This Row],[TOTAL]]&lt;&gt;"",Detailed_Expense_P114161820[[#This Row],[TOTAL]]*VLOOKUP(Detailed_Expense_P114161820[[#This Row],[CURRENCY]],Conversion12[],2,0),"")</f>
        <v/>
      </c>
      <c r="O159" s="281"/>
      <c r="P159" s="291"/>
      <c r="Q159" s="291"/>
      <c r="R159" s="191"/>
      <c r="T159" s="20"/>
      <c r="U159" s="18"/>
      <c r="W159" s="53" t="str">
        <f>IF('Project 4'!$V159&lt;&gt;"",'Project 4'!$V159*VLOOKUP('Project 4'!$U159,#REF!,2,0),"")</f>
        <v/>
      </c>
      <c r="X159" s="27"/>
      <c r="Y159" s="18"/>
      <c r="AA159" s="15"/>
    </row>
    <row r="160" spans="1:27" x14ac:dyDescent="0.35">
      <c r="A160" s="288"/>
      <c r="B160" s="289"/>
      <c r="C160" s="291"/>
      <c r="D160" s="291"/>
      <c r="E160" s="73"/>
      <c r="F160" s="293"/>
      <c r="G160" s="293"/>
      <c r="H160" s="295"/>
      <c r="I160" s="296"/>
      <c r="J160" s="297"/>
      <c r="K160" s="298"/>
      <c r="L160" s="281"/>
      <c r="M160" s="231" t="str">
        <f t="shared" si="0"/>
        <v/>
      </c>
      <c r="N160" s="231" t="str">
        <f>IF(Detailed_Expense_P114161820[[#This Row],[TOTAL]]&lt;&gt;"",Detailed_Expense_P114161820[[#This Row],[TOTAL]]*VLOOKUP(Detailed_Expense_P114161820[[#This Row],[CURRENCY]],Conversion12[],2,0),"")</f>
        <v/>
      </c>
      <c r="O160" s="281"/>
      <c r="P160" s="291"/>
      <c r="Q160" s="291"/>
      <c r="R160" s="73"/>
      <c r="T160" s="20"/>
      <c r="U160" s="18"/>
      <c r="W160" s="53" t="str">
        <f>IF('Project 4'!$V160&lt;&gt;"",'Project 4'!$V160*VLOOKUP('Project 4'!$U160,#REF!,2,0),"")</f>
        <v/>
      </c>
      <c r="X160" s="27"/>
      <c r="Y160" s="29"/>
      <c r="AA160" s="15"/>
    </row>
    <row r="161" spans="1:27" x14ac:dyDescent="0.35">
      <c r="A161" s="288"/>
      <c r="B161" s="289"/>
      <c r="C161" s="291"/>
      <c r="D161" s="291"/>
      <c r="E161" s="73"/>
      <c r="F161" s="293"/>
      <c r="G161" s="293"/>
      <c r="H161" s="295"/>
      <c r="I161" s="296"/>
      <c r="J161" s="297"/>
      <c r="K161" s="298"/>
      <c r="L161" s="281"/>
      <c r="M161" s="231" t="str">
        <f t="shared" si="0"/>
        <v/>
      </c>
      <c r="N161" s="231" t="str">
        <f>IF(Detailed_Expense_P114161820[[#This Row],[TOTAL]]&lt;&gt;"",Detailed_Expense_P114161820[[#This Row],[TOTAL]]*VLOOKUP(Detailed_Expense_P114161820[[#This Row],[CURRENCY]],Conversion12[],2,0),"")</f>
        <v/>
      </c>
      <c r="O161" s="281"/>
      <c r="P161" s="291"/>
      <c r="Q161" s="291"/>
      <c r="R161" s="73"/>
      <c r="T161" s="20"/>
      <c r="U161" s="18"/>
      <c r="W161" s="53" t="str">
        <f>IF('Project 4'!$V161&lt;&gt;"",'Project 4'!$V161*VLOOKUP('Project 4'!$U161,#REF!,2,0),"")</f>
        <v/>
      </c>
      <c r="X161" s="27"/>
      <c r="Y161" s="29"/>
      <c r="AA161" s="15"/>
    </row>
    <row r="162" spans="1:27" x14ac:dyDescent="0.35">
      <c r="A162" s="288"/>
      <c r="B162" s="289"/>
      <c r="C162" s="291"/>
      <c r="D162" s="291"/>
      <c r="E162" s="73"/>
      <c r="F162" s="293"/>
      <c r="G162" s="293"/>
      <c r="H162" s="295"/>
      <c r="I162" s="296"/>
      <c r="J162" s="297"/>
      <c r="K162" s="298"/>
      <c r="L162" s="281"/>
      <c r="M162" s="231" t="str">
        <f t="shared" si="0"/>
        <v/>
      </c>
      <c r="N162" s="231" t="str">
        <f>IF(Detailed_Expense_P114161820[[#This Row],[TOTAL]]&lt;&gt;"",Detailed_Expense_P114161820[[#This Row],[TOTAL]]*VLOOKUP(Detailed_Expense_P114161820[[#This Row],[CURRENCY]],Conversion12[],2,0),"")</f>
        <v/>
      </c>
      <c r="O162" s="281"/>
      <c r="P162" s="291"/>
      <c r="Q162" s="291"/>
      <c r="R162" s="73"/>
      <c r="T162" s="20"/>
      <c r="U162" s="18"/>
      <c r="W162" s="53" t="str">
        <f>IF('Project 4'!$V162&lt;&gt;"",'Project 4'!$V162*VLOOKUP('Project 4'!$U162,#REF!,2,0),"")</f>
        <v/>
      </c>
      <c r="X162" s="27"/>
      <c r="Y162" s="26"/>
      <c r="AA162" s="15"/>
    </row>
    <row r="163" spans="1:27" x14ac:dyDescent="0.35">
      <c r="A163" s="288"/>
      <c r="B163" s="289"/>
      <c r="C163" s="291"/>
      <c r="D163" s="291"/>
      <c r="E163" s="73"/>
      <c r="F163" s="293"/>
      <c r="G163" s="293"/>
      <c r="H163" s="295"/>
      <c r="I163" s="296"/>
      <c r="J163" s="297"/>
      <c r="K163" s="298"/>
      <c r="L163" s="281"/>
      <c r="M163" s="231" t="str">
        <f t="shared" si="0"/>
        <v/>
      </c>
      <c r="N163" s="231" t="str">
        <f>IF(Detailed_Expense_P114161820[[#This Row],[TOTAL]]&lt;&gt;"",Detailed_Expense_P114161820[[#This Row],[TOTAL]]*VLOOKUP(Detailed_Expense_P114161820[[#This Row],[CURRENCY]],Conversion12[],2,0),"")</f>
        <v/>
      </c>
      <c r="O163" s="281"/>
      <c r="P163" s="291"/>
      <c r="Q163" s="291"/>
      <c r="R163" s="73"/>
      <c r="T163" s="20"/>
      <c r="U163" s="18"/>
      <c r="W163" s="53" t="str">
        <f>IF('Project 4'!$V163&lt;&gt;"",'Project 4'!$V163*VLOOKUP('Project 4'!$U163,#REF!,2,0),"")</f>
        <v/>
      </c>
      <c r="X163" s="27"/>
      <c r="AA163" s="15"/>
    </row>
    <row r="164" spans="1:27" x14ac:dyDescent="0.35">
      <c r="A164" s="288"/>
      <c r="B164" s="289"/>
      <c r="C164" s="291"/>
      <c r="D164" s="291"/>
      <c r="E164" s="73"/>
      <c r="F164" s="293"/>
      <c r="G164" s="293"/>
      <c r="H164" s="295"/>
      <c r="I164" s="296"/>
      <c r="J164" s="297"/>
      <c r="K164" s="298"/>
      <c r="L164" s="281"/>
      <c r="M164" s="231" t="str">
        <f t="shared" si="0"/>
        <v/>
      </c>
      <c r="N164" s="231" t="str">
        <f>IF(Detailed_Expense_P114161820[[#This Row],[TOTAL]]&lt;&gt;"",Detailed_Expense_P114161820[[#This Row],[TOTAL]]*VLOOKUP(Detailed_Expense_P114161820[[#This Row],[CURRENCY]],Conversion12[],2,0),"")</f>
        <v/>
      </c>
      <c r="O164" s="281"/>
      <c r="P164" s="291"/>
      <c r="Q164" s="291"/>
      <c r="R164" s="73"/>
      <c r="T164" s="20"/>
      <c r="U164" s="18"/>
      <c r="W164" s="53" t="str">
        <f>IF('Project 4'!$V164&lt;&gt;"",'Project 4'!$V164*VLOOKUP('Project 4'!$U164,#REF!,2,0),"")</f>
        <v/>
      </c>
      <c r="X164" s="27"/>
      <c r="Y164" s="25"/>
      <c r="AA164" s="15"/>
    </row>
    <row r="165" spans="1:27" x14ac:dyDescent="0.35">
      <c r="A165" s="288"/>
      <c r="B165" s="289"/>
      <c r="C165" s="291"/>
      <c r="D165" s="291"/>
      <c r="E165" s="73"/>
      <c r="F165" s="293"/>
      <c r="G165" s="293"/>
      <c r="H165" s="295"/>
      <c r="I165" s="296"/>
      <c r="J165" s="297"/>
      <c r="K165" s="298"/>
      <c r="L165" s="281"/>
      <c r="M165" s="231" t="str">
        <f t="shared" si="0"/>
        <v/>
      </c>
      <c r="N165" s="231" t="str">
        <f>IF(Detailed_Expense_P114161820[[#This Row],[TOTAL]]&lt;&gt;"",Detailed_Expense_P114161820[[#This Row],[TOTAL]]*VLOOKUP(Detailed_Expense_P114161820[[#This Row],[CURRENCY]],Conversion12[],2,0),"")</f>
        <v/>
      </c>
      <c r="O165" s="281"/>
      <c r="P165" s="291"/>
      <c r="Q165" s="291"/>
      <c r="R165" s="73"/>
      <c r="T165" s="20"/>
      <c r="U165" s="18"/>
      <c r="W165" s="53" t="str">
        <f>IF('Project 4'!$V165&lt;&gt;"",'Project 4'!$V165*VLOOKUP('Project 4'!$U165,#REF!,2,0),"")</f>
        <v/>
      </c>
      <c r="X165" s="27"/>
      <c r="Y165" s="25"/>
      <c r="AA165" s="15"/>
    </row>
    <row r="166" spans="1:27" x14ac:dyDescent="0.35">
      <c r="A166" s="288"/>
      <c r="B166" s="289"/>
      <c r="C166" s="291"/>
      <c r="D166" s="291"/>
      <c r="E166" s="73"/>
      <c r="F166" s="293"/>
      <c r="G166" s="293"/>
      <c r="H166" s="281"/>
      <c r="I166" s="281"/>
      <c r="J166" s="299"/>
      <c r="K166" s="298"/>
      <c r="L166" s="281"/>
      <c r="M166" s="231" t="str">
        <f t="shared" si="0"/>
        <v/>
      </c>
      <c r="N166" s="231" t="str">
        <f>IF(Detailed_Expense_P114161820[[#This Row],[TOTAL]]&lt;&gt;"",Detailed_Expense_P114161820[[#This Row],[TOTAL]]*VLOOKUP(Detailed_Expense_P114161820[[#This Row],[CURRENCY]],Conversion12[],2,0),"")</f>
        <v/>
      </c>
      <c r="O166" s="281"/>
      <c r="P166" s="291"/>
      <c r="Q166" s="291"/>
      <c r="R166" s="73"/>
      <c r="T166" s="20"/>
      <c r="U166" s="18"/>
      <c r="W166" s="53" t="str">
        <f>IF('Project 4'!$V166&lt;&gt;"",'Project 4'!$V166*VLOOKUP('Project 4'!$U166,#REF!,2,0),"")</f>
        <v/>
      </c>
      <c r="X166" s="27"/>
      <c r="Y166" s="26"/>
      <c r="AA166" s="15"/>
    </row>
    <row r="167" spans="1:27" x14ac:dyDescent="0.35">
      <c r="A167" s="288"/>
      <c r="B167" s="289"/>
      <c r="C167" s="291"/>
      <c r="D167" s="291"/>
      <c r="E167" s="73"/>
      <c r="F167" s="293"/>
      <c r="G167" s="293"/>
      <c r="H167" s="295"/>
      <c r="I167" s="296"/>
      <c r="J167" s="297"/>
      <c r="K167" s="298"/>
      <c r="L167" s="281"/>
      <c r="M167" s="231" t="str">
        <f t="shared" si="0"/>
        <v/>
      </c>
      <c r="N167" s="231" t="str">
        <f>IF(Detailed_Expense_P114161820[[#This Row],[TOTAL]]&lt;&gt;"",Detailed_Expense_P114161820[[#This Row],[TOTAL]]*VLOOKUP(Detailed_Expense_P114161820[[#This Row],[CURRENCY]],Conversion12[],2,0),"")</f>
        <v/>
      </c>
      <c r="O167" s="281"/>
      <c r="P167" s="291"/>
      <c r="Q167" s="291"/>
      <c r="R167" s="73"/>
      <c r="S167" s="19"/>
      <c r="T167" s="20"/>
      <c r="U167" s="18"/>
      <c r="W167" s="53" t="str">
        <f>IF('Project 4'!$V167&lt;&gt;"",'Project 4'!$V167*VLOOKUP('Project 4'!$U167,#REF!,2,0),"")</f>
        <v/>
      </c>
      <c r="X167" s="27"/>
      <c r="Y167" s="29"/>
      <c r="AA167" s="15"/>
    </row>
    <row r="168" spans="1:27" x14ac:dyDescent="0.35">
      <c r="A168" s="288"/>
      <c r="B168" s="289"/>
      <c r="C168" s="291"/>
      <c r="D168" s="291"/>
      <c r="E168" s="73"/>
      <c r="F168" s="293"/>
      <c r="G168" s="293"/>
      <c r="H168" s="295"/>
      <c r="I168" s="296"/>
      <c r="J168" s="297"/>
      <c r="K168" s="298"/>
      <c r="L168" s="281"/>
      <c r="M168" s="231" t="str">
        <f t="shared" si="0"/>
        <v/>
      </c>
      <c r="N168" s="231" t="str">
        <f>IF(Detailed_Expense_P114161820[[#This Row],[TOTAL]]&lt;&gt;"",Detailed_Expense_P114161820[[#This Row],[TOTAL]]*VLOOKUP(Detailed_Expense_P114161820[[#This Row],[CURRENCY]],Conversion12[],2,0),"")</f>
        <v/>
      </c>
      <c r="O168" s="281"/>
      <c r="P168" s="291"/>
      <c r="Q168" s="291"/>
      <c r="R168" s="73"/>
      <c r="T168" s="20"/>
      <c r="U168" s="18"/>
      <c r="W168" s="53" t="str">
        <f>IF('Project 4'!$V168&lt;&gt;"",'Project 4'!$V168*VLOOKUP('Project 4'!$U168,#REF!,2,0),"")</f>
        <v/>
      </c>
      <c r="X168" s="27"/>
      <c r="Y168" s="29"/>
      <c r="AA168" s="15"/>
    </row>
    <row r="169" spans="1:27" x14ac:dyDescent="0.35">
      <c r="A169" s="288"/>
      <c r="B169" s="289"/>
      <c r="C169" s="291"/>
      <c r="D169" s="291"/>
      <c r="E169" s="73"/>
      <c r="F169" s="293"/>
      <c r="G169" s="293"/>
      <c r="H169" s="295"/>
      <c r="I169" s="296"/>
      <c r="J169" s="297"/>
      <c r="K169" s="298"/>
      <c r="L169" s="281"/>
      <c r="M169" s="231" t="str">
        <f t="shared" si="0"/>
        <v/>
      </c>
      <c r="N169" s="231" t="str">
        <f>IF(Detailed_Expense_P114161820[[#This Row],[TOTAL]]&lt;&gt;"",Detailed_Expense_P114161820[[#This Row],[TOTAL]]*VLOOKUP(Detailed_Expense_P114161820[[#This Row],[CURRENCY]],Conversion12[],2,0),"")</f>
        <v/>
      </c>
      <c r="O169" s="281"/>
      <c r="P169" s="291"/>
      <c r="Q169" s="291"/>
      <c r="R169" s="73"/>
      <c r="T169" s="20"/>
      <c r="U169" s="18"/>
      <c r="W169" s="53" t="str">
        <f>IF('Project 4'!$V169&lt;&gt;"",'Project 4'!$V169*VLOOKUP('Project 4'!$U169,#REF!,2,0),"")</f>
        <v/>
      </c>
      <c r="X169" s="27"/>
      <c r="Y169" s="29"/>
      <c r="AA169" s="15"/>
    </row>
    <row r="170" spans="1:27" x14ac:dyDescent="0.35">
      <c r="A170" s="288"/>
      <c r="B170" s="289"/>
      <c r="C170" s="291"/>
      <c r="D170" s="291"/>
      <c r="E170" s="73"/>
      <c r="F170" s="293"/>
      <c r="G170" s="293"/>
      <c r="H170" s="295"/>
      <c r="I170" s="296"/>
      <c r="J170" s="297"/>
      <c r="K170" s="298"/>
      <c r="L170" s="281"/>
      <c r="M170" s="231" t="str">
        <f t="shared" si="0"/>
        <v/>
      </c>
      <c r="N170" s="231" t="str">
        <f>IF(Detailed_Expense_P114161820[[#This Row],[TOTAL]]&lt;&gt;"",Detailed_Expense_P114161820[[#This Row],[TOTAL]]*VLOOKUP(Detailed_Expense_P114161820[[#This Row],[CURRENCY]],Conversion12[],2,0),"")</f>
        <v/>
      </c>
      <c r="O170" s="281"/>
      <c r="P170" s="291"/>
      <c r="Q170" s="291"/>
      <c r="R170" s="191"/>
      <c r="T170" s="20"/>
      <c r="U170" s="18"/>
      <c r="W170" s="53" t="str">
        <f>IF('Project 4'!$V170&lt;&gt;"",'Project 4'!$V170*VLOOKUP('Project 4'!$U170,#REF!,2,0),"")</f>
        <v/>
      </c>
      <c r="X170" s="27"/>
      <c r="Y170" s="25"/>
      <c r="Z170" s="27"/>
      <c r="AA170" s="15"/>
    </row>
    <row r="171" spans="1:27" x14ac:dyDescent="0.35">
      <c r="A171" s="288"/>
      <c r="B171" s="289"/>
      <c r="C171" s="291"/>
      <c r="D171" s="291"/>
      <c r="E171" s="73"/>
      <c r="F171" s="293"/>
      <c r="G171" s="293"/>
      <c r="H171" s="295"/>
      <c r="I171" s="296"/>
      <c r="J171" s="297"/>
      <c r="K171" s="298"/>
      <c r="L171" s="281"/>
      <c r="M171" s="231" t="str">
        <f t="shared" si="0"/>
        <v/>
      </c>
      <c r="N171" s="231" t="str">
        <f>IF(Detailed_Expense_P114161820[[#This Row],[TOTAL]]&lt;&gt;"",Detailed_Expense_P114161820[[#This Row],[TOTAL]]*VLOOKUP(Detailed_Expense_P114161820[[#This Row],[CURRENCY]],Conversion12[],2,0),"")</f>
        <v/>
      </c>
      <c r="O171" s="281"/>
      <c r="P171" s="291"/>
      <c r="Q171" s="291"/>
      <c r="R171" s="191"/>
      <c r="T171" s="20"/>
      <c r="U171" s="18"/>
      <c r="W171" s="53" t="str">
        <f>IF('Project 4'!$V171&lt;&gt;"",'Project 4'!$V171*VLOOKUP('Project 4'!$U171,#REF!,2,0),"")</f>
        <v/>
      </c>
      <c r="X171" s="27"/>
      <c r="Y171" s="25"/>
      <c r="AA171" s="15"/>
    </row>
    <row r="172" spans="1:27" x14ac:dyDescent="0.35">
      <c r="A172" s="288"/>
      <c r="B172" s="289"/>
      <c r="C172" s="291"/>
      <c r="D172" s="291"/>
      <c r="E172" s="73"/>
      <c r="F172" s="293"/>
      <c r="G172" s="293"/>
      <c r="H172" s="295"/>
      <c r="I172" s="296"/>
      <c r="J172" s="297"/>
      <c r="K172" s="298"/>
      <c r="L172" s="281"/>
      <c r="M172" s="231" t="str">
        <f t="shared" si="0"/>
        <v/>
      </c>
      <c r="N172" s="231" t="str">
        <f>IF(Detailed_Expense_P114161820[[#This Row],[TOTAL]]&lt;&gt;"",Detailed_Expense_P114161820[[#This Row],[TOTAL]]*VLOOKUP(Detailed_Expense_P114161820[[#This Row],[CURRENCY]],Conversion12[],2,0),"")</f>
        <v/>
      </c>
      <c r="O172" s="281"/>
      <c r="P172" s="291"/>
      <c r="Q172" s="291"/>
      <c r="R172" s="191"/>
      <c r="T172" s="20"/>
      <c r="U172" s="18"/>
      <c r="W172" s="53" t="str">
        <f>IF('Project 4'!$V172&lt;&gt;"",'Project 4'!$V172*VLOOKUP('Project 4'!$U172,#REF!,2,0),"")</f>
        <v/>
      </c>
      <c r="X172" s="27"/>
      <c r="Y172" s="25"/>
      <c r="AA172" s="15"/>
    </row>
    <row r="173" spans="1:27" x14ac:dyDescent="0.35">
      <c r="A173" s="288"/>
      <c r="B173" s="289"/>
      <c r="C173" s="291"/>
      <c r="D173" s="291"/>
      <c r="E173" s="73"/>
      <c r="F173" s="293"/>
      <c r="G173" s="293"/>
      <c r="H173" s="295"/>
      <c r="I173" s="296"/>
      <c r="J173" s="297"/>
      <c r="K173" s="298"/>
      <c r="L173" s="281"/>
      <c r="M173" s="231" t="str">
        <f t="shared" si="0"/>
        <v/>
      </c>
      <c r="N173" s="231" t="str">
        <f>IF(Detailed_Expense_P114161820[[#This Row],[TOTAL]]&lt;&gt;"",Detailed_Expense_P114161820[[#This Row],[TOTAL]]*VLOOKUP(Detailed_Expense_P114161820[[#This Row],[CURRENCY]],Conversion12[],2,0),"")</f>
        <v/>
      </c>
      <c r="O173" s="281"/>
      <c r="P173" s="291"/>
      <c r="Q173" s="291"/>
      <c r="R173" s="191"/>
      <c r="T173" s="20"/>
      <c r="U173" s="18"/>
      <c r="W173" s="53" t="str">
        <f>IF('Project 4'!$V173&lt;&gt;"",'Project 4'!$V173*VLOOKUP('Project 4'!$U173,#REF!,2,0),"")</f>
        <v/>
      </c>
      <c r="X173" s="27"/>
      <c r="Y173" s="18"/>
      <c r="AA173" s="15"/>
    </row>
    <row r="174" spans="1:27" x14ac:dyDescent="0.35">
      <c r="A174" s="288"/>
      <c r="B174" s="289"/>
      <c r="C174" s="291"/>
      <c r="D174" s="291"/>
      <c r="E174" s="73"/>
      <c r="F174" s="293"/>
      <c r="G174" s="296"/>
      <c r="H174" s="291"/>
      <c r="I174" s="291"/>
      <c r="J174" s="289"/>
      <c r="K174" s="289"/>
      <c r="L174" s="281"/>
      <c r="M174" s="231" t="str">
        <f t="shared" si="0"/>
        <v/>
      </c>
      <c r="N174" s="231" t="str">
        <f>IF(Detailed_Expense_P114161820[[#This Row],[TOTAL]]&lt;&gt;"",Detailed_Expense_P114161820[[#This Row],[TOTAL]]*VLOOKUP(Detailed_Expense_P114161820[[#This Row],[CURRENCY]],Conversion12[],2,0),"")</f>
        <v/>
      </c>
      <c r="O174" s="281"/>
      <c r="P174" s="291"/>
      <c r="Q174" s="291"/>
      <c r="R174" s="191"/>
      <c r="T174" s="20"/>
      <c r="U174" s="18"/>
      <c r="W174" s="53" t="str">
        <f>IF('Project 4'!$V174&lt;&gt;"",'Project 4'!$V174*VLOOKUP('Project 4'!$U174,#REF!,2,0),"")</f>
        <v/>
      </c>
      <c r="X174" s="27"/>
      <c r="Y174" s="18"/>
      <c r="AA174" s="15"/>
    </row>
    <row r="175" spans="1:27" x14ac:dyDescent="0.35">
      <c r="A175" s="288"/>
      <c r="B175" s="289"/>
      <c r="C175" s="291"/>
      <c r="D175" s="291"/>
      <c r="E175" s="73"/>
      <c r="F175" s="293"/>
      <c r="G175" s="296"/>
      <c r="H175" s="291"/>
      <c r="I175" s="291"/>
      <c r="J175" s="289"/>
      <c r="K175" s="289"/>
      <c r="L175" s="281"/>
      <c r="M175" s="231" t="str">
        <f t="shared" si="0"/>
        <v/>
      </c>
      <c r="N175" s="231" t="str">
        <f>IF(Detailed_Expense_P114161820[[#This Row],[TOTAL]]&lt;&gt;"",Detailed_Expense_P114161820[[#This Row],[TOTAL]]*VLOOKUP(Detailed_Expense_P114161820[[#This Row],[CURRENCY]],Conversion12[],2,0),"")</f>
        <v/>
      </c>
      <c r="O175" s="281"/>
      <c r="P175" s="291"/>
      <c r="Q175" s="291"/>
      <c r="R175" s="191"/>
      <c r="T175" s="20"/>
      <c r="U175" s="18"/>
      <c r="W175" s="53" t="str">
        <f>IF('Project 4'!$V175&lt;&gt;"",'Project 4'!$V175*VLOOKUP('Project 4'!$U175,#REF!,2,0),"")</f>
        <v/>
      </c>
      <c r="X175" s="27"/>
      <c r="Y175" s="18"/>
      <c r="AA175" s="15"/>
    </row>
    <row r="176" spans="1:27" x14ac:dyDescent="0.35">
      <c r="A176" s="288"/>
      <c r="B176" s="289"/>
      <c r="C176" s="291"/>
      <c r="D176" s="291"/>
      <c r="E176" s="73"/>
      <c r="F176" s="293"/>
      <c r="G176" s="296"/>
      <c r="H176" s="291"/>
      <c r="I176" s="291"/>
      <c r="J176" s="289"/>
      <c r="K176" s="289"/>
      <c r="L176" s="281"/>
      <c r="M176" s="231" t="str">
        <f t="shared" si="0"/>
        <v/>
      </c>
      <c r="N176" s="231" t="str">
        <f>IF(Detailed_Expense_P114161820[[#This Row],[TOTAL]]&lt;&gt;"",Detailed_Expense_P114161820[[#This Row],[TOTAL]]*VLOOKUP(Detailed_Expense_P114161820[[#This Row],[CURRENCY]],Conversion12[],2,0),"")</f>
        <v/>
      </c>
      <c r="O176" s="281"/>
      <c r="P176" s="291"/>
      <c r="Q176" s="291"/>
      <c r="R176" s="191"/>
      <c r="T176" s="20"/>
      <c r="U176" s="18"/>
      <c r="W176" s="53" t="str">
        <f>IF('Project 4'!$V176&lt;&gt;"",'Project 4'!$V176*VLOOKUP('Project 4'!$U176,#REF!,2,0),"")</f>
        <v/>
      </c>
      <c r="X176" s="27"/>
      <c r="Y176" s="25"/>
      <c r="AA176" s="15"/>
    </row>
    <row r="177" spans="1:27" x14ac:dyDescent="0.35">
      <c r="A177" s="288"/>
      <c r="B177" s="289"/>
      <c r="C177" s="291"/>
      <c r="D177" s="291"/>
      <c r="E177" s="73"/>
      <c r="F177" s="293"/>
      <c r="G177" s="296"/>
      <c r="H177" s="291"/>
      <c r="I177" s="291"/>
      <c r="J177" s="289"/>
      <c r="K177" s="289"/>
      <c r="L177" s="281"/>
      <c r="M177" s="231" t="str">
        <f t="shared" si="0"/>
        <v/>
      </c>
      <c r="N177" s="231" t="str">
        <f>IF(Detailed_Expense_P114161820[[#This Row],[TOTAL]]&lt;&gt;"",Detailed_Expense_P114161820[[#This Row],[TOTAL]]*VLOOKUP(Detailed_Expense_P114161820[[#This Row],[CURRENCY]],Conversion12[],2,0),"")</f>
        <v/>
      </c>
      <c r="O177" s="281"/>
      <c r="P177" s="291"/>
      <c r="Q177" s="291"/>
      <c r="R177" s="191"/>
      <c r="T177" s="20"/>
      <c r="U177" s="18"/>
      <c r="W177" s="53" t="str">
        <f>IF('Project 4'!$V177&lt;&gt;"",'Project 4'!$V177*VLOOKUP('Project 4'!$U177,#REF!,2,0),"")</f>
        <v/>
      </c>
      <c r="X177" s="27"/>
      <c r="Y177" s="25"/>
      <c r="AA177" s="15"/>
    </row>
    <row r="178" spans="1:27" x14ac:dyDescent="0.35">
      <c r="A178" s="288"/>
      <c r="B178" s="289"/>
      <c r="C178" s="291"/>
      <c r="D178" s="291"/>
      <c r="E178" s="73"/>
      <c r="F178" s="293"/>
      <c r="G178" s="296"/>
      <c r="H178" s="291"/>
      <c r="I178" s="291"/>
      <c r="J178" s="289"/>
      <c r="K178" s="289"/>
      <c r="L178" s="281"/>
      <c r="M178" s="231" t="str">
        <f t="shared" si="0"/>
        <v/>
      </c>
      <c r="N178" s="231" t="str">
        <f>IF(Detailed_Expense_P114161820[[#This Row],[TOTAL]]&lt;&gt;"",Detailed_Expense_P114161820[[#This Row],[TOTAL]]*VLOOKUP(Detailed_Expense_P114161820[[#This Row],[CURRENCY]],Conversion12[],2,0),"")</f>
        <v/>
      </c>
      <c r="O178" s="281"/>
      <c r="P178" s="291"/>
      <c r="Q178" s="291"/>
      <c r="R178" s="191"/>
      <c r="T178" s="20"/>
      <c r="U178" s="18"/>
      <c r="W178" s="53" t="str">
        <f>IF('Project 4'!$V178&lt;&gt;"",'Project 4'!$V178*VLOOKUP('Project 4'!$U178,#REF!,2,0),"")</f>
        <v/>
      </c>
      <c r="X178" s="27"/>
      <c r="Y178" s="25"/>
      <c r="AA178" s="15"/>
    </row>
    <row r="179" spans="1:27" x14ac:dyDescent="0.35">
      <c r="A179" s="288"/>
      <c r="B179" s="289"/>
      <c r="C179" s="291"/>
      <c r="D179" s="291"/>
      <c r="E179" s="73"/>
      <c r="F179" s="293"/>
      <c r="G179" s="296"/>
      <c r="H179" s="291"/>
      <c r="I179" s="291"/>
      <c r="J179" s="289"/>
      <c r="K179" s="289"/>
      <c r="L179" s="281"/>
      <c r="M179" s="231" t="str">
        <f t="shared" si="0"/>
        <v/>
      </c>
      <c r="N179" s="231" t="str">
        <f>IF(Detailed_Expense_P114161820[[#This Row],[TOTAL]]&lt;&gt;"",Detailed_Expense_P114161820[[#This Row],[TOTAL]]*VLOOKUP(Detailed_Expense_P114161820[[#This Row],[CURRENCY]],Conversion12[],2,0),"")</f>
        <v/>
      </c>
      <c r="O179" s="281"/>
      <c r="P179" s="291"/>
      <c r="Q179" s="291"/>
      <c r="R179" s="191"/>
      <c r="S179" s="30"/>
      <c r="T179" s="20"/>
      <c r="U179" s="18"/>
      <c r="W179" s="53" t="str">
        <f>IF('Project 4'!$V179&lt;&gt;"",'Project 4'!$V179*VLOOKUP('Project 4'!$U179,#REF!,2,0),"")</f>
        <v/>
      </c>
      <c r="X179" s="27"/>
      <c r="Y179" s="18"/>
      <c r="AA179" s="15"/>
    </row>
    <row r="180" spans="1:27" x14ac:dyDescent="0.35">
      <c r="A180" s="288"/>
      <c r="B180" s="289"/>
      <c r="C180" s="291"/>
      <c r="D180" s="291"/>
      <c r="E180" s="73"/>
      <c r="F180" s="293"/>
      <c r="G180" s="296"/>
      <c r="H180" s="291"/>
      <c r="I180" s="291"/>
      <c r="J180" s="289"/>
      <c r="K180" s="289"/>
      <c r="L180" s="281"/>
      <c r="M180" s="231" t="str">
        <f t="shared" si="0"/>
        <v/>
      </c>
      <c r="N180" s="231" t="str">
        <f>IF(Detailed_Expense_P114161820[[#This Row],[TOTAL]]&lt;&gt;"",Detailed_Expense_P114161820[[#This Row],[TOTAL]]*VLOOKUP(Detailed_Expense_P114161820[[#This Row],[CURRENCY]],Conversion12[],2,0),"")</f>
        <v/>
      </c>
      <c r="O180" s="281"/>
      <c r="P180" s="291"/>
      <c r="Q180" s="291"/>
      <c r="R180" s="191"/>
      <c r="S180" s="30"/>
      <c r="T180" s="20"/>
      <c r="U180" s="18"/>
      <c r="W180" s="53" t="str">
        <f>IF('Project 4'!$V180&lt;&gt;"",'Project 4'!$V180*VLOOKUP('Project 4'!$U180,#REF!,2,0),"")</f>
        <v/>
      </c>
      <c r="X180" s="27"/>
      <c r="Y180" s="18"/>
      <c r="AA180" s="15"/>
    </row>
    <row r="181" spans="1:27" x14ac:dyDescent="0.35">
      <c r="A181" s="288"/>
      <c r="B181" s="289"/>
      <c r="C181" s="291"/>
      <c r="D181" s="291"/>
      <c r="E181" s="73"/>
      <c r="F181" s="293"/>
      <c r="G181" s="296"/>
      <c r="H181" s="291"/>
      <c r="I181" s="291"/>
      <c r="J181" s="289"/>
      <c r="K181" s="289"/>
      <c r="L181" s="281"/>
      <c r="M181" s="231" t="str">
        <f t="shared" si="0"/>
        <v/>
      </c>
      <c r="N181" s="231" t="str">
        <f>IF(Detailed_Expense_P114161820[[#This Row],[TOTAL]]&lt;&gt;"",Detailed_Expense_P114161820[[#This Row],[TOTAL]]*VLOOKUP(Detailed_Expense_P114161820[[#This Row],[CURRENCY]],Conversion12[],2,0),"")</f>
        <v/>
      </c>
      <c r="O181" s="281"/>
      <c r="P181" s="291"/>
      <c r="Q181" s="291"/>
      <c r="R181" s="73"/>
      <c r="W181" s="53" t="str">
        <f>IF('Project 4'!$V181&lt;&gt;"",'Project 4'!$V181*VLOOKUP('Project 4'!$U181,#REF!,2,0),"")</f>
        <v/>
      </c>
    </row>
    <row r="182" spans="1:27" x14ac:dyDescent="0.35">
      <c r="A182" s="288"/>
      <c r="B182" s="289"/>
      <c r="C182" s="291"/>
      <c r="D182" s="291"/>
      <c r="E182" s="73"/>
      <c r="F182" s="293"/>
      <c r="G182" s="296"/>
      <c r="H182" s="291"/>
      <c r="I182" s="291"/>
      <c r="J182" s="289"/>
      <c r="K182" s="289"/>
      <c r="L182" s="281"/>
      <c r="M182" s="231" t="str">
        <f t="shared" si="0"/>
        <v/>
      </c>
      <c r="N182" s="231" t="str">
        <f>IF(Detailed_Expense_P114161820[[#This Row],[TOTAL]]&lt;&gt;"",Detailed_Expense_P114161820[[#This Row],[TOTAL]]*VLOOKUP(Detailed_Expense_P114161820[[#This Row],[CURRENCY]],Conversion12[],2,0),"")</f>
        <v/>
      </c>
      <c r="O182" s="281"/>
      <c r="P182" s="291"/>
      <c r="Q182" s="291"/>
      <c r="R182" s="73"/>
      <c r="W182" s="53" t="str">
        <f>IF('Project 4'!$V182&lt;&gt;"",'Project 4'!$V182*VLOOKUP('Project 4'!$U182,#REF!,2,0),"")</f>
        <v/>
      </c>
    </row>
    <row r="183" spans="1:27" x14ac:dyDescent="0.35">
      <c r="A183" s="288"/>
      <c r="B183" s="289"/>
      <c r="C183" s="291"/>
      <c r="D183" s="291"/>
      <c r="E183" s="73"/>
      <c r="F183" s="293"/>
      <c r="G183" s="296"/>
      <c r="H183" s="291"/>
      <c r="I183" s="291"/>
      <c r="J183" s="289"/>
      <c r="K183" s="289"/>
      <c r="L183" s="281"/>
      <c r="M183" s="231" t="str">
        <f t="shared" si="0"/>
        <v/>
      </c>
      <c r="N183" s="231" t="str">
        <f>IF(Detailed_Expense_P114161820[[#This Row],[TOTAL]]&lt;&gt;"",Detailed_Expense_P114161820[[#This Row],[TOTAL]]*VLOOKUP(Detailed_Expense_P114161820[[#This Row],[CURRENCY]],Conversion12[],2,0),"")</f>
        <v/>
      </c>
      <c r="O183" s="281"/>
      <c r="P183" s="291"/>
      <c r="Q183" s="291"/>
      <c r="R183" s="73"/>
      <c r="W183" s="53" t="str">
        <f>IF('Project 4'!$V183&lt;&gt;"",'Project 4'!$V183*VLOOKUP('Project 4'!$U183,#REF!,2,0),"")</f>
        <v/>
      </c>
    </row>
    <row r="184" spans="1:27" x14ac:dyDescent="0.35">
      <c r="A184" s="288"/>
      <c r="B184" s="289"/>
      <c r="C184" s="291"/>
      <c r="D184" s="291"/>
      <c r="E184" s="73"/>
      <c r="F184" s="293"/>
      <c r="G184" s="296"/>
      <c r="H184" s="291"/>
      <c r="I184" s="291"/>
      <c r="J184" s="289"/>
      <c r="K184" s="289"/>
      <c r="L184" s="281"/>
      <c r="M184" s="231" t="str">
        <f t="shared" si="0"/>
        <v/>
      </c>
      <c r="N184" s="231" t="str">
        <f>IF(Detailed_Expense_P114161820[[#This Row],[TOTAL]]&lt;&gt;"",Detailed_Expense_P114161820[[#This Row],[TOTAL]]*VLOOKUP(Detailed_Expense_P114161820[[#This Row],[CURRENCY]],Conversion12[],2,0),"")</f>
        <v/>
      </c>
      <c r="O184" s="281"/>
      <c r="P184" s="291"/>
      <c r="Q184" s="291"/>
      <c r="R184" s="73"/>
      <c r="W184" s="53" t="str">
        <f>IF('Project 4'!$V184&lt;&gt;"",'Project 4'!$V184*VLOOKUP('Project 4'!$U184,#REF!,2,0),"")</f>
        <v/>
      </c>
    </row>
    <row r="185" spans="1:27" x14ac:dyDescent="0.35">
      <c r="A185" s="288"/>
      <c r="B185" s="289"/>
      <c r="C185" s="291"/>
      <c r="D185" s="291"/>
      <c r="E185" s="73"/>
      <c r="F185" s="293"/>
      <c r="G185" s="296"/>
      <c r="H185" s="291"/>
      <c r="I185" s="291"/>
      <c r="J185" s="289"/>
      <c r="K185" s="289"/>
      <c r="L185" s="281"/>
      <c r="M185" s="231" t="str">
        <f t="shared" si="0"/>
        <v/>
      </c>
      <c r="N185" s="231" t="str">
        <f>IF(Detailed_Expense_P114161820[[#This Row],[TOTAL]]&lt;&gt;"",Detailed_Expense_P114161820[[#This Row],[TOTAL]]*VLOOKUP(Detailed_Expense_P114161820[[#This Row],[CURRENCY]],Conversion12[],2,0),"")</f>
        <v/>
      </c>
      <c r="O185" s="281"/>
      <c r="P185" s="291"/>
      <c r="Q185" s="291"/>
      <c r="R185" s="73"/>
      <c r="W185" s="53" t="str">
        <f>IF('Project 4'!$V185&lt;&gt;"",'Project 4'!$V185*VLOOKUP('Project 4'!$U185,#REF!,2,0),"")</f>
        <v/>
      </c>
    </row>
    <row r="186" spans="1:27" x14ac:dyDescent="0.35">
      <c r="A186" s="288"/>
      <c r="B186" s="289"/>
      <c r="C186" s="291"/>
      <c r="D186" s="291"/>
      <c r="E186" s="73"/>
      <c r="F186" s="293"/>
      <c r="G186" s="296"/>
      <c r="H186" s="291"/>
      <c r="I186" s="291"/>
      <c r="J186" s="289"/>
      <c r="K186" s="289"/>
      <c r="L186" s="281"/>
      <c r="M186" s="231" t="str">
        <f t="shared" si="0"/>
        <v/>
      </c>
      <c r="N186" s="231" t="str">
        <f>IF(Detailed_Expense_P114161820[[#This Row],[TOTAL]]&lt;&gt;"",Detailed_Expense_P114161820[[#This Row],[TOTAL]]*VLOOKUP(Detailed_Expense_P114161820[[#This Row],[CURRENCY]],Conversion12[],2,0),"")</f>
        <v/>
      </c>
      <c r="O186" s="281"/>
      <c r="P186" s="291"/>
      <c r="Q186" s="291"/>
      <c r="R186" s="73"/>
      <c r="W186" s="53" t="str">
        <f>IF('Project 4'!$V186&lt;&gt;"",'Project 4'!$V186*VLOOKUP('Project 4'!$U186,#REF!,2,0),"")</f>
        <v/>
      </c>
    </row>
    <row r="187" spans="1:27" x14ac:dyDescent="0.35">
      <c r="A187" s="288"/>
      <c r="B187" s="289"/>
      <c r="C187" s="291"/>
      <c r="D187" s="291"/>
      <c r="E187" s="73"/>
      <c r="F187" s="293"/>
      <c r="G187" s="296"/>
      <c r="H187" s="291"/>
      <c r="I187" s="291"/>
      <c r="J187" s="289"/>
      <c r="K187" s="289"/>
      <c r="L187" s="281"/>
      <c r="M187" s="231" t="str">
        <f t="shared" si="0"/>
        <v/>
      </c>
      <c r="N187" s="231" t="str">
        <f>IF(Detailed_Expense_P114161820[[#This Row],[TOTAL]]&lt;&gt;"",Detailed_Expense_P114161820[[#This Row],[TOTAL]]*VLOOKUP(Detailed_Expense_P114161820[[#This Row],[CURRENCY]],Conversion12[],2,0),"")</f>
        <v/>
      </c>
      <c r="O187" s="281"/>
      <c r="P187" s="291"/>
      <c r="Q187" s="291"/>
      <c r="R187" s="73"/>
      <c r="W187" s="53" t="str">
        <f>IF('Project 4'!$V187&lt;&gt;"",'Project 4'!$V187*VLOOKUP('Project 4'!$U187,#REF!,2,0),"")</f>
        <v/>
      </c>
    </row>
    <row r="188" spans="1:27" x14ac:dyDescent="0.35">
      <c r="A188" s="288"/>
      <c r="B188" s="289"/>
      <c r="C188" s="291"/>
      <c r="D188" s="291"/>
      <c r="E188" s="73"/>
      <c r="F188" s="293"/>
      <c r="G188" s="296"/>
      <c r="H188" s="291"/>
      <c r="I188" s="291"/>
      <c r="J188" s="289"/>
      <c r="K188" s="289"/>
      <c r="L188" s="281"/>
      <c r="M188" s="231" t="str">
        <f t="shared" si="0"/>
        <v/>
      </c>
      <c r="N188" s="231" t="str">
        <f>IF(Detailed_Expense_P114161820[[#This Row],[TOTAL]]&lt;&gt;"",Detailed_Expense_P114161820[[#This Row],[TOTAL]]*VLOOKUP(Detailed_Expense_P114161820[[#This Row],[CURRENCY]],Conversion12[],2,0),"")</f>
        <v/>
      </c>
      <c r="O188" s="281"/>
      <c r="P188" s="291"/>
      <c r="Q188" s="291"/>
      <c r="R188" s="73"/>
      <c r="W188" s="53" t="str">
        <f>IF('Project 4'!$V188&lt;&gt;"",'Project 4'!$V188*VLOOKUP('Project 4'!$U188,#REF!,2,0),"")</f>
        <v/>
      </c>
    </row>
    <row r="189" spans="1:27" x14ac:dyDescent="0.35">
      <c r="A189" s="288"/>
      <c r="B189" s="289"/>
      <c r="C189" s="291"/>
      <c r="D189" s="291"/>
      <c r="E189" s="73"/>
      <c r="F189" s="293"/>
      <c r="G189" s="291"/>
      <c r="H189" s="291"/>
      <c r="I189" s="291"/>
      <c r="J189" s="289"/>
      <c r="K189" s="289"/>
      <c r="L189" s="281"/>
      <c r="M189" s="231" t="str">
        <f t="shared" si="0"/>
        <v/>
      </c>
      <c r="N189" s="231" t="str">
        <f>IF(Detailed_Expense_P114161820[[#This Row],[TOTAL]]&lt;&gt;"",Detailed_Expense_P114161820[[#This Row],[TOTAL]]*VLOOKUP(Detailed_Expense_P114161820[[#This Row],[CURRENCY]],Conversion12[],2,0),"")</f>
        <v/>
      </c>
      <c r="O189" s="281"/>
      <c r="P189" s="291"/>
      <c r="Q189" s="291"/>
      <c r="R189" s="73"/>
      <c r="W189" s="53" t="str">
        <f>IF('Project 4'!$V189&lt;&gt;"",'Project 4'!$V189*VLOOKUP('Project 4'!$U189,#REF!,2,0),"")</f>
        <v/>
      </c>
    </row>
    <row r="190" spans="1:27" x14ac:dyDescent="0.35">
      <c r="A190" s="288"/>
      <c r="B190" s="289"/>
      <c r="C190" s="291"/>
      <c r="D190" s="291"/>
      <c r="E190" s="73"/>
      <c r="F190" s="293"/>
      <c r="G190" s="291"/>
      <c r="H190" s="291"/>
      <c r="I190" s="291"/>
      <c r="J190" s="289"/>
      <c r="K190" s="289"/>
      <c r="L190" s="281"/>
      <c r="M190" s="231" t="str">
        <f t="shared" si="0"/>
        <v/>
      </c>
      <c r="N190" s="231" t="str">
        <f>IF(Detailed_Expense_P114161820[[#This Row],[TOTAL]]&lt;&gt;"",Detailed_Expense_P114161820[[#This Row],[TOTAL]]*VLOOKUP(Detailed_Expense_P114161820[[#This Row],[CURRENCY]],Conversion12[],2,0),"")</f>
        <v/>
      </c>
      <c r="O190" s="281"/>
      <c r="P190" s="291"/>
      <c r="Q190" s="291"/>
      <c r="R190" s="73"/>
      <c r="W190" s="53" t="str">
        <f>IF('Project 4'!$V190&lt;&gt;"",'Project 4'!$V190*VLOOKUP('Project 4'!$U190,#REF!,2,0),"")</f>
        <v/>
      </c>
    </row>
    <row r="191" spans="1:27" x14ac:dyDescent="0.35">
      <c r="A191" s="288"/>
      <c r="B191" s="289"/>
      <c r="C191" s="291"/>
      <c r="D191" s="291"/>
      <c r="E191" s="73"/>
      <c r="F191" s="293"/>
      <c r="G191" s="291"/>
      <c r="H191" s="291"/>
      <c r="I191" s="291"/>
      <c r="J191" s="289"/>
      <c r="K191" s="289"/>
      <c r="L191" s="281"/>
      <c r="M191" s="231" t="str">
        <f t="shared" si="0"/>
        <v/>
      </c>
      <c r="N191" s="231" t="str">
        <f>IF(Detailed_Expense_P114161820[[#This Row],[TOTAL]]&lt;&gt;"",Detailed_Expense_P114161820[[#This Row],[TOTAL]]*VLOOKUP(Detailed_Expense_P114161820[[#This Row],[CURRENCY]],Conversion12[],2,0),"")</f>
        <v/>
      </c>
      <c r="O191" s="281"/>
      <c r="P191" s="291"/>
      <c r="Q191" s="291"/>
      <c r="R191" s="73"/>
      <c r="W191" s="53" t="str">
        <f>IF('Project 4'!$V191&lt;&gt;"",'Project 4'!$V191*VLOOKUP('Project 4'!$U191,#REF!,2,0),"")</f>
        <v/>
      </c>
    </row>
    <row r="192" spans="1:27" x14ac:dyDescent="0.35">
      <c r="A192" s="288"/>
      <c r="B192" s="289"/>
      <c r="C192" s="291"/>
      <c r="D192" s="291"/>
      <c r="E192" s="73"/>
      <c r="F192" s="293"/>
      <c r="G192" s="291"/>
      <c r="H192" s="291"/>
      <c r="I192" s="291"/>
      <c r="J192" s="289"/>
      <c r="K192" s="289"/>
      <c r="L192" s="281"/>
      <c r="M192" s="231" t="str">
        <f t="shared" si="0"/>
        <v/>
      </c>
      <c r="N192" s="231" t="str">
        <f>IF(Detailed_Expense_P114161820[[#This Row],[TOTAL]]&lt;&gt;"",Detailed_Expense_P114161820[[#This Row],[TOTAL]]*VLOOKUP(Detailed_Expense_P114161820[[#This Row],[CURRENCY]],Conversion12[],2,0),"")</f>
        <v/>
      </c>
      <c r="O192" s="281"/>
      <c r="P192" s="291"/>
      <c r="Q192" s="291"/>
      <c r="R192" s="73"/>
      <c r="W192" s="53" t="str">
        <f>IF('Project 4'!$V192&lt;&gt;"",'Project 4'!$V192*VLOOKUP('Project 4'!$U192,#REF!,2,0),"")</f>
        <v/>
      </c>
    </row>
    <row r="193" spans="1:23" x14ac:dyDescent="0.35">
      <c r="A193" s="288"/>
      <c r="B193" s="289"/>
      <c r="C193" s="291"/>
      <c r="D193" s="291"/>
      <c r="E193" s="73"/>
      <c r="F193" s="293"/>
      <c r="G193" s="291"/>
      <c r="H193" s="291"/>
      <c r="I193" s="291"/>
      <c r="J193" s="289"/>
      <c r="K193" s="289"/>
      <c r="L193" s="281"/>
      <c r="M193" s="231" t="str">
        <f t="shared" si="0"/>
        <v/>
      </c>
      <c r="N193" s="231" t="str">
        <f>IF(Detailed_Expense_P114161820[[#This Row],[TOTAL]]&lt;&gt;"",Detailed_Expense_P114161820[[#This Row],[TOTAL]]*VLOOKUP(Detailed_Expense_P114161820[[#This Row],[CURRENCY]],Conversion12[],2,0),"")</f>
        <v/>
      </c>
      <c r="O193" s="281"/>
      <c r="P193" s="291"/>
      <c r="Q193" s="291"/>
      <c r="R193" s="73"/>
      <c r="W193" s="53" t="str">
        <f>IF('Project 4'!$V193&lt;&gt;"",'Project 4'!$V193*VLOOKUP('Project 4'!$U193,#REF!,2,0),"")</f>
        <v/>
      </c>
    </row>
    <row r="194" spans="1:23" x14ac:dyDescent="0.35">
      <c r="A194" s="288"/>
      <c r="B194" s="289"/>
      <c r="C194" s="291"/>
      <c r="D194" s="291"/>
      <c r="E194" s="73"/>
      <c r="F194" s="293"/>
      <c r="G194" s="291"/>
      <c r="H194" s="291"/>
      <c r="I194" s="291"/>
      <c r="J194" s="289"/>
      <c r="K194" s="289"/>
      <c r="L194" s="281"/>
      <c r="M194" s="231" t="str">
        <f t="shared" si="0"/>
        <v/>
      </c>
      <c r="N194" s="231" t="str">
        <f>IF(Detailed_Expense_P114161820[[#This Row],[TOTAL]]&lt;&gt;"",Detailed_Expense_P114161820[[#This Row],[TOTAL]]*VLOOKUP(Detailed_Expense_P114161820[[#This Row],[CURRENCY]],Conversion12[],2,0),"")</f>
        <v/>
      </c>
      <c r="O194" s="281"/>
      <c r="P194" s="291"/>
      <c r="Q194" s="291"/>
      <c r="R194" s="73"/>
      <c r="W194" s="53" t="str">
        <f>IF('Project 4'!$V194&lt;&gt;"",'Project 4'!$V194*VLOOKUP('Project 4'!$U194,#REF!,2,0),"")</f>
        <v/>
      </c>
    </row>
    <row r="195" spans="1:23" x14ac:dyDescent="0.35">
      <c r="A195" s="288"/>
      <c r="B195" s="289"/>
      <c r="C195" s="291"/>
      <c r="D195" s="291"/>
      <c r="E195" s="73"/>
      <c r="F195" s="293"/>
      <c r="G195" s="291"/>
      <c r="H195" s="291"/>
      <c r="I195" s="291"/>
      <c r="J195" s="289"/>
      <c r="K195" s="289"/>
      <c r="L195" s="281"/>
      <c r="M195" s="231" t="str">
        <f t="shared" si="0"/>
        <v/>
      </c>
      <c r="N195" s="231" t="str">
        <f>IF(Detailed_Expense_P114161820[[#This Row],[TOTAL]]&lt;&gt;"",Detailed_Expense_P114161820[[#This Row],[TOTAL]]*VLOOKUP(Detailed_Expense_P114161820[[#This Row],[CURRENCY]],Conversion12[],2,0),"")</f>
        <v/>
      </c>
      <c r="O195" s="281"/>
      <c r="P195" s="291"/>
      <c r="Q195" s="291"/>
      <c r="R195" s="73"/>
      <c r="W195" s="53" t="str">
        <f>IF('Project 4'!$V195&lt;&gt;"",'Project 4'!$V195*VLOOKUP('Project 4'!$U195,#REF!,2,0),"")</f>
        <v/>
      </c>
    </row>
    <row r="196" spans="1:23" x14ac:dyDescent="0.35">
      <c r="A196" s="288"/>
      <c r="B196" s="289"/>
      <c r="C196" s="291"/>
      <c r="D196" s="291"/>
      <c r="E196" s="73"/>
      <c r="F196" s="293"/>
      <c r="G196" s="291"/>
      <c r="H196" s="291"/>
      <c r="I196" s="291"/>
      <c r="J196" s="289"/>
      <c r="K196" s="289"/>
      <c r="L196" s="281"/>
      <c r="M196" s="231" t="str">
        <f t="shared" ref="M196:M259" si="1">IF(I196*J196+K196&gt;0,I196*J196+K196,"")</f>
        <v/>
      </c>
      <c r="N196" s="231" t="str">
        <f>IF(Detailed_Expense_P114161820[[#This Row],[TOTAL]]&lt;&gt;"",Detailed_Expense_P114161820[[#This Row],[TOTAL]]*VLOOKUP(Detailed_Expense_P114161820[[#This Row],[CURRENCY]],Conversion12[],2,0),"")</f>
        <v/>
      </c>
      <c r="O196" s="281"/>
      <c r="P196" s="291"/>
      <c r="Q196" s="291"/>
      <c r="R196" s="73"/>
      <c r="W196" s="53" t="str">
        <f>IF('Project 4'!$V196&lt;&gt;"",'Project 4'!$V196*VLOOKUP('Project 4'!$U196,#REF!,2,0),"")</f>
        <v/>
      </c>
    </row>
    <row r="197" spans="1:23" x14ac:dyDescent="0.35">
      <c r="A197" s="288"/>
      <c r="B197" s="289"/>
      <c r="C197" s="291"/>
      <c r="D197" s="291"/>
      <c r="E197" s="73"/>
      <c r="F197" s="293"/>
      <c r="G197" s="291"/>
      <c r="H197" s="291"/>
      <c r="I197" s="291"/>
      <c r="J197" s="289"/>
      <c r="K197" s="289"/>
      <c r="L197" s="281"/>
      <c r="M197" s="231" t="str">
        <f t="shared" si="1"/>
        <v/>
      </c>
      <c r="N197" s="231" t="str">
        <f>IF(Detailed_Expense_P114161820[[#This Row],[TOTAL]]&lt;&gt;"",Detailed_Expense_P114161820[[#This Row],[TOTAL]]*VLOOKUP(Detailed_Expense_P114161820[[#This Row],[CURRENCY]],Conversion12[],2,0),"")</f>
        <v/>
      </c>
      <c r="O197" s="281"/>
      <c r="P197" s="291"/>
      <c r="Q197" s="291"/>
      <c r="R197" s="73"/>
      <c r="W197" s="53" t="str">
        <f>IF('Project 4'!$V197&lt;&gt;"",'Project 4'!$V197*VLOOKUP('Project 4'!$U197,#REF!,2,0),"")</f>
        <v/>
      </c>
    </row>
    <row r="198" spans="1:23" x14ac:dyDescent="0.35">
      <c r="A198" s="288"/>
      <c r="B198" s="289"/>
      <c r="C198" s="291"/>
      <c r="D198" s="291"/>
      <c r="E198" s="73"/>
      <c r="F198" s="293"/>
      <c r="G198" s="291"/>
      <c r="H198" s="291"/>
      <c r="I198" s="291"/>
      <c r="J198" s="289"/>
      <c r="K198" s="289"/>
      <c r="L198" s="281"/>
      <c r="M198" s="231" t="str">
        <f t="shared" si="1"/>
        <v/>
      </c>
      <c r="N198" s="231" t="str">
        <f>IF(Detailed_Expense_P114161820[[#This Row],[TOTAL]]&lt;&gt;"",Detailed_Expense_P114161820[[#This Row],[TOTAL]]*VLOOKUP(Detailed_Expense_P114161820[[#This Row],[CURRENCY]],Conversion12[],2,0),"")</f>
        <v/>
      </c>
      <c r="O198" s="281"/>
      <c r="P198" s="291"/>
      <c r="Q198" s="291"/>
      <c r="R198" s="73"/>
      <c r="W198" s="53" t="str">
        <f>IF('Project 4'!$V198&lt;&gt;"",'Project 4'!$V198*VLOOKUP('Project 4'!$U198,#REF!,2,0),"")</f>
        <v/>
      </c>
    </row>
    <row r="199" spans="1:23" x14ac:dyDescent="0.35">
      <c r="A199" s="288"/>
      <c r="B199" s="289"/>
      <c r="C199" s="291"/>
      <c r="D199" s="291"/>
      <c r="E199" s="73"/>
      <c r="F199" s="293"/>
      <c r="G199" s="291"/>
      <c r="H199" s="291"/>
      <c r="I199" s="291"/>
      <c r="J199" s="289"/>
      <c r="K199" s="289"/>
      <c r="L199" s="281"/>
      <c r="M199" s="231" t="str">
        <f t="shared" si="1"/>
        <v/>
      </c>
      <c r="N199" s="231" t="str">
        <f>IF(Detailed_Expense_P114161820[[#This Row],[TOTAL]]&lt;&gt;"",Detailed_Expense_P114161820[[#This Row],[TOTAL]]*VLOOKUP(Detailed_Expense_P114161820[[#This Row],[CURRENCY]],Conversion12[],2,0),"")</f>
        <v/>
      </c>
      <c r="O199" s="281"/>
      <c r="P199" s="291"/>
      <c r="Q199" s="291"/>
      <c r="R199" s="73"/>
      <c r="W199" s="53" t="str">
        <f>IF('Project 4'!$V199&lt;&gt;"",'Project 4'!$V199*VLOOKUP('Project 4'!$U199,#REF!,2,0),"")</f>
        <v/>
      </c>
    </row>
    <row r="200" spans="1:23" x14ac:dyDescent="0.35">
      <c r="A200" s="288"/>
      <c r="B200" s="289"/>
      <c r="C200" s="291"/>
      <c r="D200" s="291"/>
      <c r="E200" s="73"/>
      <c r="F200" s="293"/>
      <c r="G200" s="291"/>
      <c r="H200" s="291"/>
      <c r="I200" s="291"/>
      <c r="J200" s="289"/>
      <c r="K200" s="289"/>
      <c r="L200" s="281"/>
      <c r="M200" s="231" t="str">
        <f t="shared" si="1"/>
        <v/>
      </c>
      <c r="N200" s="231" t="str">
        <f>IF(Detailed_Expense_P114161820[[#This Row],[TOTAL]]&lt;&gt;"",Detailed_Expense_P114161820[[#This Row],[TOTAL]]*VLOOKUP(Detailed_Expense_P114161820[[#This Row],[CURRENCY]],Conversion12[],2,0),"")</f>
        <v/>
      </c>
      <c r="O200" s="281"/>
      <c r="P200" s="291"/>
      <c r="Q200" s="291"/>
      <c r="R200" s="73"/>
      <c r="W200" s="53" t="str">
        <f>IF('Project 4'!$V200&lt;&gt;"",'Project 4'!$V200*VLOOKUP('Project 4'!$U200,#REF!,2,0),"")</f>
        <v/>
      </c>
    </row>
    <row r="201" spans="1:23" x14ac:dyDescent="0.35">
      <c r="A201" s="288"/>
      <c r="B201" s="289"/>
      <c r="C201" s="291"/>
      <c r="D201" s="291"/>
      <c r="E201" s="73"/>
      <c r="F201" s="293"/>
      <c r="G201" s="291"/>
      <c r="H201" s="291"/>
      <c r="I201" s="291"/>
      <c r="J201" s="289"/>
      <c r="K201" s="289"/>
      <c r="L201" s="281"/>
      <c r="M201" s="231" t="str">
        <f t="shared" si="1"/>
        <v/>
      </c>
      <c r="N201" s="231" t="str">
        <f>IF(Detailed_Expense_P114161820[[#This Row],[TOTAL]]&lt;&gt;"",Detailed_Expense_P114161820[[#This Row],[TOTAL]]*VLOOKUP(Detailed_Expense_P114161820[[#This Row],[CURRENCY]],Conversion12[],2,0),"")</f>
        <v/>
      </c>
      <c r="O201" s="281"/>
      <c r="P201" s="291"/>
      <c r="Q201" s="291"/>
      <c r="R201" s="73"/>
      <c r="W201" s="53" t="str">
        <f>IF('Project 4'!$V201&lt;&gt;"",'Project 4'!$V201*VLOOKUP('Project 4'!$U201,#REF!,2,0),"")</f>
        <v/>
      </c>
    </row>
    <row r="202" spans="1:23" x14ac:dyDescent="0.35">
      <c r="A202" s="288"/>
      <c r="B202" s="289"/>
      <c r="C202" s="291"/>
      <c r="D202" s="291"/>
      <c r="E202" s="73"/>
      <c r="F202" s="293"/>
      <c r="G202" s="291"/>
      <c r="H202" s="291"/>
      <c r="I202" s="291"/>
      <c r="J202" s="289"/>
      <c r="K202" s="289"/>
      <c r="L202" s="281"/>
      <c r="M202" s="231" t="str">
        <f t="shared" si="1"/>
        <v/>
      </c>
      <c r="N202" s="231" t="str">
        <f>IF(Detailed_Expense_P114161820[[#This Row],[TOTAL]]&lt;&gt;"",Detailed_Expense_P114161820[[#This Row],[TOTAL]]*VLOOKUP(Detailed_Expense_P114161820[[#This Row],[CURRENCY]],Conversion12[],2,0),"")</f>
        <v/>
      </c>
      <c r="O202" s="281"/>
      <c r="P202" s="291"/>
      <c r="Q202" s="291"/>
      <c r="W202" s="53" t="str">
        <f>IF('Project 4'!$V202&lt;&gt;"",'Project 4'!$V202*VLOOKUP('Project 4'!$U202,#REF!,2,0),"")</f>
        <v/>
      </c>
    </row>
    <row r="203" spans="1:23" x14ac:dyDescent="0.35">
      <c r="E203" s="73"/>
      <c r="F203" s="293"/>
      <c r="G203" s="291"/>
      <c r="H203" s="291"/>
      <c r="I203" s="300"/>
      <c r="J203" s="289"/>
      <c r="K203" s="301"/>
      <c r="L203" s="281"/>
      <c r="M203" s="231" t="str">
        <f t="shared" si="1"/>
        <v/>
      </c>
      <c r="N203" s="231" t="str">
        <f>IF(Detailed_Expense_P114161820[[#This Row],[TOTAL]]&lt;&gt;"",Detailed_Expense_P114161820[[#This Row],[TOTAL]]*VLOOKUP(Detailed_Expense_P114161820[[#This Row],[CURRENCY]],Conversion12[],2,0),"")</f>
        <v/>
      </c>
      <c r="O203" s="281"/>
      <c r="P203" s="291"/>
      <c r="Q203" s="300"/>
      <c r="W203" s="53" t="str">
        <f>IF('Project 4'!$V203&lt;&gt;"",'Project 4'!$V203*VLOOKUP('Project 4'!$U203,#REF!,2,0),"")</f>
        <v/>
      </c>
    </row>
    <row r="204" spans="1:23" x14ac:dyDescent="0.35">
      <c r="F204" s="293"/>
      <c r="G204" s="291"/>
      <c r="H204" s="291"/>
      <c r="I204" s="300"/>
      <c r="J204" s="289"/>
      <c r="K204" s="301"/>
      <c r="L204" s="281"/>
      <c r="M204" s="231" t="str">
        <f t="shared" si="1"/>
        <v/>
      </c>
      <c r="N204" s="231" t="str">
        <f>IF(Detailed_Expense_P114161820[[#This Row],[TOTAL]]&lt;&gt;"",Detailed_Expense_P114161820[[#This Row],[TOTAL]]*VLOOKUP(Detailed_Expense_P114161820[[#This Row],[CURRENCY]],Conversion12[],2,0),"")</f>
        <v/>
      </c>
      <c r="O204" s="281"/>
      <c r="P204" s="291"/>
      <c r="Q204" s="300"/>
      <c r="W204" s="53" t="str">
        <f>IF('Project 4'!$V204&lt;&gt;"",'Project 4'!$V204*VLOOKUP('Project 4'!$U204,#REF!,2,0),"")</f>
        <v/>
      </c>
    </row>
    <row r="205" spans="1:23" x14ac:dyDescent="0.35">
      <c r="F205" s="293"/>
      <c r="G205" s="291"/>
      <c r="H205" s="291"/>
      <c r="I205" s="300"/>
      <c r="J205" s="289"/>
      <c r="K205" s="301"/>
      <c r="L205" s="281"/>
      <c r="M205" s="231" t="str">
        <f t="shared" si="1"/>
        <v/>
      </c>
      <c r="N205" s="231" t="str">
        <f>IF(Detailed_Expense_P114161820[[#This Row],[TOTAL]]&lt;&gt;"",Detailed_Expense_P114161820[[#This Row],[TOTAL]]*VLOOKUP(Detailed_Expense_P114161820[[#This Row],[CURRENCY]],Conversion12[],2,0),"")</f>
        <v/>
      </c>
      <c r="O205" s="281"/>
      <c r="P205" s="291"/>
      <c r="Q205" s="300"/>
      <c r="W205" s="53" t="str">
        <f>IF('Project 4'!$V205&lt;&gt;"",'Project 4'!$V205*VLOOKUP('Project 4'!$U205,#REF!,2,0),"")</f>
        <v/>
      </c>
    </row>
    <row r="206" spans="1:23" x14ac:dyDescent="0.35">
      <c r="F206" s="293"/>
      <c r="G206" s="291"/>
      <c r="H206" s="291"/>
      <c r="I206" s="300"/>
      <c r="J206" s="289"/>
      <c r="K206" s="301"/>
      <c r="L206" s="281"/>
      <c r="M206" s="231" t="str">
        <f t="shared" si="1"/>
        <v/>
      </c>
      <c r="N206" s="231" t="str">
        <f>IF(Detailed_Expense_P114161820[[#This Row],[TOTAL]]&lt;&gt;"",Detailed_Expense_P114161820[[#This Row],[TOTAL]]*VLOOKUP(Detailed_Expense_P114161820[[#This Row],[CURRENCY]],Conversion12[],2,0),"")</f>
        <v/>
      </c>
      <c r="O206" s="281"/>
      <c r="P206" s="291"/>
      <c r="Q206" s="300"/>
      <c r="W206" s="53" t="str">
        <f>IF('Project 4'!$V206&lt;&gt;"",'Project 4'!$V206*VLOOKUP('Project 4'!$U206,#REF!,2,0),"")</f>
        <v/>
      </c>
    </row>
    <row r="207" spans="1:23" x14ac:dyDescent="0.35">
      <c r="F207" s="293"/>
      <c r="G207" s="291"/>
      <c r="H207" s="291"/>
      <c r="I207" s="300"/>
      <c r="J207" s="289"/>
      <c r="K207" s="301"/>
      <c r="L207" s="281"/>
      <c r="M207" s="231" t="str">
        <f t="shared" si="1"/>
        <v/>
      </c>
      <c r="N207" s="231" t="str">
        <f>IF(Detailed_Expense_P114161820[[#This Row],[TOTAL]]&lt;&gt;"",Detailed_Expense_P114161820[[#This Row],[TOTAL]]*VLOOKUP(Detailed_Expense_P114161820[[#This Row],[CURRENCY]],Conversion12[],2,0),"")</f>
        <v/>
      </c>
      <c r="O207" s="281"/>
      <c r="P207" s="291"/>
      <c r="Q207" s="300"/>
      <c r="W207" s="53" t="str">
        <f>IF('Project 4'!$V207&lt;&gt;"",'Project 4'!$V207*VLOOKUP('Project 4'!$U207,#REF!,2,0),"")</f>
        <v/>
      </c>
    </row>
    <row r="208" spans="1:23" x14ac:dyDescent="0.35">
      <c r="F208" s="293"/>
      <c r="G208" s="291"/>
      <c r="H208" s="291"/>
      <c r="I208" s="300"/>
      <c r="J208" s="289"/>
      <c r="K208" s="301"/>
      <c r="L208" s="281"/>
      <c r="M208" s="231" t="str">
        <f t="shared" si="1"/>
        <v/>
      </c>
      <c r="N208" s="231" t="str">
        <f>IF(Detailed_Expense_P114161820[[#This Row],[TOTAL]]&lt;&gt;"",Detailed_Expense_P114161820[[#This Row],[TOTAL]]*VLOOKUP(Detailed_Expense_P114161820[[#This Row],[CURRENCY]],Conversion12[],2,0),"")</f>
        <v/>
      </c>
      <c r="O208" s="281"/>
      <c r="P208" s="291"/>
      <c r="Q208" s="300"/>
      <c r="W208" s="53" t="str">
        <f>IF('Project 4'!$V208&lt;&gt;"",'Project 4'!$V208*VLOOKUP('Project 4'!$U208,#REF!,2,0),"")</f>
        <v/>
      </c>
    </row>
    <row r="209" spans="6:23" x14ac:dyDescent="0.35">
      <c r="F209" s="293"/>
      <c r="G209" s="291"/>
      <c r="H209" s="291"/>
      <c r="I209" s="300"/>
      <c r="J209" s="289"/>
      <c r="K209" s="301"/>
      <c r="L209" s="281"/>
      <c r="M209" s="231" t="str">
        <f t="shared" si="1"/>
        <v/>
      </c>
      <c r="N209" s="231" t="str">
        <f>IF(Detailed_Expense_P114161820[[#This Row],[TOTAL]]&lt;&gt;"",Detailed_Expense_P114161820[[#This Row],[TOTAL]]*VLOOKUP(Detailed_Expense_P114161820[[#This Row],[CURRENCY]],Conversion12[],2,0),"")</f>
        <v/>
      </c>
      <c r="O209" s="281"/>
      <c r="P209" s="291"/>
      <c r="Q209" s="300"/>
      <c r="W209" s="53" t="str">
        <f>IF('Project 4'!$V209&lt;&gt;"",'Project 4'!$V209*VLOOKUP('Project 4'!$U209,#REF!,2,0),"")</f>
        <v/>
      </c>
    </row>
    <row r="210" spans="6:23" x14ac:dyDescent="0.35">
      <c r="F210" s="293"/>
      <c r="G210" s="300"/>
      <c r="H210" s="291"/>
      <c r="I210" s="300"/>
      <c r="J210" s="289"/>
      <c r="K210" s="301"/>
      <c r="L210" s="281"/>
      <c r="M210" s="231" t="str">
        <f t="shared" si="1"/>
        <v/>
      </c>
      <c r="N210" s="231" t="str">
        <f>IF(Detailed_Expense_P114161820[[#This Row],[TOTAL]]&lt;&gt;"",Detailed_Expense_P114161820[[#This Row],[TOTAL]]*VLOOKUP(Detailed_Expense_P114161820[[#This Row],[CURRENCY]],Conversion12[],2,0),"")</f>
        <v/>
      </c>
      <c r="O210" s="281"/>
      <c r="P210" s="291"/>
      <c r="Q210" s="300"/>
      <c r="W210" s="53" t="str">
        <f>IF('Project 4'!$V210&lt;&gt;"",'Project 4'!$V210*VLOOKUP('Project 4'!$U210,#REF!,2,0),"")</f>
        <v/>
      </c>
    </row>
    <row r="211" spans="6:23" x14ac:dyDescent="0.35">
      <c r="F211" s="293"/>
      <c r="G211" s="300"/>
      <c r="H211" s="291"/>
      <c r="I211" s="300"/>
      <c r="J211" s="289"/>
      <c r="K211" s="301"/>
      <c r="L211" s="281"/>
      <c r="M211" s="231" t="str">
        <f t="shared" si="1"/>
        <v/>
      </c>
      <c r="N211" s="231" t="str">
        <f>IF(Detailed_Expense_P114161820[[#This Row],[TOTAL]]&lt;&gt;"",Detailed_Expense_P114161820[[#This Row],[TOTAL]]*VLOOKUP(Detailed_Expense_P114161820[[#This Row],[CURRENCY]],Conversion12[],2,0),"")</f>
        <v/>
      </c>
      <c r="O211" s="281"/>
      <c r="P211" s="291"/>
      <c r="Q211" s="300"/>
      <c r="W211" s="53" t="str">
        <f>IF('Project 4'!$V211&lt;&gt;"",'Project 4'!$V211*VLOOKUP('Project 4'!$U211,#REF!,2,0),"")</f>
        <v/>
      </c>
    </row>
    <row r="212" spans="6:23" x14ac:dyDescent="0.35">
      <c r="F212" s="293"/>
      <c r="G212" s="300"/>
      <c r="H212" s="291"/>
      <c r="I212" s="300"/>
      <c r="J212" s="289"/>
      <c r="K212" s="301"/>
      <c r="L212" s="281"/>
      <c r="M212" s="231" t="str">
        <f t="shared" si="1"/>
        <v/>
      </c>
      <c r="N212" s="231" t="str">
        <f>IF(Detailed_Expense_P114161820[[#This Row],[TOTAL]]&lt;&gt;"",Detailed_Expense_P114161820[[#This Row],[TOTAL]]*VLOOKUP(Detailed_Expense_P114161820[[#This Row],[CURRENCY]],Conversion12[],2,0),"")</f>
        <v/>
      </c>
      <c r="O212" s="281"/>
      <c r="P212" s="291"/>
      <c r="Q212" s="300"/>
      <c r="W212" s="53" t="str">
        <f>IF('Project 4'!$V212&lt;&gt;"",'Project 4'!$V212*VLOOKUP('Project 4'!$U212,#REF!,2,0),"")</f>
        <v/>
      </c>
    </row>
    <row r="213" spans="6:23" x14ac:dyDescent="0.35">
      <c r="F213" s="293"/>
      <c r="G213" s="300"/>
      <c r="H213" s="291"/>
      <c r="I213" s="300"/>
      <c r="J213" s="289"/>
      <c r="K213" s="301"/>
      <c r="L213" s="281"/>
      <c r="M213" s="231" t="str">
        <f t="shared" si="1"/>
        <v/>
      </c>
      <c r="N213" s="231" t="str">
        <f>IF(Detailed_Expense_P114161820[[#This Row],[TOTAL]]&lt;&gt;"",Detailed_Expense_P114161820[[#This Row],[TOTAL]]*VLOOKUP(Detailed_Expense_P114161820[[#This Row],[CURRENCY]],Conversion12[],2,0),"")</f>
        <v/>
      </c>
      <c r="O213" s="281"/>
      <c r="P213" s="291"/>
      <c r="Q213" s="300"/>
      <c r="W213" s="53" t="str">
        <f>IF('Project 4'!$V213&lt;&gt;"",'Project 4'!$V213*VLOOKUP('Project 4'!$U213,#REF!,2,0),"")</f>
        <v/>
      </c>
    </row>
    <row r="214" spans="6:23" x14ac:dyDescent="0.35">
      <c r="F214" s="293"/>
      <c r="G214" s="300"/>
      <c r="H214" s="291"/>
      <c r="I214" s="300"/>
      <c r="J214" s="289"/>
      <c r="K214" s="301"/>
      <c r="L214" s="281"/>
      <c r="M214" s="231" t="str">
        <f t="shared" si="1"/>
        <v/>
      </c>
      <c r="N214" s="231" t="str">
        <f>IF(Detailed_Expense_P114161820[[#This Row],[TOTAL]]&lt;&gt;"",Detailed_Expense_P114161820[[#This Row],[TOTAL]]*VLOOKUP(Detailed_Expense_P114161820[[#This Row],[CURRENCY]],Conversion12[],2,0),"")</f>
        <v/>
      </c>
      <c r="O214" s="281"/>
      <c r="P214" s="291"/>
      <c r="Q214" s="300"/>
      <c r="W214" s="53" t="str">
        <f>IF('Project 4'!$V214&lt;&gt;"",'Project 4'!$V214*VLOOKUP('Project 4'!$U214,#REF!,2,0),"")</f>
        <v/>
      </c>
    </row>
    <row r="215" spans="6:23" x14ac:dyDescent="0.35">
      <c r="F215" s="293"/>
      <c r="G215" s="300"/>
      <c r="H215" s="291"/>
      <c r="I215" s="300"/>
      <c r="J215" s="289"/>
      <c r="K215" s="301"/>
      <c r="L215" s="281"/>
      <c r="M215" s="231" t="str">
        <f t="shared" si="1"/>
        <v/>
      </c>
      <c r="N215" s="231" t="str">
        <f>IF(Detailed_Expense_P114161820[[#This Row],[TOTAL]]&lt;&gt;"",Detailed_Expense_P114161820[[#This Row],[TOTAL]]*VLOOKUP(Detailed_Expense_P114161820[[#This Row],[CURRENCY]],Conversion12[],2,0),"")</f>
        <v/>
      </c>
      <c r="O215" s="281"/>
      <c r="P215" s="291"/>
      <c r="Q215" s="300"/>
      <c r="W215" s="53" t="str">
        <f>IF('Project 4'!$V215&lt;&gt;"",'Project 4'!$V215*VLOOKUP('Project 4'!$U215,#REF!,2,0),"")</f>
        <v/>
      </c>
    </row>
    <row r="216" spans="6:23" x14ac:dyDescent="0.35">
      <c r="F216" s="293"/>
      <c r="G216" s="300"/>
      <c r="H216" s="291"/>
      <c r="I216" s="300"/>
      <c r="J216" s="289"/>
      <c r="K216" s="301"/>
      <c r="L216" s="281"/>
      <c r="M216" s="231" t="str">
        <f t="shared" si="1"/>
        <v/>
      </c>
      <c r="N216" s="231" t="str">
        <f>IF(Detailed_Expense_P114161820[[#This Row],[TOTAL]]&lt;&gt;"",Detailed_Expense_P114161820[[#This Row],[TOTAL]]*VLOOKUP(Detailed_Expense_P114161820[[#This Row],[CURRENCY]],Conversion12[],2,0),"")</f>
        <v/>
      </c>
      <c r="O216" s="281"/>
      <c r="P216" s="291"/>
      <c r="Q216" s="300"/>
      <c r="W216" s="53" t="str">
        <f>IF('Project 4'!$V216&lt;&gt;"",'Project 4'!$V216*VLOOKUP('Project 4'!$U216,#REF!,2,0),"")</f>
        <v/>
      </c>
    </row>
    <row r="217" spans="6:23" x14ac:dyDescent="0.35">
      <c r="F217" s="293"/>
      <c r="G217" s="300"/>
      <c r="H217" s="291"/>
      <c r="I217" s="300"/>
      <c r="J217" s="289"/>
      <c r="K217" s="301"/>
      <c r="L217" s="281"/>
      <c r="M217" s="231" t="str">
        <f t="shared" si="1"/>
        <v/>
      </c>
      <c r="N217" s="231" t="str">
        <f>IF(Detailed_Expense_P114161820[[#This Row],[TOTAL]]&lt;&gt;"",Detailed_Expense_P114161820[[#This Row],[TOTAL]]*VLOOKUP(Detailed_Expense_P114161820[[#This Row],[CURRENCY]],Conversion12[],2,0),"")</f>
        <v/>
      </c>
      <c r="O217" s="281"/>
      <c r="P217" s="291"/>
      <c r="Q217" s="300"/>
      <c r="W217" s="53" t="str">
        <f>IF('Project 4'!$V217&lt;&gt;"",'Project 4'!$V217*VLOOKUP('Project 4'!$U217,#REF!,2,0),"")</f>
        <v/>
      </c>
    </row>
    <row r="218" spans="6:23" x14ac:dyDescent="0.35">
      <c r="F218" s="293"/>
      <c r="G218" s="300"/>
      <c r="H218" s="291"/>
      <c r="I218" s="300"/>
      <c r="J218" s="289"/>
      <c r="K218" s="301"/>
      <c r="L218" s="281"/>
      <c r="M218" s="231" t="str">
        <f t="shared" si="1"/>
        <v/>
      </c>
      <c r="N218" s="231" t="str">
        <f>IF(Detailed_Expense_P114161820[[#This Row],[TOTAL]]&lt;&gt;"",Detailed_Expense_P114161820[[#This Row],[TOTAL]]*VLOOKUP(Detailed_Expense_P114161820[[#This Row],[CURRENCY]],Conversion12[],2,0),"")</f>
        <v/>
      </c>
      <c r="O218" s="281"/>
      <c r="P218" s="291"/>
      <c r="Q218" s="300"/>
      <c r="W218" s="53" t="str">
        <f>IF('Project 4'!$V218&lt;&gt;"",'Project 4'!$V218*VLOOKUP('Project 4'!$U218,#REF!,2,0),"")</f>
        <v/>
      </c>
    </row>
    <row r="219" spans="6:23" x14ac:dyDescent="0.35">
      <c r="F219" s="293"/>
      <c r="G219" s="300"/>
      <c r="H219" s="291"/>
      <c r="I219" s="300"/>
      <c r="J219" s="289"/>
      <c r="K219" s="301"/>
      <c r="L219" s="281"/>
      <c r="M219" s="231" t="str">
        <f t="shared" si="1"/>
        <v/>
      </c>
      <c r="N219" s="231" t="str">
        <f>IF(Detailed_Expense_P114161820[[#This Row],[TOTAL]]&lt;&gt;"",Detailed_Expense_P114161820[[#This Row],[TOTAL]]*VLOOKUP(Detailed_Expense_P114161820[[#This Row],[CURRENCY]],Conversion12[],2,0),"")</f>
        <v/>
      </c>
      <c r="O219" s="281"/>
      <c r="P219" s="291"/>
      <c r="Q219" s="300"/>
      <c r="W219" s="53" t="str">
        <f>IF('Project 4'!$V219&lt;&gt;"",'Project 4'!$V219*VLOOKUP('Project 4'!$U219,#REF!,2,0),"")</f>
        <v/>
      </c>
    </row>
    <row r="220" spans="6:23" x14ac:dyDescent="0.35">
      <c r="F220" s="293"/>
      <c r="G220" s="300"/>
      <c r="H220" s="291"/>
      <c r="I220" s="300"/>
      <c r="J220" s="289"/>
      <c r="K220" s="301"/>
      <c r="L220" s="281"/>
      <c r="M220" s="231" t="str">
        <f t="shared" si="1"/>
        <v/>
      </c>
      <c r="N220" s="231" t="str">
        <f>IF(Detailed_Expense_P114161820[[#This Row],[TOTAL]]&lt;&gt;"",Detailed_Expense_P114161820[[#This Row],[TOTAL]]*VLOOKUP(Detailed_Expense_P114161820[[#This Row],[CURRENCY]],Conversion12[],2,0),"")</f>
        <v/>
      </c>
      <c r="O220" s="281"/>
      <c r="P220" s="291"/>
      <c r="Q220" s="300"/>
      <c r="W220" s="53" t="str">
        <f>IF('Project 4'!$V220&lt;&gt;"",'Project 4'!$V220*VLOOKUP('Project 4'!$U220,#REF!,2,0),"")</f>
        <v/>
      </c>
    </row>
    <row r="221" spans="6:23" x14ac:dyDescent="0.35">
      <c r="F221" s="293"/>
      <c r="G221" s="300"/>
      <c r="H221" s="291"/>
      <c r="I221" s="300"/>
      <c r="J221" s="289"/>
      <c r="K221" s="301"/>
      <c r="L221" s="281"/>
      <c r="M221" s="231" t="str">
        <f t="shared" si="1"/>
        <v/>
      </c>
      <c r="N221" s="231" t="str">
        <f>IF(Detailed_Expense_P114161820[[#This Row],[TOTAL]]&lt;&gt;"",Detailed_Expense_P114161820[[#This Row],[TOTAL]]*VLOOKUP(Detailed_Expense_P114161820[[#This Row],[CURRENCY]],Conversion12[],2,0),"")</f>
        <v/>
      </c>
      <c r="O221" s="281"/>
      <c r="P221" s="291"/>
      <c r="Q221" s="300"/>
      <c r="W221" s="53" t="str">
        <f>IF('Project 4'!$V221&lt;&gt;"",'Project 4'!$V221*VLOOKUP('Project 4'!$U221,#REF!,2,0),"")</f>
        <v/>
      </c>
    </row>
    <row r="222" spans="6:23" x14ac:dyDescent="0.35">
      <c r="F222" s="293"/>
      <c r="G222" s="300"/>
      <c r="H222" s="291"/>
      <c r="I222" s="300"/>
      <c r="J222" s="289"/>
      <c r="K222" s="301"/>
      <c r="L222" s="281"/>
      <c r="M222" s="231" t="str">
        <f t="shared" si="1"/>
        <v/>
      </c>
      <c r="N222" s="231" t="str">
        <f>IF(Detailed_Expense_P114161820[[#This Row],[TOTAL]]&lt;&gt;"",Detailed_Expense_P114161820[[#This Row],[TOTAL]]*VLOOKUP(Detailed_Expense_P114161820[[#This Row],[CURRENCY]],Conversion12[],2,0),"")</f>
        <v/>
      </c>
      <c r="O222" s="281"/>
      <c r="P222" s="291"/>
      <c r="Q222" s="300"/>
      <c r="W222" s="53" t="str">
        <f>IF('Project 4'!$V222&lt;&gt;"",'Project 4'!$V222*VLOOKUP('Project 4'!$U222,#REF!,2,0),"")</f>
        <v/>
      </c>
    </row>
    <row r="223" spans="6:23" x14ac:dyDescent="0.35">
      <c r="F223" s="293"/>
      <c r="G223" s="300"/>
      <c r="H223" s="291"/>
      <c r="I223" s="300"/>
      <c r="J223" s="289"/>
      <c r="K223" s="301"/>
      <c r="L223" s="281"/>
      <c r="M223" s="231" t="str">
        <f t="shared" si="1"/>
        <v/>
      </c>
      <c r="N223" s="231" t="str">
        <f>IF(Detailed_Expense_P114161820[[#This Row],[TOTAL]]&lt;&gt;"",Detailed_Expense_P114161820[[#This Row],[TOTAL]]*VLOOKUP(Detailed_Expense_P114161820[[#This Row],[CURRENCY]],Conversion12[],2,0),"")</f>
        <v/>
      </c>
      <c r="O223" s="281"/>
      <c r="P223" s="291"/>
      <c r="Q223" s="300"/>
      <c r="W223" s="53" t="str">
        <f>IF('Project 4'!$V223&lt;&gt;"",'Project 4'!$V223*VLOOKUP('Project 4'!$U223,#REF!,2,0),"")</f>
        <v/>
      </c>
    </row>
    <row r="224" spans="6:23" x14ac:dyDescent="0.35">
      <c r="F224" s="293"/>
      <c r="G224" s="300"/>
      <c r="H224" s="291"/>
      <c r="I224" s="300"/>
      <c r="J224" s="289"/>
      <c r="K224" s="301"/>
      <c r="L224" s="281"/>
      <c r="M224" s="231" t="str">
        <f t="shared" si="1"/>
        <v/>
      </c>
      <c r="N224" s="231" t="str">
        <f>IF(Detailed_Expense_P114161820[[#This Row],[TOTAL]]&lt;&gt;"",Detailed_Expense_P114161820[[#This Row],[TOTAL]]*VLOOKUP(Detailed_Expense_P114161820[[#This Row],[CURRENCY]],Conversion12[],2,0),"")</f>
        <v/>
      </c>
      <c r="O224" s="281"/>
      <c r="P224" s="291"/>
      <c r="Q224" s="300"/>
      <c r="W224" s="53" t="str">
        <f>IF('Project 4'!$V224&lt;&gt;"",'Project 4'!$V224*VLOOKUP('Project 4'!$U224,#REF!,2,0),"")</f>
        <v/>
      </c>
    </row>
    <row r="225" spans="6:23" x14ac:dyDescent="0.35">
      <c r="F225" s="293"/>
      <c r="G225" s="300"/>
      <c r="H225" s="291"/>
      <c r="I225" s="300"/>
      <c r="J225" s="289"/>
      <c r="K225" s="301"/>
      <c r="L225" s="281"/>
      <c r="M225" s="231" t="str">
        <f t="shared" si="1"/>
        <v/>
      </c>
      <c r="N225" s="231" t="str">
        <f>IF(Detailed_Expense_P114161820[[#This Row],[TOTAL]]&lt;&gt;"",Detailed_Expense_P114161820[[#This Row],[TOTAL]]*VLOOKUP(Detailed_Expense_P114161820[[#This Row],[CURRENCY]],Conversion12[],2,0),"")</f>
        <v/>
      </c>
      <c r="O225" s="281"/>
      <c r="P225" s="291"/>
      <c r="Q225" s="300"/>
      <c r="W225" s="53" t="str">
        <f>IF('Project 4'!$V225&lt;&gt;"",'Project 4'!$V225*VLOOKUP('Project 4'!$U225,#REF!,2,0),"")</f>
        <v/>
      </c>
    </row>
    <row r="226" spans="6:23" x14ac:dyDescent="0.35">
      <c r="F226" s="293"/>
      <c r="G226" s="300"/>
      <c r="H226" s="291"/>
      <c r="I226" s="300"/>
      <c r="J226" s="289"/>
      <c r="K226" s="301"/>
      <c r="L226" s="281"/>
      <c r="M226" s="231" t="str">
        <f t="shared" si="1"/>
        <v/>
      </c>
      <c r="N226" s="231" t="str">
        <f>IF(Detailed_Expense_P114161820[[#This Row],[TOTAL]]&lt;&gt;"",Detailed_Expense_P114161820[[#This Row],[TOTAL]]*VLOOKUP(Detailed_Expense_P114161820[[#This Row],[CURRENCY]],Conversion12[],2,0),"")</f>
        <v/>
      </c>
      <c r="O226" s="281"/>
      <c r="P226" s="291"/>
      <c r="Q226" s="300"/>
      <c r="W226" s="53" t="str">
        <f>IF('Project 4'!$V226&lt;&gt;"",'Project 4'!$V226*VLOOKUP('Project 4'!$U226,#REF!,2,0),"")</f>
        <v/>
      </c>
    </row>
    <row r="227" spans="6:23" x14ac:dyDescent="0.35">
      <c r="F227" s="293"/>
      <c r="G227" s="300"/>
      <c r="H227" s="291"/>
      <c r="I227" s="300"/>
      <c r="J227" s="289"/>
      <c r="K227" s="301"/>
      <c r="L227" s="281"/>
      <c r="M227" s="231" t="str">
        <f t="shared" si="1"/>
        <v/>
      </c>
      <c r="N227" s="231" t="str">
        <f>IF(Detailed_Expense_P114161820[[#This Row],[TOTAL]]&lt;&gt;"",Detailed_Expense_P114161820[[#This Row],[TOTAL]]*VLOOKUP(Detailed_Expense_P114161820[[#This Row],[CURRENCY]],Conversion12[],2,0),"")</f>
        <v/>
      </c>
      <c r="O227" s="281"/>
      <c r="P227" s="291"/>
      <c r="Q227" s="300"/>
      <c r="W227" s="53" t="str">
        <f>IF('Project 4'!$V227&lt;&gt;"",'Project 4'!$V227*VLOOKUP('Project 4'!$U227,#REF!,2,0),"")</f>
        <v/>
      </c>
    </row>
    <row r="228" spans="6:23" x14ac:dyDescent="0.35">
      <c r="F228" s="293"/>
      <c r="G228" s="300"/>
      <c r="H228" s="291"/>
      <c r="I228" s="300"/>
      <c r="J228" s="289"/>
      <c r="K228" s="301"/>
      <c r="L228" s="281"/>
      <c r="M228" s="231" t="str">
        <f t="shared" si="1"/>
        <v/>
      </c>
      <c r="N228" s="231" t="str">
        <f>IF(Detailed_Expense_P114161820[[#This Row],[TOTAL]]&lt;&gt;"",Detailed_Expense_P114161820[[#This Row],[TOTAL]]*VLOOKUP(Detailed_Expense_P114161820[[#This Row],[CURRENCY]],Conversion12[],2,0),"")</f>
        <v/>
      </c>
      <c r="O228" s="281"/>
      <c r="P228" s="291"/>
      <c r="Q228" s="300"/>
      <c r="W228" s="53" t="str">
        <f>IF('Project 4'!$V228&lt;&gt;"",'Project 4'!$V228*VLOOKUP('Project 4'!$U228,#REF!,2,0),"")</f>
        <v/>
      </c>
    </row>
    <row r="229" spans="6:23" x14ac:dyDescent="0.35">
      <c r="F229" s="293"/>
      <c r="G229" s="300"/>
      <c r="H229" s="291"/>
      <c r="I229" s="300"/>
      <c r="J229" s="289"/>
      <c r="K229" s="301"/>
      <c r="L229" s="281"/>
      <c r="M229" s="231" t="str">
        <f t="shared" si="1"/>
        <v/>
      </c>
      <c r="N229" s="231" t="str">
        <f>IF(Detailed_Expense_P114161820[[#This Row],[TOTAL]]&lt;&gt;"",Detailed_Expense_P114161820[[#This Row],[TOTAL]]*VLOOKUP(Detailed_Expense_P114161820[[#This Row],[CURRENCY]],Conversion12[],2,0),"")</f>
        <v/>
      </c>
      <c r="O229" s="281"/>
      <c r="P229" s="291"/>
      <c r="Q229" s="300"/>
      <c r="W229" s="53" t="str">
        <f>IF('Project 4'!$V229&lt;&gt;"",'Project 4'!$V229*VLOOKUP('Project 4'!$U229,#REF!,2,0),"")</f>
        <v/>
      </c>
    </row>
    <row r="230" spans="6:23" x14ac:dyDescent="0.35">
      <c r="F230" s="293"/>
      <c r="G230" s="300"/>
      <c r="H230" s="291"/>
      <c r="I230" s="300"/>
      <c r="J230" s="289"/>
      <c r="K230" s="301"/>
      <c r="L230" s="281"/>
      <c r="M230" s="231" t="str">
        <f t="shared" si="1"/>
        <v/>
      </c>
      <c r="N230" s="231" t="str">
        <f>IF(Detailed_Expense_P114161820[[#This Row],[TOTAL]]&lt;&gt;"",Detailed_Expense_P114161820[[#This Row],[TOTAL]]*VLOOKUP(Detailed_Expense_P114161820[[#This Row],[CURRENCY]],Conversion12[],2,0),"")</f>
        <v/>
      </c>
      <c r="O230" s="281"/>
      <c r="P230" s="291"/>
      <c r="Q230" s="300"/>
      <c r="W230" s="53" t="str">
        <f>IF('Project 4'!$V230&lt;&gt;"",'Project 4'!$V230*VLOOKUP('Project 4'!$U230,#REF!,2,0),"")</f>
        <v/>
      </c>
    </row>
    <row r="231" spans="6:23" x14ac:dyDescent="0.35">
      <c r="F231" s="293"/>
      <c r="G231" s="300"/>
      <c r="H231" s="291"/>
      <c r="I231" s="300"/>
      <c r="J231" s="289"/>
      <c r="K231" s="301"/>
      <c r="L231" s="281"/>
      <c r="M231" s="231" t="str">
        <f t="shared" si="1"/>
        <v/>
      </c>
      <c r="N231" s="231" t="str">
        <f>IF(Detailed_Expense_P114161820[[#This Row],[TOTAL]]&lt;&gt;"",Detailed_Expense_P114161820[[#This Row],[TOTAL]]*VLOOKUP(Detailed_Expense_P114161820[[#This Row],[CURRENCY]],Conversion12[],2,0),"")</f>
        <v/>
      </c>
      <c r="O231" s="281"/>
      <c r="P231" s="291"/>
      <c r="Q231" s="300"/>
      <c r="W231" s="53" t="str">
        <f>IF('Project 4'!$V231&lt;&gt;"",'Project 4'!$V231*VLOOKUP('Project 4'!$U231,#REF!,2,0),"")</f>
        <v/>
      </c>
    </row>
    <row r="232" spans="6:23" x14ac:dyDescent="0.35">
      <c r="F232" s="293"/>
      <c r="G232" s="300"/>
      <c r="H232" s="291"/>
      <c r="I232" s="300"/>
      <c r="J232" s="289"/>
      <c r="K232" s="301"/>
      <c r="L232" s="281"/>
      <c r="M232" s="231" t="str">
        <f t="shared" si="1"/>
        <v/>
      </c>
      <c r="N232" s="231" t="str">
        <f>IF(Detailed_Expense_P114161820[[#This Row],[TOTAL]]&lt;&gt;"",Detailed_Expense_P114161820[[#This Row],[TOTAL]]*VLOOKUP(Detailed_Expense_P114161820[[#This Row],[CURRENCY]],Conversion12[],2,0),"")</f>
        <v/>
      </c>
      <c r="O232" s="281"/>
      <c r="P232" s="291"/>
      <c r="Q232" s="300"/>
      <c r="W232" s="53" t="str">
        <f>IF('Project 4'!$V232&lt;&gt;"",'Project 4'!$V232*VLOOKUP('Project 4'!$U232,#REF!,2,0),"")</f>
        <v/>
      </c>
    </row>
    <row r="233" spans="6:23" x14ac:dyDescent="0.35">
      <c r="F233" s="293"/>
      <c r="G233" s="300"/>
      <c r="H233" s="291"/>
      <c r="I233" s="300"/>
      <c r="J233" s="289"/>
      <c r="K233" s="301"/>
      <c r="L233" s="281"/>
      <c r="M233" s="231" t="str">
        <f t="shared" si="1"/>
        <v/>
      </c>
      <c r="N233" s="231" t="str">
        <f>IF(Detailed_Expense_P114161820[[#This Row],[TOTAL]]&lt;&gt;"",Detailed_Expense_P114161820[[#This Row],[TOTAL]]*VLOOKUP(Detailed_Expense_P114161820[[#This Row],[CURRENCY]],Conversion12[],2,0),"")</f>
        <v/>
      </c>
      <c r="O233" s="281"/>
      <c r="P233" s="291"/>
      <c r="Q233" s="300"/>
      <c r="W233" s="53" t="str">
        <f>IF('Project 4'!$V233&lt;&gt;"",'Project 4'!$V233*VLOOKUP('Project 4'!$U233,#REF!,2,0),"")</f>
        <v/>
      </c>
    </row>
    <row r="234" spans="6:23" x14ac:dyDescent="0.35">
      <c r="F234" s="293"/>
      <c r="G234" s="300"/>
      <c r="H234" s="291"/>
      <c r="I234" s="300"/>
      <c r="J234" s="289"/>
      <c r="K234" s="301"/>
      <c r="L234" s="281"/>
      <c r="M234" s="231" t="str">
        <f t="shared" si="1"/>
        <v/>
      </c>
      <c r="N234" s="231" t="str">
        <f>IF(Detailed_Expense_P114161820[[#This Row],[TOTAL]]&lt;&gt;"",Detailed_Expense_P114161820[[#This Row],[TOTAL]]*VLOOKUP(Detailed_Expense_P114161820[[#This Row],[CURRENCY]],Conversion12[],2,0),"")</f>
        <v/>
      </c>
      <c r="O234" s="281"/>
      <c r="P234" s="291"/>
      <c r="Q234" s="300"/>
      <c r="W234" s="53" t="str">
        <f>IF('Project 4'!$V234&lt;&gt;"",'Project 4'!$V234*VLOOKUP('Project 4'!$U234,#REF!,2,0),"")</f>
        <v/>
      </c>
    </row>
    <row r="235" spans="6:23" x14ac:dyDescent="0.35">
      <c r="F235" s="293"/>
      <c r="G235" s="300"/>
      <c r="H235" s="291"/>
      <c r="I235" s="300"/>
      <c r="J235" s="289"/>
      <c r="K235" s="301"/>
      <c r="L235" s="281"/>
      <c r="M235" s="231" t="str">
        <f t="shared" si="1"/>
        <v/>
      </c>
      <c r="N235" s="231" t="str">
        <f>IF(Detailed_Expense_P114161820[[#This Row],[TOTAL]]&lt;&gt;"",Detailed_Expense_P114161820[[#This Row],[TOTAL]]*VLOOKUP(Detailed_Expense_P114161820[[#This Row],[CURRENCY]],Conversion12[],2,0),"")</f>
        <v/>
      </c>
      <c r="O235" s="281"/>
      <c r="P235" s="291"/>
      <c r="Q235" s="300"/>
      <c r="W235" s="53" t="str">
        <f>IF('Project 4'!$V235&lt;&gt;"",'Project 4'!$V235*VLOOKUP('Project 4'!$U235,#REF!,2,0),"")</f>
        <v/>
      </c>
    </row>
    <row r="236" spans="6:23" x14ac:dyDescent="0.35">
      <c r="F236" s="293"/>
      <c r="G236" s="300"/>
      <c r="H236" s="291"/>
      <c r="I236" s="300"/>
      <c r="J236" s="289"/>
      <c r="K236" s="301"/>
      <c r="L236" s="281"/>
      <c r="M236" s="231" t="str">
        <f t="shared" si="1"/>
        <v/>
      </c>
      <c r="N236" s="231" t="str">
        <f>IF(Detailed_Expense_P114161820[[#This Row],[TOTAL]]&lt;&gt;"",Detailed_Expense_P114161820[[#This Row],[TOTAL]]*VLOOKUP(Detailed_Expense_P114161820[[#This Row],[CURRENCY]],Conversion12[],2,0),"")</f>
        <v/>
      </c>
      <c r="O236" s="281"/>
      <c r="P236" s="291"/>
      <c r="Q236" s="300"/>
      <c r="W236" s="53" t="str">
        <f>IF('Project 4'!$V236&lt;&gt;"",'Project 4'!$V236*VLOOKUP('Project 4'!$U236,#REF!,2,0),"")</f>
        <v/>
      </c>
    </row>
    <row r="237" spans="6:23" x14ac:dyDescent="0.35">
      <c r="F237" s="293"/>
      <c r="G237" s="300"/>
      <c r="H237" s="291"/>
      <c r="I237" s="300"/>
      <c r="J237" s="289"/>
      <c r="K237" s="301"/>
      <c r="L237" s="281"/>
      <c r="M237" s="231" t="str">
        <f t="shared" si="1"/>
        <v/>
      </c>
      <c r="N237" s="231" t="str">
        <f>IF(Detailed_Expense_P114161820[[#This Row],[TOTAL]]&lt;&gt;"",Detailed_Expense_P114161820[[#This Row],[TOTAL]]*VLOOKUP(Detailed_Expense_P114161820[[#This Row],[CURRENCY]],Conversion12[],2,0),"")</f>
        <v/>
      </c>
      <c r="O237" s="281"/>
      <c r="P237" s="291"/>
      <c r="Q237" s="300"/>
      <c r="W237" s="53" t="str">
        <f>IF('Project 4'!$V237&lt;&gt;"",'Project 4'!$V237*VLOOKUP('Project 4'!$U237,#REF!,2,0),"")</f>
        <v/>
      </c>
    </row>
    <row r="238" spans="6:23" x14ac:dyDescent="0.35">
      <c r="F238" s="293"/>
      <c r="G238" s="300"/>
      <c r="H238" s="291"/>
      <c r="I238" s="300"/>
      <c r="J238" s="289"/>
      <c r="K238" s="301"/>
      <c r="L238" s="281"/>
      <c r="M238" s="231" t="str">
        <f t="shared" si="1"/>
        <v/>
      </c>
      <c r="N238" s="231" t="str">
        <f>IF(Detailed_Expense_P114161820[[#This Row],[TOTAL]]&lt;&gt;"",Detailed_Expense_P114161820[[#This Row],[TOTAL]]*VLOOKUP(Detailed_Expense_P114161820[[#This Row],[CURRENCY]],Conversion12[],2,0),"")</f>
        <v/>
      </c>
      <c r="O238" s="281"/>
      <c r="P238" s="291"/>
      <c r="Q238" s="300"/>
      <c r="W238" s="53" t="str">
        <f>IF('Project 4'!$V238&lt;&gt;"",'Project 4'!$V238*VLOOKUP('Project 4'!$U238,#REF!,2,0),"")</f>
        <v/>
      </c>
    </row>
    <row r="239" spans="6:23" x14ac:dyDescent="0.35">
      <c r="F239" s="293"/>
      <c r="G239" s="300"/>
      <c r="H239" s="291"/>
      <c r="I239" s="300"/>
      <c r="J239" s="289"/>
      <c r="K239" s="301"/>
      <c r="L239" s="281"/>
      <c r="M239" s="231" t="str">
        <f t="shared" si="1"/>
        <v/>
      </c>
      <c r="N239" s="231" t="str">
        <f>IF(Detailed_Expense_P114161820[[#This Row],[TOTAL]]&lt;&gt;"",Detailed_Expense_P114161820[[#This Row],[TOTAL]]*VLOOKUP(Detailed_Expense_P114161820[[#This Row],[CURRENCY]],Conversion12[],2,0),"")</f>
        <v/>
      </c>
      <c r="O239" s="281"/>
      <c r="P239" s="291"/>
      <c r="Q239" s="300"/>
      <c r="W239" s="53" t="str">
        <f>IF('Project 4'!$V239&lt;&gt;"",'Project 4'!$V239*VLOOKUP('Project 4'!$U239,#REF!,2,0),"")</f>
        <v/>
      </c>
    </row>
    <row r="240" spans="6:23" x14ac:dyDescent="0.35">
      <c r="F240" s="293"/>
      <c r="G240" s="300"/>
      <c r="H240" s="291"/>
      <c r="I240" s="300"/>
      <c r="J240" s="289"/>
      <c r="K240" s="301"/>
      <c r="L240" s="281"/>
      <c r="M240" s="231" t="str">
        <f t="shared" si="1"/>
        <v/>
      </c>
      <c r="N240" s="231" t="str">
        <f>IF(Detailed_Expense_P114161820[[#This Row],[TOTAL]]&lt;&gt;"",Detailed_Expense_P114161820[[#This Row],[TOTAL]]*VLOOKUP(Detailed_Expense_P114161820[[#This Row],[CURRENCY]],Conversion12[],2,0),"")</f>
        <v/>
      </c>
      <c r="O240" s="281"/>
      <c r="P240" s="291"/>
      <c r="Q240" s="300"/>
      <c r="W240" s="53" t="str">
        <f>IF('Project 4'!$V240&lt;&gt;"",'Project 4'!$V240*VLOOKUP('Project 4'!$U240,#REF!,2,0),"")</f>
        <v/>
      </c>
    </row>
    <row r="241" spans="6:23" x14ac:dyDescent="0.35">
      <c r="F241" s="293"/>
      <c r="G241" s="300"/>
      <c r="H241" s="291"/>
      <c r="I241" s="300"/>
      <c r="J241" s="289"/>
      <c r="K241" s="301"/>
      <c r="L241" s="281"/>
      <c r="M241" s="231" t="str">
        <f t="shared" si="1"/>
        <v/>
      </c>
      <c r="N241" s="231" t="str">
        <f>IF(Detailed_Expense_P114161820[[#This Row],[TOTAL]]&lt;&gt;"",Detailed_Expense_P114161820[[#This Row],[TOTAL]]*VLOOKUP(Detailed_Expense_P114161820[[#This Row],[CURRENCY]],Conversion12[],2,0),"")</f>
        <v/>
      </c>
      <c r="O241" s="281"/>
      <c r="P241" s="291"/>
      <c r="Q241" s="300"/>
      <c r="W241" s="53" t="str">
        <f>IF('Project 4'!$V241&lt;&gt;"",'Project 4'!$V241*VLOOKUP('Project 4'!$U241,#REF!,2,0),"")</f>
        <v/>
      </c>
    </row>
    <row r="242" spans="6:23" x14ac:dyDescent="0.35">
      <c r="F242" s="293"/>
      <c r="G242" s="300"/>
      <c r="H242" s="291"/>
      <c r="I242" s="300"/>
      <c r="J242" s="289"/>
      <c r="K242" s="301"/>
      <c r="L242" s="281"/>
      <c r="M242" s="231" t="str">
        <f t="shared" si="1"/>
        <v/>
      </c>
      <c r="N242" s="231" t="str">
        <f>IF(Detailed_Expense_P114161820[[#This Row],[TOTAL]]&lt;&gt;"",Detailed_Expense_P114161820[[#This Row],[TOTAL]]*VLOOKUP(Detailed_Expense_P114161820[[#This Row],[CURRENCY]],Conversion12[],2,0),"")</f>
        <v/>
      </c>
      <c r="O242" s="281"/>
      <c r="P242" s="291"/>
      <c r="Q242" s="300"/>
      <c r="W242" s="53" t="str">
        <f>IF('Project 4'!$V242&lt;&gt;"",'Project 4'!$V242*VLOOKUP('Project 4'!$U242,#REF!,2,0),"")</f>
        <v/>
      </c>
    </row>
    <row r="243" spans="6:23" x14ac:dyDescent="0.35">
      <c r="F243" s="293"/>
      <c r="G243" s="300"/>
      <c r="H243" s="291"/>
      <c r="I243" s="300"/>
      <c r="J243" s="289"/>
      <c r="K243" s="301"/>
      <c r="L243" s="281"/>
      <c r="M243" s="231" t="str">
        <f t="shared" si="1"/>
        <v/>
      </c>
      <c r="N243" s="231" t="str">
        <f>IF(Detailed_Expense_P114161820[[#This Row],[TOTAL]]&lt;&gt;"",Detailed_Expense_P114161820[[#This Row],[TOTAL]]*VLOOKUP(Detailed_Expense_P114161820[[#This Row],[CURRENCY]],Conversion12[],2,0),"")</f>
        <v/>
      </c>
      <c r="O243" s="281"/>
      <c r="P243" s="291"/>
      <c r="Q243" s="300"/>
      <c r="W243" s="53" t="str">
        <f>IF('Project 4'!$V243&lt;&gt;"",'Project 4'!$V243*VLOOKUP('Project 4'!$U243,#REF!,2,0),"")</f>
        <v/>
      </c>
    </row>
    <row r="244" spans="6:23" x14ac:dyDescent="0.35">
      <c r="F244" s="293"/>
      <c r="G244" s="300"/>
      <c r="H244" s="291"/>
      <c r="I244" s="300"/>
      <c r="J244" s="289"/>
      <c r="K244" s="301"/>
      <c r="L244" s="281"/>
      <c r="M244" s="231" t="str">
        <f t="shared" si="1"/>
        <v/>
      </c>
      <c r="N244" s="231" t="str">
        <f>IF(Detailed_Expense_P114161820[[#This Row],[TOTAL]]&lt;&gt;"",Detailed_Expense_P114161820[[#This Row],[TOTAL]]*VLOOKUP(Detailed_Expense_P114161820[[#This Row],[CURRENCY]],Conversion12[],2,0),"")</f>
        <v/>
      </c>
      <c r="O244" s="281"/>
      <c r="P244" s="291"/>
      <c r="Q244" s="300"/>
      <c r="W244" s="53" t="str">
        <f>IF('Project 4'!$V244&lt;&gt;"",'Project 4'!$V244*VLOOKUP('Project 4'!$U244,#REF!,2,0),"")</f>
        <v/>
      </c>
    </row>
    <row r="245" spans="6:23" x14ac:dyDescent="0.35">
      <c r="F245" s="293"/>
      <c r="G245" s="300"/>
      <c r="H245" s="291"/>
      <c r="I245" s="300"/>
      <c r="J245" s="289"/>
      <c r="K245" s="301"/>
      <c r="L245" s="281"/>
      <c r="M245" s="231" t="str">
        <f t="shared" si="1"/>
        <v/>
      </c>
      <c r="N245" s="231" t="str">
        <f>IF(Detailed_Expense_P114161820[[#This Row],[TOTAL]]&lt;&gt;"",Detailed_Expense_P114161820[[#This Row],[TOTAL]]*VLOOKUP(Detailed_Expense_P114161820[[#This Row],[CURRENCY]],Conversion12[],2,0),"")</f>
        <v/>
      </c>
      <c r="O245" s="281"/>
      <c r="P245" s="291"/>
      <c r="Q245" s="300"/>
      <c r="W245" s="53" t="str">
        <f>IF('Project 4'!$V245&lt;&gt;"",'Project 4'!$V245*VLOOKUP('Project 4'!$U245,#REF!,2,0),"")</f>
        <v/>
      </c>
    </row>
    <row r="246" spans="6:23" x14ac:dyDescent="0.35">
      <c r="F246" s="293"/>
      <c r="G246" s="300"/>
      <c r="H246" s="291"/>
      <c r="I246" s="300"/>
      <c r="J246" s="289"/>
      <c r="K246" s="301"/>
      <c r="L246" s="281"/>
      <c r="M246" s="231" t="str">
        <f t="shared" si="1"/>
        <v/>
      </c>
      <c r="N246" s="231" t="str">
        <f>IF(Detailed_Expense_P114161820[[#This Row],[TOTAL]]&lt;&gt;"",Detailed_Expense_P114161820[[#This Row],[TOTAL]]*VLOOKUP(Detailed_Expense_P114161820[[#This Row],[CURRENCY]],Conversion12[],2,0),"")</f>
        <v/>
      </c>
      <c r="O246" s="281"/>
      <c r="P246" s="291"/>
      <c r="Q246" s="300"/>
      <c r="W246" s="53" t="str">
        <f>IF('Project 4'!$V246&lt;&gt;"",'Project 4'!$V246*VLOOKUP('Project 4'!$U246,#REF!,2,0),"")</f>
        <v/>
      </c>
    </row>
    <row r="247" spans="6:23" x14ac:dyDescent="0.35">
      <c r="F247" s="293"/>
      <c r="G247" s="300"/>
      <c r="H247" s="291"/>
      <c r="I247" s="300"/>
      <c r="J247" s="289"/>
      <c r="K247" s="301"/>
      <c r="L247" s="281"/>
      <c r="M247" s="231" t="str">
        <f t="shared" si="1"/>
        <v/>
      </c>
      <c r="N247" s="231" t="str">
        <f>IF(Detailed_Expense_P114161820[[#This Row],[TOTAL]]&lt;&gt;"",Detailed_Expense_P114161820[[#This Row],[TOTAL]]*VLOOKUP(Detailed_Expense_P114161820[[#This Row],[CURRENCY]],Conversion12[],2,0),"")</f>
        <v/>
      </c>
      <c r="O247" s="281"/>
      <c r="P247" s="291"/>
      <c r="Q247" s="300"/>
      <c r="W247" s="53" t="str">
        <f>IF('Project 4'!$V247&lt;&gt;"",'Project 4'!$V247*VLOOKUP('Project 4'!$U247,#REF!,2,0),"")</f>
        <v/>
      </c>
    </row>
    <row r="248" spans="6:23" x14ac:dyDescent="0.35">
      <c r="F248" s="293"/>
      <c r="G248" s="300"/>
      <c r="H248" s="291"/>
      <c r="I248" s="300"/>
      <c r="J248" s="289"/>
      <c r="K248" s="301"/>
      <c r="L248" s="281"/>
      <c r="M248" s="231" t="str">
        <f t="shared" si="1"/>
        <v/>
      </c>
      <c r="N248" s="231" t="str">
        <f>IF(Detailed_Expense_P114161820[[#This Row],[TOTAL]]&lt;&gt;"",Detailed_Expense_P114161820[[#This Row],[TOTAL]]*VLOOKUP(Detailed_Expense_P114161820[[#This Row],[CURRENCY]],Conversion12[],2,0),"")</f>
        <v/>
      </c>
      <c r="O248" s="281"/>
      <c r="P248" s="291"/>
      <c r="Q248" s="300"/>
      <c r="W248" s="53" t="str">
        <f>IF('Project 4'!$V248&lt;&gt;"",'Project 4'!$V248*VLOOKUP('Project 4'!$U248,#REF!,2,0),"")</f>
        <v/>
      </c>
    </row>
    <row r="249" spans="6:23" x14ac:dyDescent="0.35">
      <c r="F249" s="293"/>
      <c r="G249" s="300"/>
      <c r="H249" s="291"/>
      <c r="I249" s="300"/>
      <c r="J249" s="289"/>
      <c r="K249" s="301"/>
      <c r="L249" s="281"/>
      <c r="M249" s="231" t="str">
        <f t="shared" si="1"/>
        <v/>
      </c>
      <c r="N249" s="231" t="str">
        <f>IF(Detailed_Expense_P114161820[[#This Row],[TOTAL]]&lt;&gt;"",Detailed_Expense_P114161820[[#This Row],[TOTAL]]*VLOOKUP(Detailed_Expense_P114161820[[#This Row],[CURRENCY]],Conversion12[],2,0),"")</f>
        <v/>
      </c>
      <c r="O249" s="281"/>
      <c r="P249" s="291"/>
      <c r="Q249" s="300"/>
      <c r="W249" s="53" t="str">
        <f>IF('Project 4'!$V249&lt;&gt;"",'Project 4'!$V249*VLOOKUP('Project 4'!$U249,#REF!,2,0),"")</f>
        <v/>
      </c>
    </row>
    <row r="250" spans="6:23" x14ac:dyDescent="0.35">
      <c r="F250" s="293"/>
      <c r="G250" s="300"/>
      <c r="H250" s="291"/>
      <c r="I250" s="300"/>
      <c r="J250" s="289"/>
      <c r="K250" s="301"/>
      <c r="L250" s="281"/>
      <c r="M250" s="231" t="str">
        <f t="shared" si="1"/>
        <v/>
      </c>
      <c r="N250" s="231" t="str">
        <f>IF(Detailed_Expense_P114161820[[#This Row],[TOTAL]]&lt;&gt;"",Detailed_Expense_P114161820[[#This Row],[TOTAL]]*VLOOKUP(Detailed_Expense_P114161820[[#This Row],[CURRENCY]],Conversion12[],2,0),"")</f>
        <v/>
      </c>
      <c r="O250" s="281"/>
      <c r="P250" s="291"/>
      <c r="Q250" s="300"/>
      <c r="W250" s="53" t="str">
        <f>IF('Project 4'!$V250&lt;&gt;"",'Project 4'!$V250*VLOOKUP('Project 4'!$U250,#REF!,2,0),"")</f>
        <v/>
      </c>
    </row>
    <row r="251" spans="6:23" x14ac:dyDescent="0.35">
      <c r="F251" s="293"/>
      <c r="G251" s="300"/>
      <c r="H251" s="291"/>
      <c r="I251" s="300"/>
      <c r="J251" s="289"/>
      <c r="K251" s="301"/>
      <c r="L251" s="281"/>
      <c r="M251" s="231" t="str">
        <f t="shared" si="1"/>
        <v/>
      </c>
      <c r="N251" s="231" t="str">
        <f>IF(Detailed_Expense_P114161820[[#This Row],[TOTAL]]&lt;&gt;"",Detailed_Expense_P114161820[[#This Row],[TOTAL]]*VLOOKUP(Detailed_Expense_P114161820[[#This Row],[CURRENCY]],Conversion12[],2,0),"")</f>
        <v/>
      </c>
      <c r="O251" s="281"/>
      <c r="P251" s="291"/>
      <c r="Q251" s="300"/>
      <c r="W251" s="53" t="str">
        <f>IF('Project 4'!$V251&lt;&gt;"",'Project 4'!$V251*VLOOKUP('Project 4'!$U251,#REF!,2,0),"")</f>
        <v/>
      </c>
    </row>
    <row r="252" spans="6:23" x14ac:dyDescent="0.35">
      <c r="F252" s="293"/>
      <c r="G252" s="300"/>
      <c r="H252" s="291"/>
      <c r="I252" s="300"/>
      <c r="J252" s="289"/>
      <c r="K252" s="301"/>
      <c r="L252" s="281"/>
      <c r="M252" s="231" t="str">
        <f t="shared" si="1"/>
        <v/>
      </c>
      <c r="N252" s="231" t="str">
        <f>IF(Detailed_Expense_P114161820[[#This Row],[TOTAL]]&lt;&gt;"",Detailed_Expense_P114161820[[#This Row],[TOTAL]]*VLOOKUP(Detailed_Expense_P114161820[[#This Row],[CURRENCY]],Conversion12[],2,0),"")</f>
        <v/>
      </c>
      <c r="O252" s="281"/>
      <c r="P252" s="291"/>
      <c r="Q252" s="300"/>
      <c r="W252" s="53" t="str">
        <f>IF('Project 4'!$V252&lt;&gt;"",'Project 4'!$V252*VLOOKUP('Project 4'!$U252,#REF!,2,0),"")</f>
        <v/>
      </c>
    </row>
    <row r="253" spans="6:23" x14ac:dyDescent="0.35">
      <c r="F253" s="293"/>
      <c r="G253" s="300"/>
      <c r="H253" s="291"/>
      <c r="I253" s="300"/>
      <c r="J253" s="289"/>
      <c r="K253" s="301"/>
      <c r="L253" s="281"/>
      <c r="M253" s="231" t="str">
        <f t="shared" si="1"/>
        <v/>
      </c>
      <c r="N253" s="231" t="str">
        <f>IF(Detailed_Expense_P114161820[[#This Row],[TOTAL]]&lt;&gt;"",Detailed_Expense_P114161820[[#This Row],[TOTAL]]*VLOOKUP(Detailed_Expense_P114161820[[#This Row],[CURRENCY]],Conversion12[],2,0),"")</f>
        <v/>
      </c>
      <c r="O253" s="281"/>
      <c r="P253" s="291"/>
      <c r="Q253" s="300"/>
      <c r="W253" s="53" t="str">
        <f>IF('Project 4'!$V253&lt;&gt;"",'Project 4'!$V253*VLOOKUP('Project 4'!$U253,#REF!,2,0),"")</f>
        <v/>
      </c>
    </row>
    <row r="254" spans="6:23" x14ac:dyDescent="0.35">
      <c r="F254" s="293"/>
      <c r="G254" s="300"/>
      <c r="H254" s="291"/>
      <c r="I254" s="300"/>
      <c r="J254" s="289"/>
      <c r="K254" s="301"/>
      <c r="L254" s="281"/>
      <c r="M254" s="231" t="str">
        <f t="shared" si="1"/>
        <v/>
      </c>
      <c r="N254" s="231" t="str">
        <f>IF(Detailed_Expense_P114161820[[#This Row],[TOTAL]]&lt;&gt;"",Detailed_Expense_P114161820[[#This Row],[TOTAL]]*VLOOKUP(Detailed_Expense_P114161820[[#This Row],[CURRENCY]],Conversion12[],2,0),"")</f>
        <v/>
      </c>
      <c r="O254" s="281"/>
      <c r="P254" s="291"/>
      <c r="Q254" s="300"/>
      <c r="W254" s="53" t="str">
        <f>IF('Project 4'!$V254&lt;&gt;"",'Project 4'!$V254*VLOOKUP('Project 4'!$U254,#REF!,2,0),"")</f>
        <v/>
      </c>
    </row>
    <row r="255" spans="6:23" x14ac:dyDescent="0.35">
      <c r="F255" s="293"/>
      <c r="G255" s="300"/>
      <c r="H255" s="291"/>
      <c r="I255" s="300"/>
      <c r="J255" s="289"/>
      <c r="K255" s="301"/>
      <c r="L255" s="281"/>
      <c r="M255" s="231" t="str">
        <f t="shared" si="1"/>
        <v/>
      </c>
      <c r="N255" s="231" t="str">
        <f>IF(Detailed_Expense_P114161820[[#This Row],[TOTAL]]&lt;&gt;"",Detailed_Expense_P114161820[[#This Row],[TOTAL]]*VLOOKUP(Detailed_Expense_P114161820[[#This Row],[CURRENCY]],Conversion12[],2,0),"")</f>
        <v/>
      </c>
      <c r="O255" s="281"/>
      <c r="P255" s="291"/>
      <c r="Q255" s="300"/>
      <c r="W255" s="53" t="str">
        <f>IF('Project 4'!$V255&lt;&gt;"",'Project 4'!$V255*VLOOKUP('Project 4'!$U255,#REF!,2,0),"")</f>
        <v/>
      </c>
    </row>
    <row r="256" spans="6:23" x14ac:dyDescent="0.35">
      <c r="F256" s="293"/>
      <c r="G256" s="300"/>
      <c r="H256" s="291"/>
      <c r="I256" s="300"/>
      <c r="J256" s="289"/>
      <c r="K256" s="301"/>
      <c r="L256" s="281"/>
      <c r="M256" s="231" t="str">
        <f t="shared" si="1"/>
        <v/>
      </c>
      <c r="N256" s="231" t="str">
        <f>IF(Detailed_Expense_P114161820[[#This Row],[TOTAL]]&lt;&gt;"",Detailed_Expense_P114161820[[#This Row],[TOTAL]]*VLOOKUP(Detailed_Expense_P114161820[[#This Row],[CURRENCY]],Conversion12[],2,0),"")</f>
        <v/>
      </c>
      <c r="O256" s="281"/>
      <c r="P256" s="291"/>
      <c r="Q256" s="300"/>
      <c r="W256" s="53" t="str">
        <f>IF('Project 4'!$V256&lt;&gt;"",'Project 4'!$V256*VLOOKUP('Project 4'!$U256,#REF!,2,0),"")</f>
        <v/>
      </c>
    </row>
    <row r="257" spans="6:23" x14ac:dyDescent="0.35">
      <c r="F257" s="293"/>
      <c r="G257" s="300"/>
      <c r="H257" s="291"/>
      <c r="I257" s="300"/>
      <c r="J257" s="289"/>
      <c r="K257" s="301"/>
      <c r="L257" s="281"/>
      <c r="M257" s="231" t="str">
        <f t="shared" si="1"/>
        <v/>
      </c>
      <c r="N257" s="231" t="str">
        <f>IF(Detailed_Expense_P114161820[[#This Row],[TOTAL]]&lt;&gt;"",Detailed_Expense_P114161820[[#This Row],[TOTAL]]*VLOOKUP(Detailed_Expense_P114161820[[#This Row],[CURRENCY]],Conversion12[],2,0),"")</f>
        <v/>
      </c>
      <c r="O257" s="281"/>
      <c r="P257" s="291"/>
      <c r="Q257" s="300"/>
      <c r="W257" s="53" t="str">
        <f>IF('Project 4'!$V257&lt;&gt;"",'Project 4'!$V257*VLOOKUP('Project 4'!$U257,#REF!,2,0),"")</f>
        <v/>
      </c>
    </row>
    <row r="258" spans="6:23" x14ac:dyDescent="0.35">
      <c r="F258" s="293"/>
      <c r="G258" s="300"/>
      <c r="H258" s="291"/>
      <c r="I258" s="300"/>
      <c r="J258" s="289"/>
      <c r="K258" s="301"/>
      <c r="L258" s="281"/>
      <c r="M258" s="231" t="str">
        <f t="shared" si="1"/>
        <v/>
      </c>
      <c r="N258" s="231" t="str">
        <f>IF(Detailed_Expense_P114161820[[#This Row],[TOTAL]]&lt;&gt;"",Detailed_Expense_P114161820[[#This Row],[TOTAL]]*VLOOKUP(Detailed_Expense_P114161820[[#This Row],[CURRENCY]],Conversion12[],2,0),"")</f>
        <v/>
      </c>
      <c r="O258" s="281"/>
      <c r="P258" s="291"/>
      <c r="Q258" s="300"/>
      <c r="W258" s="53" t="str">
        <f>IF('Project 4'!$V258&lt;&gt;"",'Project 4'!$V258*VLOOKUP('Project 4'!$U258,#REF!,2,0),"")</f>
        <v/>
      </c>
    </row>
    <row r="259" spans="6:23" x14ac:dyDescent="0.35">
      <c r="F259" s="293"/>
      <c r="G259" s="300"/>
      <c r="H259" s="291"/>
      <c r="I259" s="300"/>
      <c r="J259" s="289"/>
      <c r="K259" s="301"/>
      <c r="L259" s="281"/>
      <c r="M259" s="231" t="str">
        <f t="shared" si="1"/>
        <v/>
      </c>
      <c r="N259" s="231" t="str">
        <f>IF(Detailed_Expense_P114161820[[#This Row],[TOTAL]]&lt;&gt;"",Detailed_Expense_P114161820[[#This Row],[TOTAL]]*VLOOKUP(Detailed_Expense_P114161820[[#This Row],[CURRENCY]],Conversion12[],2,0),"")</f>
        <v/>
      </c>
      <c r="O259" s="281"/>
      <c r="P259" s="291"/>
      <c r="Q259" s="300"/>
      <c r="W259" s="53" t="str">
        <f>IF('Project 4'!$V259&lt;&gt;"",'Project 4'!$V259*VLOOKUP('Project 4'!$U259,#REF!,2,0),"")</f>
        <v/>
      </c>
    </row>
    <row r="260" spans="6:23" x14ac:dyDescent="0.35">
      <c r="F260" s="293"/>
      <c r="G260" s="300"/>
      <c r="H260" s="291"/>
      <c r="I260" s="300"/>
      <c r="J260" s="289"/>
      <c r="K260" s="301"/>
      <c r="L260" s="281"/>
      <c r="M260" s="231" t="str">
        <f t="shared" ref="M260:M305" si="2">IF(I260*J260+K260&gt;0,I260*J260+K260,"")</f>
        <v/>
      </c>
      <c r="N260" s="231" t="str">
        <f>IF(Detailed_Expense_P114161820[[#This Row],[TOTAL]]&lt;&gt;"",Detailed_Expense_P114161820[[#This Row],[TOTAL]]*VLOOKUP(Detailed_Expense_P114161820[[#This Row],[CURRENCY]],Conversion12[],2,0),"")</f>
        <v/>
      </c>
      <c r="O260" s="281"/>
      <c r="P260" s="291"/>
      <c r="Q260" s="300"/>
      <c r="W260" s="53" t="str">
        <f>IF('Project 4'!$V260&lt;&gt;"",'Project 4'!$V260*VLOOKUP('Project 4'!$U260,#REF!,2,0),"")</f>
        <v/>
      </c>
    </row>
    <row r="261" spans="6:23" x14ac:dyDescent="0.35">
      <c r="F261" s="293"/>
      <c r="G261" s="300"/>
      <c r="H261" s="291"/>
      <c r="I261" s="300"/>
      <c r="J261" s="289"/>
      <c r="K261" s="301"/>
      <c r="L261" s="281"/>
      <c r="M261" s="231" t="str">
        <f t="shared" si="2"/>
        <v/>
      </c>
      <c r="N261" s="231" t="str">
        <f>IF(Detailed_Expense_P114161820[[#This Row],[TOTAL]]&lt;&gt;"",Detailed_Expense_P114161820[[#This Row],[TOTAL]]*VLOOKUP(Detailed_Expense_P114161820[[#This Row],[CURRENCY]],Conversion12[],2,0),"")</f>
        <v/>
      </c>
      <c r="O261" s="281"/>
      <c r="P261" s="291"/>
      <c r="Q261" s="300"/>
      <c r="W261" s="53" t="str">
        <f>IF('Project 4'!$V261&lt;&gt;"",'Project 4'!$V261*VLOOKUP('Project 4'!$U261,#REF!,2,0),"")</f>
        <v/>
      </c>
    </row>
    <row r="262" spans="6:23" x14ac:dyDescent="0.35">
      <c r="F262" s="293"/>
      <c r="G262" s="300"/>
      <c r="H262" s="291"/>
      <c r="I262" s="300"/>
      <c r="J262" s="289"/>
      <c r="K262" s="301"/>
      <c r="L262" s="281"/>
      <c r="M262" s="231" t="str">
        <f t="shared" si="2"/>
        <v/>
      </c>
      <c r="N262" s="231" t="str">
        <f>IF(Detailed_Expense_P114161820[[#This Row],[TOTAL]]&lt;&gt;"",Detailed_Expense_P114161820[[#This Row],[TOTAL]]*VLOOKUP(Detailed_Expense_P114161820[[#This Row],[CURRENCY]],Conversion12[],2,0),"")</f>
        <v/>
      </c>
      <c r="O262" s="281"/>
      <c r="P262" s="291"/>
      <c r="Q262" s="300"/>
      <c r="W262" s="53" t="str">
        <f>IF('Project 4'!$V262&lt;&gt;"",'Project 4'!$V262*VLOOKUP('Project 4'!$U262,#REF!,2,0),"")</f>
        <v/>
      </c>
    </row>
    <row r="263" spans="6:23" x14ac:dyDescent="0.35">
      <c r="F263" s="293"/>
      <c r="G263" s="300"/>
      <c r="H263" s="291"/>
      <c r="I263" s="300"/>
      <c r="J263" s="289"/>
      <c r="K263" s="301"/>
      <c r="L263" s="281"/>
      <c r="M263" s="231" t="str">
        <f t="shared" si="2"/>
        <v/>
      </c>
      <c r="N263" s="231" t="str">
        <f>IF(Detailed_Expense_P114161820[[#This Row],[TOTAL]]&lt;&gt;"",Detailed_Expense_P114161820[[#This Row],[TOTAL]]*VLOOKUP(Detailed_Expense_P114161820[[#This Row],[CURRENCY]],Conversion12[],2,0),"")</f>
        <v/>
      </c>
      <c r="O263" s="281"/>
      <c r="P263" s="291"/>
      <c r="Q263" s="300"/>
      <c r="W263" s="53" t="str">
        <f>IF('Project 4'!$V263&lt;&gt;"",'Project 4'!$V263*VLOOKUP('Project 4'!$U263,#REF!,2,0),"")</f>
        <v/>
      </c>
    </row>
    <row r="264" spans="6:23" x14ac:dyDescent="0.35">
      <c r="F264" s="293"/>
      <c r="G264" s="300"/>
      <c r="H264" s="291"/>
      <c r="I264" s="300"/>
      <c r="J264" s="289"/>
      <c r="K264" s="301"/>
      <c r="L264" s="281"/>
      <c r="M264" s="231" t="str">
        <f t="shared" si="2"/>
        <v/>
      </c>
      <c r="N264" s="231" t="str">
        <f>IF(Detailed_Expense_P114161820[[#This Row],[TOTAL]]&lt;&gt;"",Detailed_Expense_P114161820[[#This Row],[TOTAL]]*VLOOKUP(Detailed_Expense_P114161820[[#This Row],[CURRENCY]],Conversion12[],2,0),"")</f>
        <v/>
      </c>
      <c r="O264" s="281"/>
      <c r="P264" s="291"/>
      <c r="Q264" s="300"/>
      <c r="W264" s="53" t="str">
        <f>IF('Project 4'!$V264&lt;&gt;"",'Project 4'!$V264*VLOOKUP('Project 4'!$U264,#REF!,2,0),"")</f>
        <v/>
      </c>
    </row>
    <row r="265" spans="6:23" x14ac:dyDescent="0.35">
      <c r="F265" s="293"/>
      <c r="G265" s="300"/>
      <c r="H265" s="291"/>
      <c r="I265" s="300"/>
      <c r="J265" s="289"/>
      <c r="K265" s="301"/>
      <c r="L265" s="281"/>
      <c r="M265" s="231" t="str">
        <f t="shared" si="2"/>
        <v/>
      </c>
      <c r="N265" s="231" t="str">
        <f>IF(Detailed_Expense_P114161820[[#This Row],[TOTAL]]&lt;&gt;"",Detailed_Expense_P114161820[[#This Row],[TOTAL]]*VLOOKUP(Detailed_Expense_P114161820[[#This Row],[CURRENCY]],Conversion12[],2,0),"")</f>
        <v/>
      </c>
      <c r="O265" s="281"/>
      <c r="P265" s="291"/>
      <c r="Q265" s="300"/>
      <c r="W265" s="53" t="str">
        <f>IF('Project 4'!$V265&lt;&gt;"",'Project 4'!$V265*VLOOKUP('Project 4'!$U265,#REF!,2,0),"")</f>
        <v/>
      </c>
    </row>
    <row r="266" spans="6:23" x14ac:dyDescent="0.35">
      <c r="F266" s="293"/>
      <c r="G266" s="300"/>
      <c r="H266" s="291"/>
      <c r="I266" s="300"/>
      <c r="J266" s="289"/>
      <c r="K266" s="301"/>
      <c r="L266" s="281"/>
      <c r="M266" s="231" t="str">
        <f t="shared" si="2"/>
        <v/>
      </c>
      <c r="N266" s="231" t="str">
        <f>IF(Detailed_Expense_P114161820[[#This Row],[TOTAL]]&lt;&gt;"",Detailed_Expense_P114161820[[#This Row],[TOTAL]]*VLOOKUP(Detailed_Expense_P114161820[[#This Row],[CURRENCY]],Conversion12[],2,0),"")</f>
        <v/>
      </c>
      <c r="O266" s="281"/>
      <c r="P266" s="291"/>
      <c r="Q266" s="300"/>
      <c r="W266" s="53" t="str">
        <f>IF('Project 4'!$V266&lt;&gt;"",'Project 4'!$V266*VLOOKUP('Project 4'!$U266,#REF!,2,0),"")</f>
        <v/>
      </c>
    </row>
    <row r="267" spans="6:23" x14ac:dyDescent="0.35">
      <c r="F267" s="293"/>
      <c r="G267" s="300"/>
      <c r="H267" s="291"/>
      <c r="I267" s="300"/>
      <c r="J267" s="289"/>
      <c r="K267" s="301"/>
      <c r="L267" s="281"/>
      <c r="M267" s="231" t="str">
        <f t="shared" si="2"/>
        <v/>
      </c>
      <c r="N267" s="231" t="str">
        <f>IF(Detailed_Expense_P114161820[[#This Row],[TOTAL]]&lt;&gt;"",Detailed_Expense_P114161820[[#This Row],[TOTAL]]*VLOOKUP(Detailed_Expense_P114161820[[#This Row],[CURRENCY]],Conversion12[],2,0),"")</f>
        <v/>
      </c>
      <c r="O267" s="281"/>
      <c r="P267" s="291"/>
      <c r="Q267" s="300"/>
      <c r="W267" s="53" t="str">
        <f>IF('Project 4'!$V267&lt;&gt;"",'Project 4'!$V267*VLOOKUP('Project 4'!$U267,#REF!,2,0),"")</f>
        <v/>
      </c>
    </row>
    <row r="268" spans="6:23" x14ac:dyDescent="0.35">
      <c r="F268" s="293"/>
      <c r="G268" s="300"/>
      <c r="H268" s="291"/>
      <c r="I268" s="300"/>
      <c r="J268" s="289"/>
      <c r="K268" s="301"/>
      <c r="L268" s="281"/>
      <c r="M268" s="231" t="str">
        <f t="shared" si="2"/>
        <v/>
      </c>
      <c r="N268" s="231" t="str">
        <f>IF(Detailed_Expense_P114161820[[#This Row],[TOTAL]]&lt;&gt;"",Detailed_Expense_P114161820[[#This Row],[TOTAL]]*VLOOKUP(Detailed_Expense_P114161820[[#This Row],[CURRENCY]],Conversion12[],2,0),"")</f>
        <v/>
      </c>
      <c r="O268" s="281"/>
      <c r="P268" s="291"/>
      <c r="Q268" s="300"/>
      <c r="W268" s="53" t="str">
        <f>IF('Project 4'!$V268&lt;&gt;"",'Project 4'!$V268*VLOOKUP('Project 4'!$U268,#REF!,2,0),"")</f>
        <v/>
      </c>
    </row>
    <row r="269" spans="6:23" x14ac:dyDescent="0.35">
      <c r="F269" s="293"/>
      <c r="G269" s="300"/>
      <c r="H269" s="291"/>
      <c r="I269" s="300"/>
      <c r="J269" s="289"/>
      <c r="K269" s="301"/>
      <c r="L269" s="281"/>
      <c r="M269" s="231" t="str">
        <f t="shared" si="2"/>
        <v/>
      </c>
      <c r="N269" s="231" t="str">
        <f>IF(Detailed_Expense_P114161820[[#This Row],[TOTAL]]&lt;&gt;"",Detailed_Expense_P114161820[[#This Row],[TOTAL]]*VLOOKUP(Detailed_Expense_P114161820[[#This Row],[CURRENCY]],Conversion12[],2,0),"")</f>
        <v/>
      </c>
      <c r="O269" s="281"/>
      <c r="P269" s="291"/>
      <c r="Q269" s="300"/>
      <c r="W269" s="53" t="str">
        <f>IF('Project 4'!$V269&lt;&gt;"",'Project 4'!$V269*VLOOKUP('Project 4'!$U269,#REF!,2,0),"")</f>
        <v/>
      </c>
    </row>
    <row r="270" spans="6:23" x14ac:dyDescent="0.35">
      <c r="F270" s="293"/>
      <c r="G270" s="300"/>
      <c r="H270" s="291"/>
      <c r="I270" s="300"/>
      <c r="J270" s="289"/>
      <c r="K270" s="301"/>
      <c r="L270" s="281"/>
      <c r="M270" s="231" t="str">
        <f t="shared" si="2"/>
        <v/>
      </c>
      <c r="N270" s="231" t="str">
        <f>IF(Detailed_Expense_P114161820[[#This Row],[TOTAL]]&lt;&gt;"",Detailed_Expense_P114161820[[#This Row],[TOTAL]]*VLOOKUP(Detailed_Expense_P114161820[[#This Row],[CURRENCY]],Conversion12[],2,0),"")</f>
        <v/>
      </c>
      <c r="O270" s="281"/>
      <c r="P270" s="291"/>
      <c r="Q270" s="300"/>
      <c r="W270" s="53" t="str">
        <f>IF('Project 4'!$V270&lt;&gt;"",'Project 4'!$V270*VLOOKUP('Project 4'!$U270,#REF!,2,0),"")</f>
        <v/>
      </c>
    </row>
    <row r="271" spans="6:23" x14ac:dyDescent="0.35">
      <c r="F271" s="293"/>
      <c r="G271" s="300"/>
      <c r="H271" s="291"/>
      <c r="I271" s="300"/>
      <c r="J271" s="289"/>
      <c r="K271" s="301"/>
      <c r="L271" s="281"/>
      <c r="M271" s="231" t="str">
        <f t="shared" si="2"/>
        <v/>
      </c>
      <c r="N271" s="231" t="str">
        <f>IF(Detailed_Expense_P114161820[[#This Row],[TOTAL]]&lt;&gt;"",Detailed_Expense_P114161820[[#This Row],[TOTAL]]*VLOOKUP(Detailed_Expense_P114161820[[#This Row],[CURRENCY]],Conversion12[],2,0),"")</f>
        <v/>
      </c>
      <c r="O271" s="281"/>
      <c r="P271" s="291"/>
      <c r="Q271" s="300"/>
      <c r="W271" s="53" t="str">
        <f>IF('Project 4'!$V271&lt;&gt;"",'Project 4'!$V271*VLOOKUP('Project 4'!$U271,#REF!,2,0),"")</f>
        <v/>
      </c>
    </row>
    <row r="272" spans="6:23" x14ac:dyDescent="0.35">
      <c r="F272" s="293"/>
      <c r="G272" s="300"/>
      <c r="H272" s="291"/>
      <c r="I272" s="300"/>
      <c r="J272" s="289"/>
      <c r="K272" s="301"/>
      <c r="L272" s="281"/>
      <c r="M272" s="231" t="str">
        <f t="shared" si="2"/>
        <v/>
      </c>
      <c r="N272" s="231" t="str">
        <f>IF(Detailed_Expense_P114161820[[#This Row],[TOTAL]]&lt;&gt;"",Detailed_Expense_P114161820[[#This Row],[TOTAL]]*VLOOKUP(Detailed_Expense_P114161820[[#This Row],[CURRENCY]],Conversion12[],2,0),"")</f>
        <v/>
      </c>
      <c r="O272" s="281"/>
      <c r="P272" s="291"/>
      <c r="Q272" s="300"/>
      <c r="W272" s="53" t="str">
        <f>IF('Project 4'!$V272&lt;&gt;"",'Project 4'!$V272*VLOOKUP('Project 4'!$U272,#REF!,2,0),"")</f>
        <v/>
      </c>
    </row>
    <row r="273" spans="6:23" x14ac:dyDescent="0.35">
      <c r="F273" s="293"/>
      <c r="G273" s="300"/>
      <c r="H273" s="291"/>
      <c r="I273" s="300"/>
      <c r="J273" s="289"/>
      <c r="K273" s="301"/>
      <c r="L273" s="281"/>
      <c r="M273" s="231" t="str">
        <f t="shared" si="2"/>
        <v/>
      </c>
      <c r="N273" s="231" t="str">
        <f>IF(Detailed_Expense_P114161820[[#This Row],[TOTAL]]&lt;&gt;"",Detailed_Expense_P114161820[[#This Row],[TOTAL]]*VLOOKUP(Detailed_Expense_P114161820[[#This Row],[CURRENCY]],Conversion12[],2,0),"")</f>
        <v/>
      </c>
      <c r="O273" s="281"/>
      <c r="P273" s="291"/>
      <c r="Q273" s="300"/>
      <c r="W273" s="53" t="str">
        <f>IF('Project 4'!$V273&lt;&gt;"",'Project 4'!$V273*VLOOKUP('Project 4'!$U273,#REF!,2,0),"")</f>
        <v/>
      </c>
    </row>
    <row r="274" spans="6:23" x14ac:dyDescent="0.35">
      <c r="F274" s="293"/>
      <c r="G274" s="300"/>
      <c r="H274" s="291"/>
      <c r="I274" s="300"/>
      <c r="J274" s="289"/>
      <c r="K274" s="301"/>
      <c r="L274" s="281"/>
      <c r="M274" s="231" t="str">
        <f t="shared" si="2"/>
        <v/>
      </c>
      <c r="N274" s="231" t="str">
        <f>IF(Detailed_Expense_P114161820[[#This Row],[TOTAL]]&lt;&gt;"",Detailed_Expense_P114161820[[#This Row],[TOTAL]]*VLOOKUP(Detailed_Expense_P114161820[[#This Row],[CURRENCY]],Conversion12[],2,0),"")</f>
        <v/>
      </c>
      <c r="O274" s="281"/>
      <c r="P274" s="291"/>
      <c r="Q274" s="300"/>
      <c r="W274" s="53" t="str">
        <f>IF('Project 4'!$V274&lt;&gt;"",'Project 4'!$V274*VLOOKUP('Project 4'!$U274,#REF!,2,0),"")</f>
        <v/>
      </c>
    </row>
    <row r="275" spans="6:23" x14ac:dyDescent="0.35">
      <c r="F275" s="293"/>
      <c r="G275" s="300"/>
      <c r="H275" s="291"/>
      <c r="I275" s="300"/>
      <c r="J275" s="289"/>
      <c r="K275" s="301"/>
      <c r="L275" s="281"/>
      <c r="M275" s="231" t="str">
        <f t="shared" si="2"/>
        <v/>
      </c>
      <c r="N275" s="231" t="str">
        <f>IF(Detailed_Expense_P114161820[[#This Row],[TOTAL]]&lt;&gt;"",Detailed_Expense_P114161820[[#This Row],[TOTAL]]*VLOOKUP(Detailed_Expense_P114161820[[#This Row],[CURRENCY]],Conversion12[],2,0),"")</f>
        <v/>
      </c>
      <c r="O275" s="281"/>
      <c r="P275" s="291"/>
      <c r="Q275" s="300"/>
      <c r="W275" s="53" t="str">
        <f>IF('Project 4'!$V275&lt;&gt;"",'Project 4'!$V275*VLOOKUP('Project 4'!$U275,#REF!,2,0),"")</f>
        <v/>
      </c>
    </row>
    <row r="276" spans="6:23" x14ac:dyDescent="0.35">
      <c r="F276" s="293"/>
      <c r="G276" s="300"/>
      <c r="H276" s="291"/>
      <c r="I276" s="300"/>
      <c r="J276" s="289"/>
      <c r="K276" s="301"/>
      <c r="L276" s="281"/>
      <c r="M276" s="231" t="str">
        <f t="shared" si="2"/>
        <v/>
      </c>
      <c r="N276" s="231" t="str">
        <f>IF(Detailed_Expense_P114161820[[#This Row],[TOTAL]]&lt;&gt;"",Detailed_Expense_P114161820[[#This Row],[TOTAL]]*VLOOKUP(Detailed_Expense_P114161820[[#This Row],[CURRENCY]],Conversion12[],2,0),"")</f>
        <v/>
      </c>
      <c r="O276" s="281"/>
      <c r="P276" s="291"/>
      <c r="Q276" s="300"/>
      <c r="W276" s="53" t="str">
        <f>IF('Project 4'!$V276&lt;&gt;"",'Project 4'!$V276*VLOOKUP('Project 4'!$U276,#REF!,2,0),"")</f>
        <v/>
      </c>
    </row>
    <row r="277" spans="6:23" x14ac:dyDescent="0.35">
      <c r="F277" s="293"/>
      <c r="G277" s="300"/>
      <c r="H277" s="291"/>
      <c r="I277" s="300"/>
      <c r="J277" s="289"/>
      <c r="K277" s="301"/>
      <c r="L277" s="281"/>
      <c r="M277" s="231" t="str">
        <f t="shared" si="2"/>
        <v/>
      </c>
      <c r="N277" s="231" t="str">
        <f>IF(Detailed_Expense_P114161820[[#This Row],[TOTAL]]&lt;&gt;"",Detailed_Expense_P114161820[[#This Row],[TOTAL]]*VLOOKUP(Detailed_Expense_P114161820[[#This Row],[CURRENCY]],Conversion12[],2,0),"")</f>
        <v/>
      </c>
      <c r="O277" s="281"/>
      <c r="P277" s="291"/>
      <c r="Q277" s="300"/>
      <c r="W277" s="53" t="str">
        <f>IF('Project 4'!$V277&lt;&gt;"",'Project 4'!$V277*VLOOKUP('Project 4'!$U277,#REF!,2,0),"")</f>
        <v/>
      </c>
    </row>
    <row r="278" spans="6:23" x14ac:dyDescent="0.35">
      <c r="F278" s="293"/>
      <c r="G278" s="300"/>
      <c r="H278" s="291"/>
      <c r="I278" s="300"/>
      <c r="J278" s="289"/>
      <c r="K278" s="301"/>
      <c r="L278" s="281"/>
      <c r="M278" s="231" t="str">
        <f t="shared" si="2"/>
        <v/>
      </c>
      <c r="N278" s="231" t="str">
        <f>IF(Detailed_Expense_P114161820[[#This Row],[TOTAL]]&lt;&gt;"",Detailed_Expense_P114161820[[#This Row],[TOTAL]]*VLOOKUP(Detailed_Expense_P114161820[[#This Row],[CURRENCY]],Conversion12[],2,0),"")</f>
        <v/>
      </c>
      <c r="O278" s="281"/>
      <c r="P278" s="291"/>
      <c r="Q278" s="300"/>
      <c r="W278" s="53" t="str">
        <f>IF('Project 4'!$V278&lt;&gt;"",'Project 4'!$V278*VLOOKUP('Project 4'!$U278,#REF!,2,0),"")</f>
        <v/>
      </c>
    </row>
    <row r="279" spans="6:23" x14ac:dyDescent="0.35">
      <c r="F279" s="293"/>
      <c r="G279" s="300"/>
      <c r="H279" s="291"/>
      <c r="I279" s="300"/>
      <c r="J279" s="289"/>
      <c r="K279" s="301"/>
      <c r="L279" s="281"/>
      <c r="M279" s="231" t="str">
        <f t="shared" si="2"/>
        <v/>
      </c>
      <c r="N279" s="231" t="str">
        <f>IF(Detailed_Expense_P114161820[[#This Row],[TOTAL]]&lt;&gt;"",Detailed_Expense_P114161820[[#This Row],[TOTAL]]*VLOOKUP(Detailed_Expense_P114161820[[#This Row],[CURRENCY]],Conversion12[],2,0),"")</f>
        <v/>
      </c>
      <c r="O279" s="281"/>
      <c r="P279" s="291"/>
      <c r="Q279" s="300"/>
      <c r="W279" s="53" t="str">
        <f>IF('Project 4'!$V279&lt;&gt;"",'Project 4'!$V279*VLOOKUP('Project 4'!$U279,#REF!,2,0),"")</f>
        <v/>
      </c>
    </row>
    <row r="280" spans="6:23" x14ac:dyDescent="0.35">
      <c r="F280" s="293"/>
      <c r="G280" s="300"/>
      <c r="H280" s="291"/>
      <c r="I280" s="300"/>
      <c r="J280" s="289"/>
      <c r="K280" s="301"/>
      <c r="L280" s="281"/>
      <c r="M280" s="231" t="str">
        <f t="shared" si="2"/>
        <v/>
      </c>
      <c r="N280" s="231" t="str">
        <f>IF(Detailed_Expense_P114161820[[#This Row],[TOTAL]]&lt;&gt;"",Detailed_Expense_P114161820[[#This Row],[TOTAL]]*VLOOKUP(Detailed_Expense_P114161820[[#This Row],[CURRENCY]],Conversion12[],2,0),"")</f>
        <v/>
      </c>
      <c r="O280" s="281"/>
      <c r="P280" s="291"/>
      <c r="Q280" s="300"/>
      <c r="W280" s="53" t="str">
        <f>IF('Project 4'!$V280&lt;&gt;"",'Project 4'!$V280*VLOOKUP('Project 4'!$U280,#REF!,2,0),"")</f>
        <v/>
      </c>
    </row>
    <row r="281" spans="6:23" x14ac:dyDescent="0.35">
      <c r="F281" s="293"/>
      <c r="G281" s="300"/>
      <c r="H281" s="291"/>
      <c r="I281" s="300"/>
      <c r="J281" s="289"/>
      <c r="K281" s="301"/>
      <c r="L281" s="281"/>
      <c r="M281" s="231" t="str">
        <f t="shared" si="2"/>
        <v/>
      </c>
      <c r="N281" s="231" t="str">
        <f>IF(Detailed_Expense_P114161820[[#This Row],[TOTAL]]&lt;&gt;"",Detailed_Expense_P114161820[[#This Row],[TOTAL]]*VLOOKUP(Detailed_Expense_P114161820[[#This Row],[CURRENCY]],Conversion12[],2,0),"")</f>
        <v/>
      </c>
      <c r="O281" s="281"/>
      <c r="P281" s="291"/>
      <c r="Q281" s="300"/>
      <c r="W281" s="53" t="str">
        <f>IF('Project 4'!$V281&lt;&gt;"",'Project 4'!$V281*VLOOKUP('Project 4'!$U281,#REF!,2,0),"")</f>
        <v/>
      </c>
    </row>
    <row r="282" spans="6:23" x14ac:dyDescent="0.35">
      <c r="F282" s="293"/>
      <c r="G282" s="300"/>
      <c r="H282" s="291"/>
      <c r="I282" s="300"/>
      <c r="J282" s="289"/>
      <c r="K282" s="301"/>
      <c r="L282" s="281"/>
      <c r="M282" s="231" t="str">
        <f t="shared" si="2"/>
        <v/>
      </c>
      <c r="N282" s="231" t="str">
        <f>IF(Detailed_Expense_P114161820[[#This Row],[TOTAL]]&lt;&gt;"",Detailed_Expense_P114161820[[#This Row],[TOTAL]]*VLOOKUP(Detailed_Expense_P114161820[[#This Row],[CURRENCY]],Conversion12[],2,0),"")</f>
        <v/>
      </c>
      <c r="O282" s="281"/>
      <c r="P282" s="291"/>
      <c r="Q282" s="300"/>
      <c r="W282" s="53" t="str">
        <f>IF('Project 4'!$V282&lt;&gt;"",'Project 4'!$V282*VLOOKUP('Project 4'!$U282,#REF!,2,0),"")</f>
        <v/>
      </c>
    </row>
    <row r="283" spans="6:23" x14ac:dyDescent="0.35">
      <c r="F283" s="293"/>
      <c r="G283" s="300"/>
      <c r="H283" s="291"/>
      <c r="I283" s="300"/>
      <c r="J283" s="289"/>
      <c r="K283" s="301"/>
      <c r="L283" s="281"/>
      <c r="M283" s="231" t="str">
        <f t="shared" si="2"/>
        <v/>
      </c>
      <c r="N283" s="231" t="str">
        <f>IF(Detailed_Expense_P114161820[[#This Row],[TOTAL]]&lt;&gt;"",Detailed_Expense_P114161820[[#This Row],[TOTAL]]*VLOOKUP(Detailed_Expense_P114161820[[#This Row],[CURRENCY]],Conversion12[],2,0),"")</f>
        <v/>
      </c>
      <c r="O283" s="281"/>
      <c r="P283" s="291"/>
      <c r="Q283" s="300"/>
      <c r="W283" s="53" t="str">
        <f>IF('Project 4'!$V283&lt;&gt;"",'Project 4'!$V283*VLOOKUP('Project 4'!$U283,#REF!,2,0),"")</f>
        <v/>
      </c>
    </row>
    <row r="284" spans="6:23" x14ac:dyDescent="0.35">
      <c r="F284" s="293"/>
      <c r="G284" s="300"/>
      <c r="H284" s="291"/>
      <c r="I284" s="300"/>
      <c r="J284" s="289"/>
      <c r="K284" s="301"/>
      <c r="L284" s="281"/>
      <c r="M284" s="231" t="str">
        <f t="shared" si="2"/>
        <v/>
      </c>
      <c r="N284" s="231" t="str">
        <f>IF(Detailed_Expense_P114161820[[#This Row],[TOTAL]]&lt;&gt;"",Detailed_Expense_P114161820[[#This Row],[TOTAL]]*VLOOKUP(Detailed_Expense_P114161820[[#This Row],[CURRENCY]],Conversion12[],2,0),"")</f>
        <v/>
      </c>
      <c r="O284" s="281"/>
      <c r="P284" s="291"/>
      <c r="Q284" s="300"/>
      <c r="W284" s="53" t="str">
        <f>IF('Project 4'!$V284&lt;&gt;"",'Project 4'!$V284*VLOOKUP('Project 4'!$U284,#REF!,2,0),"")</f>
        <v/>
      </c>
    </row>
    <row r="285" spans="6:23" x14ac:dyDescent="0.35">
      <c r="F285" s="293"/>
      <c r="G285" s="300"/>
      <c r="H285" s="291"/>
      <c r="I285" s="300"/>
      <c r="J285" s="289"/>
      <c r="K285" s="301"/>
      <c r="L285" s="281"/>
      <c r="M285" s="231" t="str">
        <f t="shared" si="2"/>
        <v/>
      </c>
      <c r="N285" s="231" t="str">
        <f>IF(Detailed_Expense_P114161820[[#This Row],[TOTAL]]&lt;&gt;"",Detailed_Expense_P114161820[[#This Row],[TOTAL]]*VLOOKUP(Detailed_Expense_P114161820[[#This Row],[CURRENCY]],Conversion12[],2,0),"")</f>
        <v/>
      </c>
      <c r="O285" s="281"/>
      <c r="P285" s="291"/>
      <c r="Q285" s="300"/>
      <c r="W285" s="53" t="str">
        <f>IF('Project 4'!$V285&lt;&gt;"",'Project 4'!$V285*VLOOKUP('Project 4'!$U285,#REF!,2,0),"")</f>
        <v/>
      </c>
    </row>
    <row r="286" spans="6:23" x14ac:dyDescent="0.35">
      <c r="F286" s="293"/>
      <c r="G286" s="300"/>
      <c r="H286" s="291"/>
      <c r="I286" s="300"/>
      <c r="J286" s="289"/>
      <c r="K286" s="301"/>
      <c r="L286" s="281"/>
      <c r="M286" s="231" t="str">
        <f t="shared" si="2"/>
        <v/>
      </c>
      <c r="N286" s="231" t="str">
        <f>IF(Detailed_Expense_P114161820[[#This Row],[TOTAL]]&lt;&gt;"",Detailed_Expense_P114161820[[#This Row],[TOTAL]]*VLOOKUP(Detailed_Expense_P114161820[[#This Row],[CURRENCY]],Conversion12[],2,0),"")</f>
        <v/>
      </c>
      <c r="O286" s="281"/>
      <c r="P286" s="291"/>
      <c r="Q286" s="300"/>
      <c r="W286" s="53" t="str">
        <f>IF('Project 4'!$V286&lt;&gt;"",'Project 4'!$V286*VLOOKUP('Project 4'!$U286,#REF!,2,0),"")</f>
        <v/>
      </c>
    </row>
    <row r="287" spans="6:23" x14ac:dyDescent="0.35">
      <c r="F287" s="293"/>
      <c r="G287" s="300"/>
      <c r="H287" s="291"/>
      <c r="I287" s="300"/>
      <c r="J287" s="289"/>
      <c r="K287" s="301"/>
      <c r="L287" s="281"/>
      <c r="M287" s="231" t="str">
        <f t="shared" si="2"/>
        <v/>
      </c>
      <c r="N287" s="231" t="str">
        <f>IF(Detailed_Expense_P114161820[[#This Row],[TOTAL]]&lt;&gt;"",Detailed_Expense_P114161820[[#This Row],[TOTAL]]*VLOOKUP(Detailed_Expense_P114161820[[#This Row],[CURRENCY]],Conversion12[],2,0),"")</f>
        <v/>
      </c>
      <c r="O287" s="281"/>
      <c r="P287" s="291"/>
      <c r="Q287" s="300"/>
      <c r="W287" s="53" t="str">
        <f>IF('Project 4'!$V287&lt;&gt;"",'Project 4'!$V287*VLOOKUP('Project 4'!$U287,#REF!,2,0),"")</f>
        <v/>
      </c>
    </row>
    <row r="288" spans="6:23" x14ac:dyDescent="0.35">
      <c r="F288" s="293"/>
      <c r="G288" s="300"/>
      <c r="H288" s="291"/>
      <c r="I288" s="300"/>
      <c r="J288" s="289"/>
      <c r="K288" s="301"/>
      <c r="L288" s="281"/>
      <c r="M288" s="231" t="str">
        <f t="shared" si="2"/>
        <v/>
      </c>
      <c r="N288" s="231" t="str">
        <f>IF(Detailed_Expense_P114161820[[#This Row],[TOTAL]]&lt;&gt;"",Detailed_Expense_P114161820[[#This Row],[TOTAL]]*VLOOKUP(Detailed_Expense_P114161820[[#This Row],[CURRENCY]],Conversion12[],2,0),"")</f>
        <v/>
      </c>
      <c r="O288" s="281"/>
      <c r="P288" s="291"/>
      <c r="Q288" s="300"/>
      <c r="W288" s="53" t="str">
        <f>IF('Project 4'!$V288&lt;&gt;"",'Project 4'!$V288*VLOOKUP('Project 4'!$U288,#REF!,2,0),"")</f>
        <v/>
      </c>
    </row>
    <row r="289" spans="6:23" x14ac:dyDescent="0.35">
      <c r="F289" s="293"/>
      <c r="G289" s="300"/>
      <c r="H289" s="291"/>
      <c r="I289" s="300"/>
      <c r="J289" s="289"/>
      <c r="K289" s="301"/>
      <c r="L289" s="281"/>
      <c r="M289" s="231" t="str">
        <f t="shared" si="2"/>
        <v/>
      </c>
      <c r="N289" s="231" t="str">
        <f>IF(Detailed_Expense_P114161820[[#This Row],[TOTAL]]&lt;&gt;"",Detailed_Expense_P114161820[[#This Row],[TOTAL]]*VLOOKUP(Detailed_Expense_P114161820[[#This Row],[CURRENCY]],Conversion12[],2,0),"")</f>
        <v/>
      </c>
      <c r="O289" s="281"/>
      <c r="P289" s="291"/>
      <c r="Q289" s="300"/>
      <c r="W289" s="53" t="str">
        <f>IF('Project 4'!$V289&lt;&gt;"",'Project 4'!$V289*VLOOKUP('Project 4'!$U289,#REF!,2,0),"")</f>
        <v/>
      </c>
    </row>
    <row r="290" spans="6:23" x14ac:dyDescent="0.35">
      <c r="F290" s="293"/>
      <c r="G290" s="300"/>
      <c r="H290" s="291"/>
      <c r="I290" s="300"/>
      <c r="J290" s="289"/>
      <c r="K290" s="301"/>
      <c r="L290" s="281"/>
      <c r="M290" s="231" t="str">
        <f t="shared" si="2"/>
        <v/>
      </c>
      <c r="N290" s="231" t="str">
        <f>IF(Detailed_Expense_P114161820[[#This Row],[TOTAL]]&lt;&gt;"",Detailed_Expense_P114161820[[#This Row],[TOTAL]]*VLOOKUP(Detailed_Expense_P114161820[[#This Row],[CURRENCY]],Conversion12[],2,0),"")</f>
        <v/>
      </c>
      <c r="O290" s="281"/>
      <c r="P290" s="291"/>
      <c r="Q290" s="300"/>
      <c r="W290" s="53" t="str">
        <f>IF('Project 4'!$V290&lt;&gt;"",'Project 4'!$V290*VLOOKUP('Project 4'!$U290,#REF!,2,0),"")</f>
        <v/>
      </c>
    </row>
    <row r="291" spans="6:23" x14ac:dyDescent="0.35">
      <c r="F291" s="293"/>
      <c r="G291" s="300"/>
      <c r="H291" s="291"/>
      <c r="I291" s="300"/>
      <c r="J291" s="289"/>
      <c r="K291" s="301"/>
      <c r="L291" s="281"/>
      <c r="M291" s="231" t="str">
        <f t="shared" si="2"/>
        <v/>
      </c>
      <c r="N291" s="231" t="str">
        <f>IF(Detailed_Expense_P114161820[[#This Row],[TOTAL]]&lt;&gt;"",Detailed_Expense_P114161820[[#This Row],[TOTAL]]*VLOOKUP(Detailed_Expense_P114161820[[#This Row],[CURRENCY]],Conversion12[],2,0),"")</f>
        <v/>
      </c>
      <c r="O291" s="281"/>
      <c r="P291" s="291"/>
      <c r="Q291" s="300"/>
      <c r="W291" s="53" t="str">
        <f>IF('Project 4'!$V291&lt;&gt;"",'Project 4'!$V291*VLOOKUP('Project 4'!$U291,#REF!,2,0),"")</f>
        <v/>
      </c>
    </row>
    <row r="292" spans="6:23" x14ac:dyDescent="0.35">
      <c r="F292" s="293"/>
      <c r="G292" s="300"/>
      <c r="H292" s="291"/>
      <c r="I292" s="300"/>
      <c r="J292" s="289"/>
      <c r="K292" s="301"/>
      <c r="L292" s="281"/>
      <c r="M292" s="231" t="str">
        <f t="shared" si="2"/>
        <v/>
      </c>
      <c r="N292" s="231" t="str">
        <f>IF(Detailed_Expense_P114161820[[#This Row],[TOTAL]]&lt;&gt;"",Detailed_Expense_P114161820[[#This Row],[TOTAL]]*VLOOKUP(Detailed_Expense_P114161820[[#This Row],[CURRENCY]],Conversion12[],2,0),"")</f>
        <v/>
      </c>
      <c r="O292" s="281"/>
      <c r="P292" s="291"/>
      <c r="Q292" s="300"/>
      <c r="W292" s="53" t="str">
        <f>IF('Project 4'!$V292&lt;&gt;"",'Project 4'!$V292*VLOOKUP('Project 4'!$U292,#REF!,2,0),"")</f>
        <v/>
      </c>
    </row>
    <row r="293" spans="6:23" x14ac:dyDescent="0.35">
      <c r="F293" s="293"/>
      <c r="G293" s="300"/>
      <c r="H293" s="291"/>
      <c r="I293" s="300"/>
      <c r="J293" s="289"/>
      <c r="K293" s="301"/>
      <c r="L293" s="281"/>
      <c r="M293" s="231" t="str">
        <f t="shared" si="2"/>
        <v/>
      </c>
      <c r="N293" s="231" t="str">
        <f>IF(Detailed_Expense_P114161820[[#This Row],[TOTAL]]&lt;&gt;"",Detailed_Expense_P114161820[[#This Row],[TOTAL]]*VLOOKUP(Detailed_Expense_P114161820[[#This Row],[CURRENCY]],Conversion12[],2,0),"")</f>
        <v/>
      </c>
      <c r="O293" s="281"/>
      <c r="P293" s="291"/>
      <c r="Q293" s="300"/>
      <c r="W293" s="53" t="str">
        <f>IF('Project 4'!$V293&lt;&gt;"",'Project 4'!$V293*VLOOKUP('Project 4'!$U293,#REF!,2,0),"")</f>
        <v/>
      </c>
    </row>
    <row r="294" spans="6:23" x14ac:dyDescent="0.35">
      <c r="F294" s="293"/>
      <c r="G294" s="300"/>
      <c r="H294" s="291"/>
      <c r="I294" s="300"/>
      <c r="J294" s="289"/>
      <c r="K294" s="301"/>
      <c r="L294" s="281"/>
      <c r="M294" s="231" t="str">
        <f t="shared" si="2"/>
        <v/>
      </c>
      <c r="N294" s="231" t="str">
        <f>IF(Detailed_Expense_P114161820[[#This Row],[TOTAL]]&lt;&gt;"",Detailed_Expense_P114161820[[#This Row],[TOTAL]]*VLOOKUP(Detailed_Expense_P114161820[[#This Row],[CURRENCY]],Conversion12[],2,0),"")</f>
        <v/>
      </c>
      <c r="O294" s="281"/>
      <c r="P294" s="291"/>
      <c r="Q294" s="300"/>
      <c r="W294" s="53" t="str">
        <f>IF('Project 4'!$V294&lt;&gt;"",'Project 4'!$V294*VLOOKUP('Project 4'!$U294,#REF!,2,0),"")</f>
        <v/>
      </c>
    </row>
    <row r="295" spans="6:23" x14ac:dyDescent="0.35">
      <c r="F295" s="293"/>
      <c r="G295" s="300"/>
      <c r="H295" s="291"/>
      <c r="I295" s="300"/>
      <c r="J295" s="289"/>
      <c r="K295" s="301"/>
      <c r="L295" s="281"/>
      <c r="M295" s="231" t="str">
        <f t="shared" si="2"/>
        <v/>
      </c>
      <c r="N295" s="231" t="str">
        <f>IF(Detailed_Expense_P114161820[[#This Row],[TOTAL]]&lt;&gt;"",Detailed_Expense_P114161820[[#This Row],[TOTAL]]*VLOOKUP(Detailed_Expense_P114161820[[#This Row],[CURRENCY]],Conversion12[],2,0),"")</f>
        <v/>
      </c>
      <c r="O295" s="281"/>
      <c r="P295" s="291"/>
      <c r="Q295" s="300"/>
      <c r="W295" s="53" t="str">
        <f>IF('Project 4'!$V295&lt;&gt;"",'Project 4'!$V295*VLOOKUP('Project 4'!$U295,#REF!,2,0),"")</f>
        <v/>
      </c>
    </row>
    <row r="296" spans="6:23" x14ac:dyDescent="0.35">
      <c r="F296" s="293"/>
      <c r="G296" s="300"/>
      <c r="H296" s="291"/>
      <c r="I296" s="300"/>
      <c r="J296" s="289"/>
      <c r="K296" s="301"/>
      <c r="L296" s="281"/>
      <c r="M296" s="231" t="str">
        <f t="shared" si="2"/>
        <v/>
      </c>
      <c r="N296" s="231" t="str">
        <f>IF(Detailed_Expense_P114161820[[#This Row],[TOTAL]]&lt;&gt;"",Detailed_Expense_P114161820[[#This Row],[TOTAL]]*VLOOKUP(Detailed_Expense_P114161820[[#This Row],[CURRENCY]],Conversion12[],2,0),"")</f>
        <v/>
      </c>
      <c r="O296" s="281"/>
      <c r="P296" s="291"/>
      <c r="Q296" s="300"/>
      <c r="W296" s="53" t="str">
        <f>IF('Project 4'!$V296&lt;&gt;"",'Project 4'!$V296*VLOOKUP('Project 4'!$U296,#REF!,2,0),"")</f>
        <v/>
      </c>
    </row>
    <row r="297" spans="6:23" x14ac:dyDescent="0.35">
      <c r="F297" s="293"/>
      <c r="G297" s="300"/>
      <c r="H297" s="291"/>
      <c r="I297" s="300"/>
      <c r="J297" s="289"/>
      <c r="K297" s="301"/>
      <c r="L297" s="281"/>
      <c r="M297" s="231" t="str">
        <f t="shared" si="2"/>
        <v/>
      </c>
      <c r="N297" s="231" t="str">
        <f>IF(Detailed_Expense_P114161820[[#This Row],[TOTAL]]&lt;&gt;"",Detailed_Expense_P114161820[[#This Row],[TOTAL]]*VLOOKUP(Detailed_Expense_P114161820[[#This Row],[CURRENCY]],Conversion12[],2,0),"")</f>
        <v/>
      </c>
      <c r="O297" s="281"/>
      <c r="P297" s="291"/>
      <c r="Q297" s="300"/>
      <c r="W297" s="53" t="str">
        <f>IF('Project 4'!$V297&lt;&gt;"",'Project 4'!$V297*VLOOKUP('Project 4'!$U297,#REF!,2,0),"")</f>
        <v/>
      </c>
    </row>
    <row r="298" spans="6:23" x14ac:dyDescent="0.35">
      <c r="F298" s="293"/>
      <c r="G298" s="300"/>
      <c r="H298" s="291"/>
      <c r="I298" s="300"/>
      <c r="J298" s="289"/>
      <c r="K298" s="301"/>
      <c r="L298" s="281"/>
      <c r="M298" s="231" t="str">
        <f t="shared" si="2"/>
        <v/>
      </c>
      <c r="N298" s="231" t="str">
        <f>IF(Detailed_Expense_P114161820[[#This Row],[TOTAL]]&lt;&gt;"",Detailed_Expense_P114161820[[#This Row],[TOTAL]]*VLOOKUP(Detailed_Expense_P114161820[[#This Row],[CURRENCY]],Conversion12[],2,0),"")</f>
        <v/>
      </c>
      <c r="O298" s="281"/>
      <c r="P298" s="291"/>
      <c r="Q298" s="300"/>
      <c r="W298" s="53" t="str">
        <f>IF('Project 4'!$V298&lt;&gt;"",'Project 4'!$V298*VLOOKUP('Project 4'!$U298,#REF!,2,0),"")</f>
        <v/>
      </c>
    </row>
    <row r="299" spans="6:23" x14ac:dyDescent="0.35">
      <c r="F299" s="293"/>
      <c r="G299" s="300"/>
      <c r="H299" s="291"/>
      <c r="I299" s="300"/>
      <c r="J299" s="289"/>
      <c r="K299" s="301"/>
      <c r="L299" s="281"/>
      <c r="M299" s="231" t="str">
        <f t="shared" si="2"/>
        <v/>
      </c>
      <c r="N299" s="231" t="str">
        <f>IF(Detailed_Expense_P114161820[[#This Row],[TOTAL]]&lt;&gt;"",Detailed_Expense_P114161820[[#This Row],[TOTAL]]*VLOOKUP(Detailed_Expense_P114161820[[#This Row],[CURRENCY]],Conversion12[],2,0),"")</f>
        <v/>
      </c>
      <c r="O299" s="281"/>
      <c r="P299" s="291"/>
      <c r="Q299" s="300"/>
      <c r="W299" s="53" t="str">
        <f>IF('Project 4'!$V299&lt;&gt;"",'Project 4'!$V299*VLOOKUP('Project 4'!$U299,#REF!,2,0),"")</f>
        <v/>
      </c>
    </row>
    <row r="300" spans="6:23" x14ac:dyDescent="0.35">
      <c r="F300" s="293"/>
      <c r="G300" s="300"/>
      <c r="H300" s="291"/>
      <c r="I300" s="300"/>
      <c r="J300" s="289"/>
      <c r="K300" s="301"/>
      <c r="L300" s="281"/>
      <c r="M300" s="231" t="str">
        <f t="shared" si="2"/>
        <v/>
      </c>
      <c r="N300" s="231" t="str">
        <f>IF(Detailed_Expense_P114161820[[#This Row],[TOTAL]]&lt;&gt;"",Detailed_Expense_P114161820[[#This Row],[TOTAL]]*VLOOKUP(Detailed_Expense_P114161820[[#This Row],[CURRENCY]],Conversion12[],2,0),"")</f>
        <v/>
      </c>
      <c r="O300" s="281"/>
      <c r="P300" s="291"/>
      <c r="Q300" s="300"/>
      <c r="W300" s="53" t="str">
        <f>IF('Project 4'!$V300&lt;&gt;"",'Project 4'!$V300*VLOOKUP('Project 4'!$U300,#REF!,2,0),"")</f>
        <v/>
      </c>
    </row>
    <row r="301" spans="6:23" x14ac:dyDescent="0.35">
      <c r="F301" s="293"/>
      <c r="G301" s="300"/>
      <c r="H301" s="291"/>
      <c r="I301" s="300"/>
      <c r="J301" s="289"/>
      <c r="K301" s="301"/>
      <c r="L301" s="281"/>
      <c r="M301" s="231" t="str">
        <f t="shared" si="2"/>
        <v/>
      </c>
      <c r="N301" s="231" t="str">
        <f>IF(Detailed_Expense_P114161820[[#This Row],[TOTAL]]&lt;&gt;"",Detailed_Expense_P114161820[[#This Row],[TOTAL]]*VLOOKUP(Detailed_Expense_P114161820[[#This Row],[CURRENCY]],Conversion12[],2,0),"")</f>
        <v/>
      </c>
      <c r="O301" s="281"/>
      <c r="P301" s="291"/>
      <c r="Q301" s="300"/>
      <c r="W301" s="53" t="str">
        <f>IF('Project 4'!$V301&lt;&gt;"",'Project 4'!$V301*VLOOKUP('Project 4'!$U301,#REF!,2,0),"")</f>
        <v/>
      </c>
    </row>
    <row r="302" spans="6:23" x14ac:dyDescent="0.35">
      <c r="F302" s="293"/>
      <c r="G302" s="300"/>
      <c r="H302" s="291"/>
      <c r="I302" s="300"/>
      <c r="J302" s="289"/>
      <c r="K302" s="301"/>
      <c r="L302" s="281"/>
      <c r="M302" s="231" t="str">
        <f t="shared" si="2"/>
        <v/>
      </c>
      <c r="N302" s="231" t="str">
        <f>IF(Detailed_Expense_P114161820[[#This Row],[TOTAL]]&lt;&gt;"",Detailed_Expense_P114161820[[#This Row],[TOTAL]]*VLOOKUP(Detailed_Expense_P114161820[[#This Row],[CURRENCY]],Conversion12[],2,0),"")</f>
        <v/>
      </c>
      <c r="O302" s="281"/>
      <c r="P302" s="291"/>
      <c r="Q302" s="300"/>
      <c r="W302" s="53" t="str">
        <f>IF('Project 4'!$V302&lt;&gt;"",'Project 4'!$V302*VLOOKUP('Project 4'!$U302,#REF!,2,0),"")</f>
        <v/>
      </c>
    </row>
    <row r="303" spans="6:23" x14ac:dyDescent="0.35">
      <c r="F303" s="293"/>
      <c r="G303" s="300"/>
      <c r="H303" s="291"/>
      <c r="I303" s="300"/>
      <c r="J303" s="289"/>
      <c r="K303" s="301"/>
      <c r="L303" s="281"/>
      <c r="M303" s="231" t="str">
        <f t="shared" si="2"/>
        <v/>
      </c>
      <c r="N303" s="231" t="str">
        <f>IF(Detailed_Expense_P114161820[[#This Row],[TOTAL]]&lt;&gt;"",Detailed_Expense_P114161820[[#This Row],[TOTAL]]*VLOOKUP(Detailed_Expense_P114161820[[#This Row],[CURRENCY]],Conversion12[],2,0),"")</f>
        <v/>
      </c>
      <c r="O303" s="281"/>
      <c r="P303" s="291"/>
      <c r="Q303" s="300"/>
      <c r="W303" s="53" t="str">
        <f>IF('Project 4'!$V303&lt;&gt;"",'Project 4'!$V303*VLOOKUP('Project 4'!$U303,#REF!,2,0),"")</f>
        <v/>
      </c>
    </row>
    <row r="304" spans="6:23" x14ac:dyDescent="0.35">
      <c r="F304" s="293"/>
      <c r="G304" s="300"/>
      <c r="H304" s="291"/>
      <c r="I304" s="300"/>
      <c r="J304" s="289"/>
      <c r="K304" s="301"/>
      <c r="L304" s="281"/>
      <c r="M304" s="231" t="str">
        <f t="shared" si="2"/>
        <v/>
      </c>
      <c r="N304" s="231" t="str">
        <f>IF(Detailed_Expense_P114161820[[#This Row],[TOTAL]]&lt;&gt;"",Detailed_Expense_P114161820[[#This Row],[TOTAL]]*VLOOKUP(Detailed_Expense_P114161820[[#This Row],[CURRENCY]],Conversion12[],2,0),"")</f>
        <v/>
      </c>
      <c r="O304" s="281"/>
      <c r="P304" s="291"/>
      <c r="Q304" s="300"/>
      <c r="W304" s="53" t="str">
        <f>IF('Project 4'!$V304&lt;&gt;"",'Project 4'!$V304*VLOOKUP('Project 4'!$U304,#REF!,2,0),"")</f>
        <v/>
      </c>
    </row>
    <row r="305" spans="6:23" x14ac:dyDescent="0.35">
      <c r="F305" s="293"/>
      <c r="G305" s="300"/>
      <c r="H305" s="291"/>
      <c r="I305" s="300"/>
      <c r="J305" s="289"/>
      <c r="K305" s="301"/>
      <c r="L305" s="293"/>
      <c r="M305" s="231" t="str">
        <f t="shared" si="2"/>
        <v/>
      </c>
      <c r="N305" s="231" t="str">
        <f>IF(Detailed_Expense_P114161820[[#This Row],[TOTAL]]&lt;&gt;"",Detailed_Expense_P114161820[[#This Row],[TOTAL]]*VLOOKUP(Detailed_Expense_P114161820[[#This Row],[CURRENCY]],Conversion12[],2,0),"")</f>
        <v/>
      </c>
      <c r="O305" s="293"/>
      <c r="P305" s="291"/>
      <c r="Q305" s="291"/>
      <c r="W305" s="53" t="str">
        <f>IF('Project 4'!$V305&lt;&gt;"",'Project 4'!$V305*VLOOKUP('Project 4'!$U305,#REF!,2,0),"")</f>
        <v/>
      </c>
    </row>
    <row r="306" spans="6:23" x14ac:dyDescent="0.35">
      <c r="L306"/>
      <c r="M306" s="232"/>
      <c r="N306" s="186"/>
      <c r="W306" s="53" t="str">
        <f>IF('Project 4'!$V306&lt;&gt;"",'Project 4'!$V306*VLOOKUP('Project 4'!$U306,#REF!,2,0),"")</f>
        <v/>
      </c>
    </row>
    <row r="307" spans="6:23" x14ac:dyDescent="0.35">
      <c r="L307"/>
      <c r="M307" s="232"/>
      <c r="N307" s="186"/>
      <c r="W307" s="53" t="str">
        <f>IF('Project 4'!$V307&lt;&gt;"",'Project 4'!$V307*VLOOKUP('Project 4'!$U307,#REF!,2,0),"")</f>
        <v/>
      </c>
    </row>
    <row r="308" spans="6:23" x14ac:dyDescent="0.35">
      <c r="L308"/>
      <c r="W308" s="53" t="str">
        <f>IF('Project 4'!$V308&lt;&gt;"",'Project 4'!$V308*VLOOKUP('Project 4'!$U308,#REF!,2,0),"")</f>
        <v/>
      </c>
    </row>
    <row r="309" spans="6:23" x14ac:dyDescent="0.35">
      <c r="L309"/>
      <c r="W309" s="53" t="str">
        <f>IF('Project 4'!$V309&lt;&gt;"",'Project 4'!$V309*VLOOKUP('Project 4'!$U309,#REF!,2,0),"")</f>
        <v/>
      </c>
    </row>
    <row r="310" spans="6:23" x14ac:dyDescent="0.35">
      <c r="L310"/>
      <c r="W310" s="53" t="str">
        <f>IF('Project 4'!$V310&lt;&gt;"",'Project 4'!$V310*VLOOKUP('Project 4'!$U310,#REF!,2,0),"")</f>
        <v/>
      </c>
    </row>
    <row r="311" spans="6:23" x14ac:dyDescent="0.35">
      <c r="L311"/>
      <c r="W311" s="53" t="str">
        <f>IF('Project 4'!$V311&lt;&gt;"",'Project 4'!$V311*VLOOKUP('Project 4'!$U311,#REF!,2,0),"")</f>
        <v/>
      </c>
    </row>
    <row r="312" spans="6:23" x14ac:dyDescent="0.35">
      <c r="L312"/>
      <c r="W312" s="53" t="str">
        <f>IF('Project 4'!$V312&lt;&gt;"",'Project 4'!$V312*VLOOKUP('Project 4'!$U312,#REF!,2,0),"")</f>
        <v/>
      </c>
    </row>
    <row r="313" spans="6:23" x14ac:dyDescent="0.35">
      <c r="L313"/>
      <c r="W313" s="53" t="str">
        <f>IF('Project 4'!$V313&lt;&gt;"",'Project 4'!$V313*VLOOKUP('Project 4'!$U313,#REF!,2,0),"")</f>
        <v/>
      </c>
    </row>
    <row r="314" spans="6:23" x14ac:dyDescent="0.35">
      <c r="L314"/>
      <c r="W314" s="53" t="str">
        <f>IF('Project 4'!$V314&lt;&gt;"",'Project 4'!$V314*VLOOKUP('Project 4'!$U314,#REF!,2,0),"")</f>
        <v/>
      </c>
    </row>
    <row r="315" spans="6:23" x14ac:dyDescent="0.35">
      <c r="L315"/>
      <c r="W315" s="53" t="str">
        <f>IF('Project 4'!$V315&lt;&gt;"",'Project 4'!$V315*VLOOKUP('Project 4'!$U315,#REF!,2,0),"")</f>
        <v/>
      </c>
    </row>
    <row r="316" spans="6:23" x14ac:dyDescent="0.35">
      <c r="L316"/>
      <c r="W316" s="53" t="str">
        <f>IF('Project 4'!$V316&lt;&gt;"",'Project 4'!$V316*VLOOKUP('Project 4'!$U316,#REF!,2,0),"")</f>
        <v/>
      </c>
    </row>
    <row r="317" spans="6:23" x14ac:dyDescent="0.35">
      <c r="L317"/>
      <c r="W317" s="53" t="str">
        <f>IF('Project 4'!$V317&lt;&gt;"",'Project 4'!$V317*VLOOKUP('Project 4'!$U317,#REF!,2,0),"")</f>
        <v/>
      </c>
    </row>
    <row r="318" spans="6:23" x14ac:dyDescent="0.35">
      <c r="L318"/>
      <c r="W318" s="53" t="str">
        <f>IF('Project 4'!$V318&lt;&gt;"",'Project 4'!$V318*VLOOKUP('Project 4'!$U318,#REF!,2,0),"")</f>
        <v/>
      </c>
    </row>
    <row r="319" spans="6:23" x14ac:dyDescent="0.35">
      <c r="L319"/>
      <c r="W319" s="53" t="str">
        <f>IF('Project 4'!$V319&lt;&gt;"",'Project 4'!$V319*VLOOKUP('Project 4'!$U319,#REF!,2,0),"")</f>
        <v/>
      </c>
    </row>
    <row r="320" spans="6:23" x14ac:dyDescent="0.35">
      <c r="L320"/>
      <c r="W320" s="53" t="str">
        <f>IF('Project 4'!$V320&lt;&gt;"",'Project 4'!$V320*VLOOKUP('Project 4'!$U320,#REF!,2,0),"")</f>
        <v/>
      </c>
    </row>
    <row r="321" spans="12:23" x14ac:dyDescent="0.35">
      <c r="L321"/>
      <c r="W321" s="53" t="str">
        <f>IF('Project 4'!$V321&lt;&gt;"",'Project 4'!$V321*VLOOKUP('Project 4'!$U321,#REF!,2,0),"")</f>
        <v/>
      </c>
    </row>
    <row r="322" spans="12:23" x14ac:dyDescent="0.35">
      <c r="L322"/>
      <c r="W322" s="53" t="str">
        <f>IF('Project 4'!$V322&lt;&gt;"",'Project 4'!$V322*VLOOKUP('Project 4'!$U322,#REF!,2,0),"")</f>
        <v/>
      </c>
    </row>
    <row r="323" spans="12:23" x14ac:dyDescent="0.35">
      <c r="L323"/>
      <c r="W323" s="53" t="str">
        <f>IF('Project 4'!$V323&lt;&gt;"",'Project 4'!$V323*VLOOKUP('Project 4'!$U323,#REF!,2,0),"")</f>
        <v/>
      </c>
    </row>
    <row r="324" spans="12:23" x14ac:dyDescent="0.35">
      <c r="L324"/>
      <c r="W324" s="53" t="str">
        <f>IF('Project 4'!$V324&lt;&gt;"",'Project 4'!$V324*VLOOKUP('Project 4'!$U324,#REF!,2,0),"")</f>
        <v/>
      </c>
    </row>
    <row r="325" spans="12:23" x14ac:dyDescent="0.35">
      <c r="L325"/>
      <c r="W325" s="53" t="str">
        <f>IF('Project 4'!$V325&lt;&gt;"",'Project 4'!$V325*VLOOKUP('Project 4'!$U325,#REF!,2,0),"")</f>
        <v/>
      </c>
    </row>
    <row r="326" spans="12:23" x14ac:dyDescent="0.35">
      <c r="L326"/>
      <c r="W326" s="53" t="str">
        <f>IF('Project 4'!$V326&lt;&gt;"",'Project 4'!$V326*VLOOKUP('Project 4'!$U326,#REF!,2,0),"")</f>
        <v/>
      </c>
    </row>
    <row r="327" spans="12:23" x14ac:dyDescent="0.35">
      <c r="L327"/>
      <c r="W327" s="53" t="str">
        <f>IF('Project 4'!$V327&lt;&gt;"",'Project 4'!$V327*VLOOKUP('Project 4'!$U327,#REF!,2,0),"")</f>
        <v/>
      </c>
    </row>
    <row r="328" spans="12:23" x14ac:dyDescent="0.35">
      <c r="L328"/>
      <c r="W328" s="53" t="str">
        <f>IF('Project 4'!$V328&lt;&gt;"",'Project 4'!$V328*VLOOKUP('Project 4'!$U328,#REF!,2,0),"")</f>
        <v/>
      </c>
    </row>
    <row r="329" spans="12:23" x14ac:dyDescent="0.35">
      <c r="L329"/>
      <c r="W329" s="53" t="str">
        <f>IF('Project 4'!$V329&lt;&gt;"",'Project 4'!$V329*VLOOKUP('Project 4'!$U329,#REF!,2,0),"")</f>
        <v/>
      </c>
    </row>
    <row r="330" spans="12:23" x14ac:dyDescent="0.35">
      <c r="L330"/>
      <c r="W330" s="53" t="str">
        <f>IF('Project 4'!$V330&lt;&gt;"",'Project 4'!$V330*VLOOKUP('Project 4'!$U330,#REF!,2,0),"")</f>
        <v/>
      </c>
    </row>
    <row r="331" spans="12:23" x14ac:dyDescent="0.35">
      <c r="L331"/>
      <c r="W331" s="53" t="str">
        <f>IF('Project 4'!$V331&lt;&gt;"",'Project 4'!$V331*VLOOKUP('Project 4'!$U331,#REF!,2,0),"")</f>
        <v/>
      </c>
    </row>
    <row r="332" spans="12:23" x14ac:dyDescent="0.35">
      <c r="L332"/>
      <c r="W332" s="53" t="str">
        <f>IF('Project 4'!$V332&lt;&gt;"",'Project 4'!$V332*VLOOKUP('Project 4'!$U332,#REF!,2,0),"")</f>
        <v/>
      </c>
    </row>
    <row r="333" spans="12:23" x14ac:dyDescent="0.35">
      <c r="L333"/>
      <c r="W333" s="53" t="str">
        <f>IF('Project 4'!$V333&lt;&gt;"",'Project 4'!$V333*VLOOKUP('Project 4'!$U333,#REF!,2,0),"")</f>
        <v/>
      </c>
    </row>
    <row r="334" spans="12:23" x14ac:dyDescent="0.35">
      <c r="L334"/>
      <c r="W334" s="53" t="str">
        <f>IF('Project 4'!$V334&lt;&gt;"",'Project 4'!$V334*VLOOKUP('Project 4'!$U334,#REF!,2,0),"")</f>
        <v/>
      </c>
    </row>
    <row r="335" spans="12:23" x14ac:dyDescent="0.35">
      <c r="L335"/>
      <c r="W335" s="53" t="str">
        <f>IF('Project 4'!$V335&lt;&gt;"",'Project 4'!$V335*VLOOKUP('Project 4'!$U335,#REF!,2,0),"")</f>
        <v/>
      </c>
    </row>
    <row r="336" spans="12:23" x14ac:dyDescent="0.35">
      <c r="L336"/>
      <c r="W336" s="53" t="str">
        <f>IF('Project 4'!$V336&lt;&gt;"",'Project 4'!$V336*VLOOKUP('Project 4'!$U336,#REF!,2,0),"")</f>
        <v/>
      </c>
    </row>
    <row r="337" spans="12:23" x14ac:dyDescent="0.35">
      <c r="L337"/>
      <c r="W337" s="53" t="str">
        <f>IF('Project 4'!$V337&lt;&gt;"",'Project 4'!$V337*VLOOKUP('Project 4'!$U337,#REF!,2,0),"")</f>
        <v/>
      </c>
    </row>
    <row r="338" spans="12:23" x14ac:dyDescent="0.35">
      <c r="L338"/>
      <c r="W338" s="53" t="str">
        <f>IF('Project 4'!$V338&lt;&gt;"",'Project 4'!$V338*VLOOKUP('Project 4'!$U338,#REF!,2,0),"")</f>
        <v/>
      </c>
    </row>
    <row r="339" spans="12:23" x14ac:dyDescent="0.35">
      <c r="L339"/>
      <c r="W339" s="53" t="str">
        <f>IF('Project 4'!$V339&lt;&gt;"",'Project 4'!$V339*VLOOKUP('Project 4'!$U339,#REF!,2,0),"")</f>
        <v/>
      </c>
    </row>
    <row r="340" spans="12:23" x14ac:dyDescent="0.35">
      <c r="L340"/>
      <c r="W340" s="53" t="str">
        <f>IF('Project 4'!$V340&lt;&gt;"",'Project 4'!$V340*VLOOKUP('Project 4'!$U340,#REF!,2,0),"")</f>
        <v/>
      </c>
    </row>
    <row r="341" spans="12:23" x14ac:dyDescent="0.35">
      <c r="L341"/>
      <c r="W341" s="53" t="str">
        <f>IF('Project 4'!$V341&lt;&gt;"",'Project 4'!$V341*VLOOKUP('Project 4'!$U341,#REF!,2,0),"")</f>
        <v/>
      </c>
    </row>
    <row r="342" spans="12:23" x14ac:dyDescent="0.35">
      <c r="L342"/>
      <c r="W342" s="53" t="str">
        <f>IF('Project 4'!$V342&lt;&gt;"",'Project 4'!$V342*VLOOKUP('Project 4'!$U342,#REF!,2,0),"")</f>
        <v/>
      </c>
    </row>
    <row r="343" spans="12:23" x14ac:dyDescent="0.35">
      <c r="L343"/>
      <c r="W343" s="53" t="str">
        <f>IF('Project 4'!$V343&lt;&gt;"",'Project 4'!$V343*VLOOKUP('Project 4'!$U343,#REF!,2,0),"")</f>
        <v/>
      </c>
    </row>
    <row r="344" spans="12:23" x14ac:dyDescent="0.35">
      <c r="L344"/>
      <c r="W344" s="53" t="str">
        <f>IF('Project 4'!$V344&lt;&gt;"",'Project 4'!$V344*VLOOKUP('Project 4'!$U344,#REF!,2,0),"")</f>
        <v/>
      </c>
    </row>
    <row r="345" spans="12:23" x14ac:dyDescent="0.35">
      <c r="L345"/>
      <c r="W345" s="53" t="str">
        <f>IF('Project 4'!$V345&lt;&gt;"",'Project 4'!$V345*VLOOKUP('Project 4'!$U345,#REF!,2,0),"")</f>
        <v/>
      </c>
    </row>
    <row r="346" spans="12:23" x14ac:dyDescent="0.35">
      <c r="L346"/>
      <c r="W346" s="53" t="str">
        <f>IF('Project 4'!$V346&lt;&gt;"",'Project 4'!$V346*VLOOKUP('Project 4'!$U346,#REF!,2,0),"")</f>
        <v/>
      </c>
    </row>
    <row r="347" spans="12:23" x14ac:dyDescent="0.35">
      <c r="L347"/>
      <c r="W347" s="53" t="str">
        <f>IF('Project 4'!$V347&lt;&gt;"",'Project 4'!$V347*VLOOKUP('Project 4'!$U347,#REF!,2,0),"")</f>
        <v/>
      </c>
    </row>
    <row r="348" spans="12:23" x14ac:dyDescent="0.35">
      <c r="L348"/>
      <c r="W348" s="53" t="str">
        <f>IF('Project 4'!$V348&lt;&gt;"",'Project 4'!$V348*VLOOKUP('Project 4'!$U348,#REF!,2,0),"")</f>
        <v/>
      </c>
    </row>
    <row r="349" spans="12:23" x14ac:dyDescent="0.35">
      <c r="L349"/>
      <c r="W349" s="53" t="str">
        <f>IF('Project 4'!$V349&lt;&gt;"",'Project 4'!$V349*VLOOKUP('Project 4'!$U349,#REF!,2,0),"")</f>
        <v/>
      </c>
    </row>
    <row r="350" spans="12:23" x14ac:dyDescent="0.35">
      <c r="L350"/>
      <c r="W350" s="53" t="str">
        <f>IF('Project 4'!$V350&lt;&gt;"",'Project 4'!$V350*VLOOKUP('Project 4'!$U350,#REF!,2,0),"")</f>
        <v/>
      </c>
    </row>
    <row r="351" spans="12:23" x14ac:dyDescent="0.35">
      <c r="L351"/>
      <c r="W351" s="53" t="str">
        <f>IF('Project 4'!$V351&lt;&gt;"",'Project 4'!$V351*VLOOKUP('Project 4'!$U351,#REF!,2,0),"")</f>
        <v/>
      </c>
    </row>
    <row r="352" spans="12:23" x14ac:dyDescent="0.35">
      <c r="L352"/>
      <c r="W352" s="53" t="str">
        <f>IF('Project 4'!$V352&lt;&gt;"",'Project 4'!$V352*VLOOKUP('Project 4'!$U352,#REF!,2,0),"")</f>
        <v/>
      </c>
    </row>
    <row r="353" spans="12:23" x14ac:dyDescent="0.35">
      <c r="L353"/>
      <c r="W353" s="53" t="str">
        <f>IF('Project 4'!$V353&lt;&gt;"",'Project 4'!$V353*VLOOKUP('Project 4'!$U353,#REF!,2,0),"")</f>
        <v/>
      </c>
    </row>
    <row r="354" spans="12:23" x14ac:dyDescent="0.35">
      <c r="L354"/>
      <c r="W354" s="53" t="str">
        <f>IF('Project 4'!$V354&lt;&gt;"",'Project 4'!$V354*VLOOKUP('Project 4'!$U354,#REF!,2,0),"")</f>
        <v/>
      </c>
    </row>
    <row r="355" spans="12:23" x14ac:dyDescent="0.35">
      <c r="L355"/>
      <c r="W355" s="53" t="str">
        <f>IF('Project 4'!$V355&lt;&gt;"",'Project 4'!$V355*VLOOKUP('Project 4'!$U355,#REF!,2,0),"")</f>
        <v/>
      </c>
    </row>
    <row r="356" spans="12:23" x14ac:dyDescent="0.35">
      <c r="L356"/>
      <c r="W356" s="53" t="str">
        <f>IF('Project 4'!$V356&lt;&gt;"",'Project 4'!$V356*VLOOKUP('Project 4'!$U356,#REF!,2,0),"")</f>
        <v/>
      </c>
    </row>
    <row r="357" spans="12:23" x14ac:dyDescent="0.35">
      <c r="L357"/>
      <c r="W357" s="53" t="str">
        <f>IF('Project 4'!$V357&lt;&gt;"",'Project 4'!$V357*VLOOKUP('Project 4'!$U357,#REF!,2,0),"")</f>
        <v/>
      </c>
    </row>
    <row r="358" spans="12:23" x14ac:dyDescent="0.35">
      <c r="L358"/>
      <c r="W358" s="53" t="str">
        <f>IF('Project 4'!$V358&lt;&gt;"",'Project 4'!$V358*VLOOKUP('Project 4'!$U358,#REF!,2,0),"")</f>
        <v/>
      </c>
    </row>
    <row r="359" spans="12:23" x14ac:dyDescent="0.35">
      <c r="L359"/>
      <c r="W359" s="53" t="str">
        <f>IF('Project 4'!$V359&lt;&gt;"",'Project 4'!$V359*VLOOKUP('Project 4'!$U359,#REF!,2,0),"")</f>
        <v/>
      </c>
    </row>
    <row r="360" spans="12:23" x14ac:dyDescent="0.35">
      <c r="L360"/>
      <c r="W360" s="53" t="str">
        <f>IF('Project 4'!$V360&lt;&gt;"",'Project 4'!$V360*VLOOKUP('Project 4'!$U360,#REF!,2,0),"")</f>
        <v/>
      </c>
    </row>
    <row r="361" spans="12:23" x14ac:dyDescent="0.35">
      <c r="L361"/>
      <c r="W361" s="53" t="str">
        <f>IF('Project 4'!$V361&lt;&gt;"",'Project 4'!$V361*VLOOKUP('Project 4'!$U361,#REF!,2,0),"")</f>
        <v/>
      </c>
    </row>
    <row r="362" spans="12:23" x14ac:dyDescent="0.35">
      <c r="L362"/>
      <c r="W362" s="53" t="str">
        <f>IF('Project 4'!$V362&lt;&gt;"",'Project 4'!$V362*VLOOKUP('Project 4'!$U362,#REF!,2,0),"")</f>
        <v/>
      </c>
    </row>
    <row r="363" spans="12:23" x14ac:dyDescent="0.35">
      <c r="L363"/>
      <c r="W363" s="53" t="str">
        <f>IF('Project 4'!$V363&lt;&gt;"",'Project 4'!$V363*VLOOKUP('Project 4'!$U363,#REF!,2,0),"")</f>
        <v/>
      </c>
    </row>
    <row r="364" spans="12:23" x14ac:dyDescent="0.35">
      <c r="L364"/>
      <c r="W364" s="53" t="str">
        <f>IF('Project 4'!$V364&lt;&gt;"",'Project 4'!$V364*VLOOKUP('Project 4'!$U364,#REF!,2,0),"")</f>
        <v/>
      </c>
    </row>
    <row r="365" spans="12:23" x14ac:dyDescent="0.35">
      <c r="L365"/>
      <c r="W365" s="53" t="str">
        <f>IF('Project 4'!$V365&lt;&gt;"",'Project 4'!$V365*VLOOKUP('Project 4'!$U365,#REF!,2,0),"")</f>
        <v/>
      </c>
    </row>
    <row r="366" spans="12:23" x14ac:dyDescent="0.35">
      <c r="L366"/>
      <c r="W366" s="53" t="str">
        <f>IF('Project 4'!$V366&lt;&gt;"",'Project 4'!$V366*VLOOKUP('Project 4'!$U366,#REF!,2,0),"")</f>
        <v/>
      </c>
    </row>
    <row r="367" spans="12:23" x14ac:dyDescent="0.35">
      <c r="L367"/>
      <c r="W367" s="53" t="str">
        <f>IF('Project 4'!$V367&lt;&gt;"",'Project 4'!$V367*VLOOKUP('Project 4'!$U367,#REF!,2,0),"")</f>
        <v/>
      </c>
    </row>
    <row r="368" spans="12:23" x14ac:dyDescent="0.35">
      <c r="L368"/>
      <c r="W368" s="53" t="str">
        <f>IF('Project 4'!$V368&lt;&gt;"",'Project 4'!$V368*VLOOKUP('Project 4'!$U368,#REF!,2,0),"")</f>
        <v/>
      </c>
    </row>
    <row r="369" spans="12:23" x14ac:dyDescent="0.35">
      <c r="L369"/>
      <c r="W369" s="53" t="str">
        <f>IF('Project 4'!$V369&lt;&gt;"",'Project 4'!$V369*VLOOKUP('Project 4'!$U369,#REF!,2,0),"")</f>
        <v/>
      </c>
    </row>
    <row r="370" spans="12:23" x14ac:dyDescent="0.35">
      <c r="L370"/>
      <c r="W370" s="53" t="str">
        <f>IF('Project 4'!$V370&lt;&gt;"",'Project 4'!$V370*VLOOKUP('Project 4'!$U370,#REF!,2,0),"")</f>
        <v/>
      </c>
    </row>
    <row r="371" spans="12:23" x14ac:dyDescent="0.35">
      <c r="L371"/>
      <c r="W371" s="53" t="str">
        <f>IF('Project 4'!$V371&lt;&gt;"",'Project 4'!$V371*VLOOKUP('Project 4'!$U371,#REF!,2,0),"")</f>
        <v/>
      </c>
    </row>
    <row r="372" spans="12:23" x14ac:dyDescent="0.35">
      <c r="L372"/>
      <c r="W372" s="53" t="str">
        <f>IF('Project 4'!$V372&lt;&gt;"",'Project 4'!$V372*VLOOKUP('Project 4'!$U372,#REF!,2,0),"")</f>
        <v/>
      </c>
    </row>
    <row r="373" spans="12:23" x14ac:dyDescent="0.35">
      <c r="L373"/>
      <c r="W373" s="53" t="str">
        <f>IF('Project 4'!$V373&lt;&gt;"",'Project 4'!$V373*VLOOKUP('Project 4'!$U373,#REF!,2,0),"")</f>
        <v/>
      </c>
    </row>
    <row r="374" spans="12:23" x14ac:dyDescent="0.35">
      <c r="L374"/>
      <c r="W374" s="53" t="str">
        <f>IF('Project 4'!$V374&lt;&gt;"",'Project 4'!$V374*VLOOKUP('Project 4'!$U374,#REF!,2,0),"")</f>
        <v/>
      </c>
    </row>
    <row r="375" spans="12:23" x14ac:dyDescent="0.35">
      <c r="L375"/>
      <c r="W375" s="53" t="str">
        <f>IF('Project 4'!$V375&lt;&gt;"",'Project 4'!$V375*VLOOKUP('Project 4'!$U375,#REF!,2,0),"")</f>
        <v/>
      </c>
    </row>
    <row r="376" spans="12:23" x14ac:dyDescent="0.35">
      <c r="L376"/>
      <c r="W376" s="53" t="str">
        <f>IF('Project 4'!$V376&lt;&gt;"",'Project 4'!$V376*VLOOKUP('Project 4'!$U376,#REF!,2,0),"")</f>
        <v/>
      </c>
    </row>
    <row r="377" spans="12:23" x14ac:dyDescent="0.35">
      <c r="L377"/>
      <c r="W377" s="53" t="str">
        <f>IF('Project 4'!$V377&lt;&gt;"",'Project 4'!$V377*VLOOKUP('Project 4'!$U377,#REF!,2,0),"")</f>
        <v/>
      </c>
    </row>
    <row r="378" spans="12:23" x14ac:dyDescent="0.35">
      <c r="L378"/>
      <c r="W378" s="53" t="str">
        <f>IF('Project 4'!$V378&lt;&gt;"",'Project 4'!$V378*VLOOKUP('Project 4'!$U378,#REF!,2,0),"")</f>
        <v/>
      </c>
    </row>
    <row r="379" spans="12:23" x14ac:dyDescent="0.35">
      <c r="L379"/>
      <c r="W379" s="53" t="str">
        <f>IF('Project 4'!$V379&lt;&gt;"",'Project 4'!$V379*VLOOKUP('Project 4'!$U379,#REF!,2,0),"")</f>
        <v/>
      </c>
    </row>
    <row r="380" spans="12:23" x14ac:dyDescent="0.35">
      <c r="L380"/>
      <c r="W380" s="53" t="str">
        <f>IF('Project 4'!$V380&lt;&gt;"",'Project 4'!$V380*VLOOKUP('Project 4'!$U380,#REF!,2,0),"")</f>
        <v/>
      </c>
    </row>
    <row r="381" spans="12:23" x14ac:dyDescent="0.35">
      <c r="L381"/>
      <c r="W381" s="53" t="str">
        <f>IF('Project 4'!$V381&lt;&gt;"",'Project 4'!$V381*VLOOKUP('Project 4'!$U381,#REF!,2,0),"")</f>
        <v/>
      </c>
    </row>
    <row r="382" spans="12:23" x14ac:dyDescent="0.35">
      <c r="L382"/>
      <c r="W382" s="53" t="str">
        <f>IF('Project 4'!$V382&lt;&gt;"",'Project 4'!$V382*VLOOKUP('Project 4'!$U382,#REF!,2,0),"")</f>
        <v/>
      </c>
    </row>
    <row r="383" spans="12:23" x14ac:dyDescent="0.35">
      <c r="L383"/>
      <c r="W383" s="53" t="str">
        <f>IF('Project 4'!$V383&lt;&gt;"",'Project 4'!$V383*VLOOKUP('Project 4'!$U383,#REF!,2,0),"")</f>
        <v/>
      </c>
    </row>
    <row r="384" spans="12:23" x14ac:dyDescent="0.35">
      <c r="L384"/>
      <c r="W384" s="53" t="str">
        <f>IF('Project 4'!$V384&lt;&gt;"",'Project 4'!$V384*VLOOKUP('Project 4'!$U384,#REF!,2,0),"")</f>
        <v/>
      </c>
    </row>
    <row r="385" spans="12:23" x14ac:dyDescent="0.35">
      <c r="L385"/>
      <c r="W385" s="53" t="str">
        <f>IF('Project 4'!$V385&lt;&gt;"",'Project 4'!$V385*VLOOKUP('Project 4'!$U385,#REF!,2,0),"")</f>
        <v/>
      </c>
    </row>
    <row r="386" spans="12:23" x14ac:dyDescent="0.35">
      <c r="L386"/>
      <c r="W386" s="53" t="str">
        <f>IF('Project 4'!$V386&lt;&gt;"",'Project 4'!$V386*VLOOKUP('Project 4'!$U386,#REF!,2,0),"")</f>
        <v/>
      </c>
    </row>
    <row r="387" spans="12:23" x14ac:dyDescent="0.35">
      <c r="L387"/>
      <c r="W387" s="53" t="str">
        <f>IF('Project 4'!$V387&lt;&gt;"",'Project 4'!$V387*VLOOKUP('Project 4'!$U387,#REF!,2,0),"")</f>
        <v/>
      </c>
    </row>
    <row r="388" spans="12:23" x14ac:dyDescent="0.35">
      <c r="L388"/>
      <c r="W388" s="53" t="str">
        <f>IF('Project 4'!$V388&lt;&gt;"",'Project 4'!$V388*VLOOKUP('Project 4'!$U388,#REF!,2,0),"")</f>
        <v/>
      </c>
    </row>
    <row r="389" spans="12:23" x14ac:dyDescent="0.35">
      <c r="L389"/>
      <c r="W389" s="53" t="str">
        <f>IF('Project 4'!$V389&lt;&gt;"",'Project 4'!$V389*VLOOKUP('Project 4'!$U389,#REF!,2,0),"")</f>
        <v/>
      </c>
    </row>
    <row r="390" spans="12:23" x14ac:dyDescent="0.35">
      <c r="L390"/>
      <c r="W390" s="53" t="str">
        <f>IF('Project 4'!$V390&lt;&gt;"",'Project 4'!$V390*VLOOKUP('Project 4'!$U390,#REF!,2,0),"")</f>
        <v/>
      </c>
    </row>
    <row r="391" spans="12:23" x14ac:dyDescent="0.35">
      <c r="L391"/>
      <c r="W391" s="53" t="str">
        <f>IF('Project 4'!$V391&lt;&gt;"",'Project 4'!$V391*VLOOKUP('Project 4'!$U391,#REF!,2,0),"")</f>
        <v/>
      </c>
    </row>
    <row r="392" spans="12:23" x14ac:dyDescent="0.35">
      <c r="L392"/>
      <c r="W392" s="53" t="str">
        <f>IF('Project 4'!$V392&lt;&gt;"",'Project 4'!$V392*VLOOKUP('Project 4'!$U392,#REF!,2,0),"")</f>
        <v/>
      </c>
    </row>
    <row r="393" spans="12:23" x14ac:dyDescent="0.35">
      <c r="L393"/>
      <c r="W393" s="53" t="str">
        <f>IF('Project 4'!$V393&lt;&gt;"",'Project 4'!$V393*VLOOKUP('Project 4'!$U393,#REF!,2,0),"")</f>
        <v/>
      </c>
    </row>
    <row r="394" spans="12:23" x14ac:dyDescent="0.35">
      <c r="L394"/>
      <c r="W394" s="53" t="str">
        <f>IF('Project 4'!$V394&lt;&gt;"",'Project 4'!$V394*VLOOKUP('Project 4'!$U394,#REF!,2,0),"")</f>
        <v/>
      </c>
    </row>
    <row r="395" spans="12:23" x14ac:dyDescent="0.35">
      <c r="L395"/>
      <c r="W395" s="53" t="str">
        <f>IF('Project 4'!$V395&lt;&gt;"",'Project 4'!$V395*VLOOKUP('Project 4'!$U395,#REF!,2,0),"")</f>
        <v/>
      </c>
    </row>
    <row r="396" spans="12:23" x14ac:dyDescent="0.35">
      <c r="L396"/>
      <c r="W396" s="53" t="str">
        <f>IF('Project 4'!$V396&lt;&gt;"",'Project 4'!$V396*VLOOKUP('Project 4'!$U396,#REF!,2,0),"")</f>
        <v/>
      </c>
    </row>
    <row r="397" spans="12:23" x14ac:dyDescent="0.35">
      <c r="L397"/>
      <c r="W397" s="53" t="str">
        <f>IF('Project 4'!$V397&lt;&gt;"",'Project 4'!$V397*VLOOKUP('Project 4'!$U397,#REF!,2,0),"")</f>
        <v/>
      </c>
    </row>
    <row r="398" spans="12:23" x14ac:dyDescent="0.35">
      <c r="L398"/>
      <c r="W398" s="53" t="str">
        <f>IF('Project 4'!$V398&lt;&gt;"",'Project 4'!$V398*VLOOKUP('Project 4'!$U398,#REF!,2,0),"")</f>
        <v/>
      </c>
    </row>
    <row r="399" spans="12:23" x14ac:dyDescent="0.35">
      <c r="L399"/>
      <c r="W399" s="53" t="str">
        <f>IF('Project 4'!$V399&lt;&gt;"",'Project 4'!$V399*VLOOKUP('Project 4'!$U399,#REF!,2,0),"")</f>
        <v/>
      </c>
    </row>
    <row r="400" spans="12:23" x14ac:dyDescent="0.35">
      <c r="L400"/>
      <c r="W400" s="53" t="str">
        <f>IF('Project 4'!$V400&lt;&gt;"",'Project 4'!$V400*VLOOKUP('Project 4'!$U400,#REF!,2,0),"")</f>
        <v/>
      </c>
    </row>
    <row r="401" spans="12:23" x14ac:dyDescent="0.35">
      <c r="L401"/>
      <c r="W401" s="53" t="str">
        <f>IF('Project 4'!$V401&lt;&gt;"",'Project 4'!$V401*VLOOKUP('Project 4'!$U401,#REF!,2,0),"")</f>
        <v/>
      </c>
    </row>
    <row r="402" spans="12:23" x14ac:dyDescent="0.35">
      <c r="L402"/>
      <c r="W402" s="53" t="str">
        <f>IF('Project 4'!$V402&lt;&gt;"",'Project 4'!$V402*VLOOKUP('Project 4'!$U402,#REF!,2,0),"")</f>
        <v/>
      </c>
    </row>
    <row r="403" spans="12:23" x14ac:dyDescent="0.35">
      <c r="L403"/>
      <c r="W403" s="53" t="str">
        <f>IF('Project 4'!$V403&lt;&gt;"",'Project 4'!$V403*VLOOKUP('Project 4'!$U403,#REF!,2,0),"")</f>
        <v/>
      </c>
    </row>
    <row r="404" spans="12:23" x14ac:dyDescent="0.35">
      <c r="L404"/>
      <c r="W404" s="53" t="str">
        <f>IF('Project 4'!$V404&lt;&gt;"",'Project 4'!$V404*VLOOKUP('Project 4'!$U404,#REF!,2,0),"")</f>
        <v/>
      </c>
    </row>
    <row r="405" spans="12:23" x14ac:dyDescent="0.35">
      <c r="L405"/>
      <c r="W405" s="53" t="str">
        <f>IF('Project 4'!$V405&lt;&gt;"",'Project 4'!$V405*VLOOKUP('Project 4'!$U405,#REF!,2,0),"")</f>
        <v/>
      </c>
    </row>
    <row r="406" spans="12:23" x14ac:dyDescent="0.35">
      <c r="L406"/>
      <c r="W406" s="53" t="str">
        <f>IF('Project 4'!$V406&lt;&gt;"",'Project 4'!$V406*VLOOKUP('Project 4'!$U406,#REF!,2,0),"")</f>
        <v/>
      </c>
    </row>
    <row r="407" spans="12:23" x14ac:dyDescent="0.35">
      <c r="L407"/>
      <c r="W407" s="53" t="str">
        <f>IF('Project 4'!$V407&lt;&gt;"",'Project 4'!$V407*VLOOKUP('Project 4'!$U407,#REF!,2,0),"")</f>
        <v/>
      </c>
    </row>
    <row r="408" spans="12:23" x14ac:dyDescent="0.35">
      <c r="L408"/>
      <c r="W408" s="53" t="str">
        <f>IF('Project 4'!$V408&lt;&gt;"",'Project 4'!$V408*VLOOKUP('Project 4'!$U408,#REF!,2,0),"")</f>
        <v/>
      </c>
    </row>
    <row r="409" spans="12:23" x14ac:dyDescent="0.35">
      <c r="L409"/>
      <c r="W409" s="53" t="str">
        <f>IF('Project 4'!$V409&lt;&gt;"",'Project 4'!$V409*VLOOKUP('Project 4'!$U409,#REF!,2,0),"")</f>
        <v/>
      </c>
    </row>
    <row r="410" spans="12:23" x14ac:dyDescent="0.35">
      <c r="L410"/>
      <c r="W410" s="53" t="str">
        <f>IF('Project 4'!$V410&lt;&gt;"",'Project 4'!$V410*VLOOKUP('Project 4'!$U410,#REF!,2,0),"")</f>
        <v/>
      </c>
    </row>
    <row r="411" spans="12:23" x14ac:dyDescent="0.35">
      <c r="L411"/>
      <c r="W411" s="53" t="str">
        <f>IF('Project 4'!$V411&lt;&gt;"",'Project 4'!$V411*VLOOKUP('Project 4'!$U411,#REF!,2,0),"")</f>
        <v/>
      </c>
    </row>
    <row r="412" spans="12:23" x14ac:dyDescent="0.35">
      <c r="L412"/>
      <c r="W412" s="53" t="str">
        <f>IF('Project 4'!$V412&lt;&gt;"",'Project 4'!$V412*VLOOKUP('Project 4'!$U412,#REF!,2,0),"")</f>
        <v/>
      </c>
    </row>
    <row r="413" spans="12:23" x14ac:dyDescent="0.35">
      <c r="L413"/>
      <c r="W413" s="53" t="str">
        <f>IF('Project 4'!$V413&lt;&gt;"",'Project 4'!$V413*VLOOKUP('Project 4'!$U413,#REF!,2,0),"")</f>
        <v/>
      </c>
    </row>
    <row r="414" spans="12:23" x14ac:dyDescent="0.35">
      <c r="L414"/>
      <c r="W414" s="53" t="str">
        <f>IF('Project 4'!$V414&lt;&gt;"",'Project 4'!$V414*VLOOKUP('Project 4'!$U414,#REF!,2,0),"")</f>
        <v/>
      </c>
    </row>
    <row r="415" spans="12:23" x14ac:dyDescent="0.35">
      <c r="L415"/>
      <c r="W415" s="53" t="str">
        <f>IF('Project 4'!$V415&lt;&gt;"",'Project 4'!$V415*VLOOKUP('Project 4'!$U415,#REF!,2,0),"")</f>
        <v/>
      </c>
    </row>
    <row r="416" spans="12:23" x14ac:dyDescent="0.35">
      <c r="L416"/>
      <c r="W416" s="53" t="str">
        <f>IF('Project 4'!$V416&lt;&gt;"",'Project 4'!$V416*VLOOKUP('Project 4'!$U416,#REF!,2,0),"")</f>
        <v/>
      </c>
    </row>
    <row r="417" spans="12:23" x14ac:dyDescent="0.35">
      <c r="L417"/>
      <c r="W417" s="53" t="str">
        <f>IF('Project 4'!$V417&lt;&gt;"",'Project 4'!$V417*VLOOKUP('Project 4'!$U417,#REF!,2,0),"")</f>
        <v/>
      </c>
    </row>
    <row r="418" spans="12:23" x14ac:dyDescent="0.35">
      <c r="L418"/>
      <c r="W418" s="53" t="str">
        <f>IF('Project 4'!$V418&lt;&gt;"",'Project 4'!$V418*VLOOKUP('Project 4'!$U418,#REF!,2,0),"")</f>
        <v/>
      </c>
    </row>
    <row r="419" spans="12:23" x14ac:dyDescent="0.35">
      <c r="L419"/>
      <c r="W419" s="53" t="str">
        <f>IF('Project 4'!$V419&lt;&gt;"",'Project 4'!$V419*VLOOKUP('Project 4'!$U419,#REF!,2,0),"")</f>
        <v/>
      </c>
    </row>
    <row r="420" spans="12:23" x14ac:dyDescent="0.35">
      <c r="L420"/>
      <c r="W420" s="53" t="str">
        <f>IF('Project 4'!$V420&lt;&gt;"",'Project 4'!$V420*VLOOKUP('Project 4'!$U420,#REF!,2,0),"")</f>
        <v/>
      </c>
    </row>
    <row r="421" spans="12:23" x14ac:dyDescent="0.35">
      <c r="L421"/>
      <c r="W421" s="53" t="str">
        <f>IF('Project 4'!$V421&lt;&gt;"",'Project 4'!$V421*VLOOKUP('Project 4'!$U421,#REF!,2,0),"")</f>
        <v/>
      </c>
    </row>
    <row r="422" spans="12:23" x14ac:dyDescent="0.35">
      <c r="L422"/>
      <c r="W422" s="53" t="str">
        <f>IF('Project 4'!$V422&lt;&gt;"",'Project 4'!$V422*VLOOKUP('Project 4'!$U422,#REF!,2,0),"")</f>
        <v/>
      </c>
    </row>
    <row r="423" spans="12:23" x14ac:dyDescent="0.35">
      <c r="L423"/>
      <c r="W423" s="53" t="str">
        <f>IF('Project 4'!$V423&lt;&gt;"",'Project 4'!$V423*VLOOKUP('Project 4'!$U423,#REF!,2,0),"")</f>
        <v/>
      </c>
    </row>
    <row r="424" spans="12:23" x14ac:dyDescent="0.35">
      <c r="L424"/>
      <c r="W424" s="53" t="str">
        <f>IF('Project 4'!$V424&lt;&gt;"",'Project 4'!$V424*VLOOKUP('Project 4'!$U424,#REF!,2,0),"")</f>
        <v/>
      </c>
    </row>
    <row r="425" spans="12:23" x14ac:dyDescent="0.35">
      <c r="L425"/>
      <c r="W425" s="53" t="str">
        <f>IF('Project 4'!$V425&lt;&gt;"",'Project 4'!$V425*VLOOKUP('Project 4'!$U425,#REF!,2,0),"")</f>
        <v/>
      </c>
    </row>
    <row r="426" spans="12:23" x14ac:dyDescent="0.35">
      <c r="L426"/>
      <c r="W426" s="53" t="str">
        <f>IF('Project 4'!$V426&lt;&gt;"",'Project 4'!$V426*VLOOKUP('Project 4'!$U426,#REF!,2,0),"")</f>
        <v/>
      </c>
    </row>
    <row r="427" spans="12:23" x14ac:dyDescent="0.35">
      <c r="L427"/>
      <c r="W427" s="53" t="str">
        <f>IF('Project 4'!$V427&lt;&gt;"",'Project 4'!$V427*VLOOKUP('Project 4'!$U427,#REF!,2,0),"")</f>
        <v/>
      </c>
    </row>
    <row r="428" spans="12:23" x14ac:dyDescent="0.35">
      <c r="L428"/>
      <c r="W428" s="53" t="str">
        <f>IF('Project 4'!$V428&lt;&gt;"",'Project 4'!$V428*VLOOKUP('Project 4'!$U428,#REF!,2,0),"")</f>
        <v/>
      </c>
    </row>
    <row r="429" spans="12:23" x14ac:dyDescent="0.35">
      <c r="L429"/>
      <c r="W429" s="53" t="str">
        <f>IF('Project 4'!$V429&lt;&gt;"",'Project 4'!$V429*VLOOKUP('Project 4'!$U429,#REF!,2,0),"")</f>
        <v/>
      </c>
    </row>
    <row r="430" spans="12:23" x14ac:dyDescent="0.35">
      <c r="L430"/>
      <c r="W430" s="53" t="str">
        <f>IF('Project 4'!$V430&lt;&gt;"",'Project 4'!$V430*VLOOKUP('Project 4'!$U430,#REF!,2,0),"")</f>
        <v/>
      </c>
    </row>
    <row r="431" spans="12:23" x14ac:dyDescent="0.35">
      <c r="L431"/>
      <c r="W431" s="53" t="str">
        <f>IF('Project 4'!$V431&lt;&gt;"",'Project 4'!$V431*VLOOKUP('Project 4'!$U431,#REF!,2,0),"")</f>
        <v/>
      </c>
    </row>
    <row r="432" spans="12:23" x14ac:dyDescent="0.35">
      <c r="L432"/>
      <c r="W432" s="53" t="str">
        <f>IF('Project 4'!$V432&lt;&gt;"",'Project 4'!$V432*VLOOKUP('Project 4'!$U432,#REF!,2,0),"")</f>
        <v/>
      </c>
    </row>
    <row r="433" spans="12:23" x14ac:dyDescent="0.35">
      <c r="L433"/>
      <c r="W433" s="53" t="str">
        <f>IF('Project 4'!$V433&lt;&gt;"",'Project 4'!$V433*VLOOKUP('Project 4'!$U433,#REF!,2,0),"")</f>
        <v/>
      </c>
    </row>
    <row r="434" spans="12:23" x14ac:dyDescent="0.35">
      <c r="L434"/>
      <c r="W434" s="53" t="str">
        <f>IF('Project 4'!$V434&lt;&gt;"",'Project 4'!$V434*VLOOKUP('Project 4'!$U434,#REF!,2,0),"")</f>
        <v/>
      </c>
    </row>
    <row r="435" spans="12:23" x14ac:dyDescent="0.35">
      <c r="L435"/>
      <c r="W435" s="53" t="str">
        <f>IF('Project 4'!$V435&lt;&gt;"",'Project 4'!$V435*VLOOKUP('Project 4'!$U435,#REF!,2,0),"")</f>
        <v/>
      </c>
    </row>
    <row r="436" spans="12:23" x14ac:dyDescent="0.35">
      <c r="L436"/>
      <c r="W436" s="53" t="str">
        <f>IF('Project 4'!$V436&lt;&gt;"",'Project 4'!$V436*VLOOKUP('Project 4'!$U436,#REF!,2,0),"")</f>
        <v/>
      </c>
    </row>
    <row r="437" spans="12:23" x14ac:dyDescent="0.35">
      <c r="L437"/>
      <c r="W437" s="53" t="str">
        <f>IF('Project 4'!$V437&lt;&gt;"",'Project 4'!$V437*VLOOKUP('Project 4'!$U437,#REF!,2,0),"")</f>
        <v/>
      </c>
    </row>
    <row r="438" spans="12:23" x14ac:dyDescent="0.35">
      <c r="L438"/>
      <c r="W438" s="53" t="str">
        <f>IF('Project 4'!$V438&lt;&gt;"",'Project 4'!$V438*VLOOKUP('Project 4'!$U438,#REF!,2,0),"")</f>
        <v/>
      </c>
    </row>
    <row r="439" spans="12:23" x14ac:dyDescent="0.35">
      <c r="L439"/>
      <c r="W439" s="53" t="str">
        <f>IF('Project 4'!$V439&lt;&gt;"",'Project 4'!$V439*VLOOKUP('Project 4'!$U439,#REF!,2,0),"")</f>
        <v/>
      </c>
    </row>
    <row r="440" spans="12:23" x14ac:dyDescent="0.35">
      <c r="L440"/>
      <c r="W440" s="53" t="str">
        <f>IF('Project 4'!$V440&lt;&gt;"",'Project 4'!$V440*VLOOKUP('Project 4'!$U440,#REF!,2,0),"")</f>
        <v/>
      </c>
    </row>
    <row r="441" spans="12:23" x14ac:dyDescent="0.35">
      <c r="L441"/>
      <c r="W441" s="53" t="str">
        <f>IF('Project 4'!$V441&lt;&gt;"",'Project 4'!$V441*VLOOKUP('Project 4'!$U441,#REF!,2,0),"")</f>
        <v/>
      </c>
    </row>
    <row r="442" spans="12:23" x14ac:dyDescent="0.35">
      <c r="L442"/>
      <c r="W442" s="53" t="str">
        <f>IF('Project 4'!$V442&lt;&gt;"",'Project 4'!$V442*VLOOKUP('Project 4'!$U442,#REF!,2,0),"")</f>
        <v/>
      </c>
    </row>
    <row r="443" spans="12:23" x14ac:dyDescent="0.35">
      <c r="L443"/>
      <c r="W443" s="53" t="str">
        <f>IF('Project 4'!$V443&lt;&gt;"",'Project 4'!$V443*VLOOKUP('Project 4'!$U443,#REF!,2,0),"")</f>
        <v/>
      </c>
    </row>
    <row r="444" spans="12:23" x14ac:dyDescent="0.35">
      <c r="L444"/>
      <c r="W444" s="53" t="str">
        <f>IF('Project 4'!$V444&lt;&gt;"",'Project 4'!$V444*VLOOKUP('Project 4'!$U444,#REF!,2,0),"")</f>
        <v/>
      </c>
    </row>
    <row r="445" spans="12:23" x14ac:dyDescent="0.35">
      <c r="L445"/>
      <c r="W445" s="53" t="str">
        <f>IF('Project 4'!$V445&lt;&gt;"",'Project 4'!$V445*VLOOKUP('Project 4'!$U445,#REF!,2,0),"")</f>
        <v/>
      </c>
    </row>
    <row r="446" spans="12:23" x14ac:dyDescent="0.35">
      <c r="L446"/>
      <c r="W446" s="53" t="str">
        <f>IF('Project 4'!$V446&lt;&gt;"",'Project 4'!$V446*VLOOKUP('Project 4'!$U446,#REF!,2,0),"")</f>
        <v/>
      </c>
    </row>
    <row r="447" spans="12:23" x14ac:dyDescent="0.35">
      <c r="L447"/>
      <c r="W447" s="53" t="str">
        <f>IF('Project 4'!$V447&lt;&gt;"",'Project 4'!$V447*VLOOKUP('Project 4'!$U447,#REF!,2,0),"")</f>
        <v/>
      </c>
    </row>
    <row r="448" spans="12:23" x14ac:dyDescent="0.35">
      <c r="L448"/>
      <c r="W448" s="53" t="str">
        <f>IF('Project 4'!$V448&lt;&gt;"",'Project 4'!$V448*VLOOKUP('Project 4'!$U448,#REF!,2,0),"")</f>
        <v/>
      </c>
    </row>
    <row r="449" spans="12:23" x14ac:dyDescent="0.35">
      <c r="L449"/>
      <c r="W449" s="53" t="str">
        <f>IF('Project 4'!$V449&lt;&gt;"",'Project 4'!$V449*VLOOKUP('Project 4'!$U449,#REF!,2,0),"")</f>
        <v/>
      </c>
    </row>
    <row r="450" spans="12:23" x14ac:dyDescent="0.35">
      <c r="L450"/>
      <c r="W450" s="53" t="str">
        <f>IF('Project 4'!$V450&lt;&gt;"",'Project 4'!$V450*VLOOKUP('Project 4'!$U450,#REF!,2,0),"")</f>
        <v/>
      </c>
    </row>
    <row r="451" spans="12:23" x14ac:dyDescent="0.35">
      <c r="L451"/>
      <c r="W451" s="53" t="str">
        <f>IF('Project 4'!$V451&lt;&gt;"",'Project 4'!$V451*VLOOKUP('Project 4'!$U451,#REF!,2,0),"")</f>
        <v/>
      </c>
    </row>
    <row r="452" spans="12:23" x14ac:dyDescent="0.35">
      <c r="L452"/>
      <c r="W452" s="53" t="str">
        <f>IF('Project 4'!$V452&lt;&gt;"",'Project 4'!$V452*VLOOKUP('Project 4'!$U452,#REF!,2,0),"")</f>
        <v/>
      </c>
    </row>
    <row r="453" spans="12:23" x14ac:dyDescent="0.35">
      <c r="L453"/>
      <c r="W453" s="53" t="str">
        <f>IF('Project 4'!$V453&lt;&gt;"",'Project 4'!$V453*VLOOKUP('Project 4'!$U453,#REF!,2,0),"")</f>
        <v/>
      </c>
    </row>
    <row r="454" spans="12:23" x14ac:dyDescent="0.35">
      <c r="L454"/>
      <c r="W454" s="53" t="str">
        <f>IF('Project 4'!$V454&lt;&gt;"",'Project 4'!$V454*VLOOKUP('Project 4'!$U454,#REF!,2,0),"")</f>
        <v/>
      </c>
    </row>
    <row r="455" spans="12:23" x14ac:dyDescent="0.35">
      <c r="L455"/>
      <c r="W455" s="53" t="str">
        <f>IF('Project 4'!$V455&lt;&gt;"",'Project 4'!$V455*VLOOKUP('Project 4'!$U455,#REF!,2,0),"")</f>
        <v/>
      </c>
    </row>
    <row r="456" spans="12:23" x14ac:dyDescent="0.35">
      <c r="L456"/>
      <c r="W456" s="53" t="str">
        <f>IF('Project 4'!$V456&lt;&gt;"",'Project 4'!$V456*VLOOKUP('Project 4'!$U456,#REF!,2,0),"")</f>
        <v/>
      </c>
    </row>
    <row r="457" spans="12:23" x14ac:dyDescent="0.35">
      <c r="L457"/>
      <c r="W457" s="53" t="str">
        <f>IF('Project 4'!$V457&lt;&gt;"",'Project 4'!$V457*VLOOKUP('Project 4'!$U457,#REF!,2,0),"")</f>
        <v/>
      </c>
    </row>
    <row r="458" spans="12:23" x14ac:dyDescent="0.35">
      <c r="L458"/>
      <c r="W458" s="53" t="str">
        <f>IF('Project 4'!$V458&lt;&gt;"",'Project 4'!$V458*VLOOKUP('Project 4'!$U458,#REF!,2,0),"")</f>
        <v/>
      </c>
    </row>
    <row r="459" spans="12:23" x14ac:dyDescent="0.35">
      <c r="L459"/>
      <c r="W459" s="53" t="str">
        <f>IF('Project 4'!$V459&lt;&gt;"",'Project 4'!$V459*VLOOKUP('Project 4'!$U459,#REF!,2,0),"")</f>
        <v/>
      </c>
    </row>
    <row r="460" spans="12:23" x14ac:dyDescent="0.35">
      <c r="L460"/>
      <c r="W460" s="53" t="str">
        <f>IF('Project 4'!$V460&lt;&gt;"",'Project 4'!$V460*VLOOKUP('Project 4'!$U460,#REF!,2,0),"")</f>
        <v/>
      </c>
    </row>
    <row r="461" spans="12:23" x14ac:dyDescent="0.35">
      <c r="L461"/>
      <c r="W461" s="53" t="str">
        <f>IF('Project 4'!$V461&lt;&gt;"",'Project 4'!$V461*VLOOKUP('Project 4'!$U461,#REF!,2,0),"")</f>
        <v/>
      </c>
    </row>
    <row r="462" spans="12:23" x14ac:dyDescent="0.35">
      <c r="L462"/>
      <c r="W462" s="53" t="str">
        <f>IF('Project 4'!$V462&lt;&gt;"",'Project 4'!$V462*VLOOKUP('Project 4'!$U462,#REF!,2,0),"")</f>
        <v/>
      </c>
    </row>
    <row r="463" spans="12:23" x14ac:dyDescent="0.35">
      <c r="L463"/>
      <c r="W463" s="53" t="str">
        <f>IF('Project 4'!$V463&lt;&gt;"",'Project 4'!$V463*VLOOKUP('Project 4'!$U463,#REF!,2,0),"")</f>
        <v/>
      </c>
    </row>
    <row r="464" spans="12:23" x14ac:dyDescent="0.35">
      <c r="L464"/>
      <c r="W464" s="53" t="str">
        <f>IF('Project 4'!$V464&lt;&gt;"",'Project 4'!$V464*VLOOKUP('Project 4'!$U464,#REF!,2,0),"")</f>
        <v/>
      </c>
    </row>
    <row r="465" spans="12:23" x14ac:dyDescent="0.35">
      <c r="L465"/>
      <c r="W465" s="53" t="str">
        <f>IF('Project 4'!$V465&lt;&gt;"",'Project 4'!$V465*VLOOKUP('Project 4'!$U465,#REF!,2,0),"")</f>
        <v/>
      </c>
    </row>
    <row r="466" spans="12:23" x14ac:dyDescent="0.35">
      <c r="L466"/>
      <c r="W466" s="53" t="str">
        <f>IF('Project 4'!$V466&lt;&gt;"",'Project 4'!$V466*VLOOKUP('Project 4'!$U466,#REF!,2,0),"")</f>
        <v/>
      </c>
    </row>
    <row r="467" spans="12:23" x14ac:dyDescent="0.35">
      <c r="L467"/>
      <c r="W467" s="53" t="str">
        <f>IF('Project 4'!$V467&lt;&gt;"",'Project 4'!$V467*VLOOKUP('Project 4'!$U467,#REF!,2,0),"")</f>
        <v/>
      </c>
    </row>
    <row r="468" spans="12:23" x14ac:dyDescent="0.35">
      <c r="L468"/>
      <c r="W468" s="53" t="str">
        <f>IF('Project 4'!$V468&lt;&gt;"",'Project 4'!$V468*VLOOKUP('Project 4'!$U468,#REF!,2,0),"")</f>
        <v/>
      </c>
    </row>
    <row r="469" spans="12:23" x14ac:dyDescent="0.35">
      <c r="L469"/>
      <c r="W469" s="53" t="str">
        <f>IF('Project 4'!$V469&lt;&gt;"",'Project 4'!$V469*VLOOKUP('Project 4'!$U469,#REF!,2,0),"")</f>
        <v/>
      </c>
    </row>
    <row r="470" spans="12:23" x14ac:dyDescent="0.35">
      <c r="L470"/>
      <c r="W470" s="53" t="str">
        <f>IF('Project 4'!$V470&lt;&gt;"",'Project 4'!$V470*VLOOKUP('Project 4'!$U470,#REF!,2,0),"")</f>
        <v/>
      </c>
    </row>
    <row r="471" spans="12:23" x14ac:dyDescent="0.35">
      <c r="L471"/>
      <c r="W471" s="53" t="str">
        <f>IF('Project 4'!$V471&lt;&gt;"",'Project 4'!$V471*VLOOKUP('Project 4'!$U471,#REF!,2,0),"")</f>
        <v/>
      </c>
    </row>
    <row r="472" spans="12:23" x14ac:dyDescent="0.35">
      <c r="L472"/>
      <c r="W472" s="53" t="str">
        <f>IF('Project 4'!$V472&lt;&gt;"",'Project 4'!$V472*VLOOKUP('Project 4'!$U472,#REF!,2,0),"")</f>
        <v/>
      </c>
    </row>
    <row r="473" spans="12:23" x14ac:dyDescent="0.35">
      <c r="L473"/>
      <c r="W473" s="53" t="str">
        <f>IF('Project 4'!$V473&lt;&gt;"",'Project 4'!$V473*VLOOKUP('Project 4'!$U473,#REF!,2,0),"")</f>
        <v/>
      </c>
    </row>
    <row r="474" spans="12:23" x14ac:dyDescent="0.35">
      <c r="L474"/>
      <c r="W474" s="53" t="str">
        <f>IF('Project 4'!$V474&lt;&gt;"",'Project 4'!$V474*VLOOKUP('Project 4'!$U474,#REF!,2,0),"")</f>
        <v/>
      </c>
    </row>
    <row r="475" spans="12:23" x14ac:dyDescent="0.35">
      <c r="L475"/>
      <c r="W475" s="53" t="str">
        <f>IF('Project 4'!$V475&lt;&gt;"",'Project 4'!$V475*VLOOKUP('Project 4'!$U475,#REF!,2,0),"")</f>
        <v/>
      </c>
    </row>
    <row r="476" spans="12:23" x14ac:dyDescent="0.35">
      <c r="L476"/>
      <c r="W476" s="53" t="str">
        <f>IF('Project 4'!$V476&lt;&gt;"",'Project 4'!$V476*VLOOKUP('Project 4'!$U476,#REF!,2,0),"")</f>
        <v/>
      </c>
    </row>
    <row r="477" spans="12:23" x14ac:dyDescent="0.35">
      <c r="L477"/>
      <c r="W477" s="53" t="str">
        <f>IF('Project 4'!$V477&lt;&gt;"",'Project 4'!$V477*VLOOKUP('Project 4'!$U477,#REF!,2,0),"")</f>
        <v/>
      </c>
    </row>
    <row r="478" spans="12:23" x14ac:dyDescent="0.35">
      <c r="L478"/>
      <c r="W478" s="53" t="str">
        <f>IF('Project 4'!$V478&lt;&gt;"",'Project 4'!$V478*VLOOKUP('Project 4'!$U478,#REF!,2,0),"")</f>
        <v/>
      </c>
    </row>
    <row r="479" spans="12:23" x14ac:dyDescent="0.35">
      <c r="L479"/>
      <c r="W479" s="53" t="str">
        <f>IF('Project 4'!$V479&lt;&gt;"",'Project 4'!$V479*VLOOKUP('Project 4'!$U479,#REF!,2,0),"")</f>
        <v/>
      </c>
    </row>
    <row r="480" spans="12:23" x14ac:dyDescent="0.35">
      <c r="L480"/>
      <c r="W480" s="53" t="str">
        <f>IF('Project 4'!$V480&lt;&gt;"",'Project 4'!$V480*VLOOKUP('Project 4'!$U480,#REF!,2,0),"")</f>
        <v/>
      </c>
    </row>
    <row r="481" spans="12:23" x14ac:dyDescent="0.35">
      <c r="L481"/>
      <c r="W481" s="53" t="str">
        <f>IF('Project 4'!$V481&lt;&gt;"",'Project 4'!$V481*VLOOKUP('Project 4'!$U481,#REF!,2,0),"")</f>
        <v/>
      </c>
    </row>
    <row r="482" spans="12:23" x14ac:dyDescent="0.35">
      <c r="L482"/>
      <c r="W482" s="53" t="str">
        <f>IF('Project 4'!$V482&lt;&gt;"",'Project 4'!$V482*VLOOKUP('Project 4'!$U482,#REF!,2,0),"")</f>
        <v/>
      </c>
    </row>
    <row r="483" spans="12:23" x14ac:dyDescent="0.35">
      <c r="L483"/>
      <c r="W483" s="53" t="str">
        <f>IF('Project 4'!$V483&lt;&gt;"",'Project 4'!$V483*VLOOKUP('Project 4'!$U483,#REF!,2,0),"")</f>
        <v/>
      </c>
    </row>
    <row r="484" spans="12:23" x14ac:dyDescent="0.35">
      <c r="L484"/>
      <c r="W484" s="53" t="str">
        <f>IF('Project 4'!$V484&lt;&gt;"",'Project 4'!$V484*VLOOKUP('Project 4'!$U484,#REF!,2,0),"")</f>
        <v/>
      </c>
    </row>
    <row r="485" spans="12:23" x14ac:dyDescent="0.35">
      <c r="L485"/>
      <c r="W485" s="53" t="str">
        <f>IF('Project 4'!$V485&lt;&gt;"",'Project 4'!$V485*VLOOKUP('Project 4'!$U485,#REF!,2,0),"")</f>
        <v/>
      </c>
    </row>
    <row r="486" spans="12:23" x14ac:dyDescent="0.35">
      <c r="L486"/>
      <c r="W486" s="53" t="str">
        <f>IF('Project 4'!$V486&lt;&gt;"",'Project 4'!$V486*VLOOKUP('Project 4'!$U486,#REF!,2,0),"")</f>
        <v/>
      </c>
    </row>
    <row r="487" spans="12:23" x14ac:dyDescent="0.35">
      <c r="L487"/>
      <c r="W487" s="53" t="str">
        <f>IF('Project 4'!$V487&lt;&gt;"",'Project 4'!$V487*VLOOKUP('Project 4'!$U487,#REF!,2,0),"")</f>
        <v/>
      </c>
    </row>
    <row r="488" spans="12:23" x14ac:dyDescent="0.35">
      <c r="L488"/>
      <c r="W488" s="53" t="str">
        <f>IF('Project 4'!$V488&lt;&gt;"",'Project 4'!$V488*VLOOKUP('Project 4'!$U488,#REF!,2,0),"")</f>
        <v/>
      </c>
    </row>
    <row r="489" spans="12:23" x14ac:dyDescent="0.35">
      <c r="L489"/>
      <c r="W489" s="53" t="str">
        <f>IF('Project 4'!$V489&lt;&gt;"",'Project 4'!$V489*VLOOKUP('Project 4'!$U489,#REF!,2,0),"")</f>
        <v/>
      </c>
    </row>
    <row r="490" spans="12:23" x14ac:dyDescent="0.35">
      <c r="L490"/>
      <c r="W490" s="53" t="str">
        <f>IF('Project 4'!$V490&lt;&gt;"",'Project 4'!$V490*VLOOKUP('Project 4'!$U490,#REF!,2,0),"")</f>
        <v/>
      </c>
    </row>
    <row r="491" spans="12:23" x14ac:dyDescent="0.35">
      <c r="L491"/>
      <c r="W491" s="53" t="str">
        <f>IF('Project 4'!$V491&lt;&gt;"",'Project 4'!$V491*VLOOKUP('Project 4'!$U491,#REF!,2,0),"")</f>
        <v/>
      </c>
    </row>
    <row r="492" spans="12:23" x14ac:dyDescent="0.35">
      <c r="L492"/>
      <c r="W492" s="53" t="str">
        <f>IF('Project 4'!$V492&lt;&gt;"",'Project 4'!$V492*VLOOKUP('Project 4'!$U492,#REF!,2,0),"")</f>
        <v/>
      </c>
    </row>
    <row r="493" spans="12:23" x14ac:dyDescent="0.35">
      <c r="L493"/>
      <c r="W493" s="53" t="str">
        <f>IF('Project 4'!$V493&lt;&gt;"",'Project 4'!$V493*VLOOKUP('Project 4'!$U493,#REF!,2,0),"")</f>
        <v/>
      </c>
    </row>
    <row r="494" spans="12:23" x14ac:dyDescent="0.35">
      <c r="L494"/>
      <c r="W494" s="53" t="str">
        <f>IF('Project 4'!$V494&lt;&gt;"",'Project 4'!$V494*VLOOKUP('Project 4'!$U494,#REF!,2,0),"")</f>
        <v/>
      </c>
    </row>
    <row r="495" spans="12:23" x14ac:dyDescent="0.35">
      <c r="L495"/>
      <c r="W495" s="53" t="str">
        <f>IF('Project 4'!$V495&lt;&gt;"",'Project 4'!$V495*VLOOKUP('Project 4'!$U495,#REF!,2,0),"")</f>
        <v/>
      </c>
    </row>
    <row r="496" spans="12:23" x14ac:dyDescent="0.35">
      <c r="L496"/>
      <c r="W496" s="53" t="str">
        <f>IF('Project 4'!$V496&lt;&gt;"",'Project 4'!$V496*VLOOKUP('Project 4'!$U496,#REF!,2,0),"")</f>
        <v/>
      </c>
    </row>
    <row r="497" spans="12:23" x14ac:dyDescent="0.35">
      <c r="L497"/>
      <c r="W497" s="53" t="str">
        <f>IF('Project 4'!$V497&lt;&gt;"",'Project 4'!$V497*VLOOKUP('Project 4'!$U497,#REF!,2,0),"")</f>
        <v/>
      </c>
    </row>
    <row r="498" spans="12:23" x14ac:dyDescent="0.35">
      <c r="L498"/>
      <c r="W498" s="53" t="str">
        <f>IF('Project 4'!$V498&lt;&gt;"",'Project 4'!$V498*VLOOKUP('Project 4'!$U498,#REF!,2,0),"")</f>
        <v/>
      </c>
    </row>
    <row r="499" spans="12:23" x14ac:dyDescent="0.35">
      <c r="L499"/>
      <c r="W499" s="53" t="str">
        <f>IF('Project 4'!$V499&lt;&gt;"",'Project 4'!$V499*VLOOKUP('Project 4'!$U499,#REF!,2,0),"")</f>
        <v/>
      </c>
    </row>
    <row r="500" spans="12:23" x14ac:dyDescent="0.35">
      <c r="L500"/>
      <c r="W500" s="53" t="str">
        <f>IF('Project 4'!$V500&lt;&gt;"",'Project 4'!$V500*VLOOKUP('Project 4'!$U500,#REF!,2,0),"")</f>
        <v/>
      </c>
    </row>
    <row r="501" spans="12:23" x14ac:dyDescent="0.35">
      <c r="L501"/>
      <c r="W501" s="53" t="str">
        <f>IF('Project 4'!$V501&lt;&gt;"",'Project 4'!$V501*VLOOKUP('Project 4'!$U501,#REF!,2,0),"")</f>
        <v/>
      </c>
    </row>
    <row r="502" spans="12:23" x14ac:dyDescent="0.35">
      <c r="L502"/>
      <c r="W502" s="53" t="str">
        <f>IF('Project 4'!$V502&lt;&gt;"",'Project 4'!$V502*VLOOKUP('Project 4'!$U502,#REF!,2,0),"")</f>
        <v/>
      </c>
    </row>
    <row r="503" spans="12:23" x14ac:dyDescent="0.35">
      <c r="L503"/>
      <c r="W503" s="53" t="str">
        <f>IF('Project 4'!$V503&lt;&gt;"",'Project 4'!$V503*VLOOKUP('Project 4'!$U503,#REF!,2,0),"")</f>
        <v/>
      </c>
    </row>
    <row r="504" spans="12:23" x14ac:dyDescent="0.35">
      <c r="L504"/>
      <c r="W504" s="53" t="str">
        <f>IF('Project 4'!$V504&lt;&gt;"",'Project 4'!$V504*VLOOKUP('Project 4'!$U504,#REF!,2,0),"")</f>
        <v/>
      </c>
    </row>
    <row r="505" spans="12:23" x14ac:dyDescent="0.35">
      <c r="L505"/>
      <c r="W505" s="53" t="str">
        <f>IF('Project 4'!$V505&lt;&gt;"",'Project 4'!$V505*VLOOKUP('Project 4'!$U505,#REF!,2,0),"")</f>
        <v/>
      </c>
    </row>
    <row r="506" spans="12:23" x14ac:dyDescent="0.35">
      <c r="L506"/>
      <c r="W506" s="53" t="str">
        <f>IF('Project 4'!$V506&lt;&gt;"",'Project 4'!$V506*VLOOKUP('Project 4'!$U506,#REF!,2,0),"")</f>
        <v/>
      </c>
    </row>
    <row r="507" spans="12:23" x14ac:dyDescent="0.35">
      <c r="L507"/>
      <c r="W507" s="53" t="str">
        <f>IF('Project 4'!$V507&lt;&gt;"",'Project 4'!$V507*VLOOKUP('Project 4'!$U507,#REF!,2,0),"")</f>
        <v/>
      </c>
    </row>
    <row r="508" spans="12:23" x14ac:dyDescent="0.35">
      <c r="L508"/>
      <c r="W508" s="53" t="str">
        <f>IF('Project 4'!$V508&lt;&gt;"",'Project 4'!$V508*VLOOKUP('Project 4'!$U508,#REF!,2,0),"")</f>
        <v/>
      </c>
    </row>
    <row r="509" spans="12:23" x14ac:dyDescent="0.35">
      <c r="L509"/>
      <c r="W509" s="53" t="str">
        <f>IF('Project 4'!$V509&lt;&gt;"",'Project 4'!$V509*VLOOKUP('Project 4'!$U509,#REF!,2,0),"")</f>
        <v/>
      </c>
    </row>
    <row r="510" spans="12:23" x14ac:dyDescent="0.35">
      <c r="L510"/>
      <c r="W510" s="53" t="str">
        <f>IF('Project 4'!$V510&lt;&gt;"",'Project 4'!$V510*VLOOKUP('Project 4'!$U510,#REF!,2,0),"")</f>
        <v/>
      </c>
    </row>
    <row r="511" spans="12:23" x14ac:dyDescent="0.35">
      <c r="L511"/>
      <c r="W511" s="53" t="str">
        <f>IF('Project 4'!$V511&lt;&gt;"",'Project 4'!$V511*VLOOKUP('Project 4'!$U511,#REF!,2,0),"")</f>
        <v/>
      </c>
    </row>
    <row r="512" spans="12:23" x14ac:dyDescent="0.35">
      <c r="L512"/>
      <c r="W512" s="53" t="str">
        <f>IF('Project 4'!$V512&lt;&gt;"",'Project 4'!$V512*VLOOKUP('Project 4'!$U512,#REF!,2,0),"")</f>
        <v/>
      </c>
    </row>
    <row r="513" spans="12:23" x14ac:dyDescent="0.35">
      <c r="L513"/>
      <c r="W513" s="53" t="str">
        <f>IF('Project 4'!$V513&lt;&gt;"",'Project 4'!$V513*VLOOKUP('Project 4'!$U513,#REF!,2,0),"")</f>
        <v/>
      </c>
    </row>
    <row r="514" spans="12:23" x14ac:dyDescent="0.35">
      <c r="L514"/>
      <c r="W514" s="53" t="str">
        <f>IF('Project 4'!$V514&lt;&gt;"",'Project 4'!$V514*VLOOKUP('Project 4'!$U514,#REF!,2,0),"")</f>
        <v/>
      </c>
    </row>
    <row r="515" spans="12:23" x14ac:dyDescent="0.35">
      <c r="L515"/>
      <c r="W515" s="53" t="str">
        <f>IF('Project 4'!$V515&lt;&gt;"",'Project 4'!$V515*VLOOKUP('Project 4'!$U515,#REF!,2,0),"")</f>
        <v/>
      </c>
    </row>
    <row r="516" spans="12:23" x14ac:dyDescent="0.35">
      <c r="L516"/>
      <c r="W516" s="53" t="str">
        <f>IF('Project 4'!$V516&lt;&gt;"",'Project 4'!$V516*VLOOKUP('Project 4'!$U516,#REF!,2,0),"")</f>
        <v/>
      </c>
    </row>
    <row r="517" spans="12:23" x14ac:dyDescent="0.35">
      <c r="L517"/>
      <c r="W517" s="53" t="str">
        <f>IF('Project 4'!$V517&lt;&gt;"",'Project 4'!$V517*VLOOKUP('Project 4'!$U517,#REF!,2,0),"")</f>
        <v/>
      </c>
    </row>
    <row r="518" spans="12:23" x14ac:dyDescent="0.35">
      <c r="L518"/>
      <c r="W518" s="53" t="str">
        <f>IF('Project 4'!$V518&lt;&gt;"",'Project 4'!$V518*VLOOKUP('Project 4'!$U518,#REF!,2,0),"")</f>
        <v/>
      </c>
    </row>
    <row r="519" spans="12:23" x14ac:dyDescent="0.35">
      <c r="L519"/>
      <c r="W519" s="53" t="str">
        <f>IF('Project 4'!$V519&lt;&gt;"",'Project 4'!$V519*VLOOKUP('Project 4'!$U519,#REF!,2,0),"")</f>
        <v/>
      </c>
    </row>
    <row r="520" spans="12:23" x14ac:dyDescent="0.35">
      <c r="L520"/>
      <c r="W520" s="53" t="str">
        <f>IF('Project 4'!$V520&lt;&gt;"",'Project 4'!$V520*VLOOKUP('Project 4'!$U520,#REF!,2,0),"")</f>
        <v/>
      </c>
    </row>
    <row r="521" spans="12:23" x14ac:dyDescent="0.35">
      <c r="L521"/>
      <c r="W521" s="53" t="str">
        <f>IF('Project 4'!$V521&lt;&gt;"",'Project 4'!$V521*VLOOKUP('Project 4'!$U521,#REF!,2,0),"")</f>
        <v/>
      </c>
    </row>
    <row r="522" spans="12:23" x14ac:dyDescent="0.35">
      <c r="L522"/>
      <c r="W522" s="53" t="str">
        <f>IF('Project 4'!$V522&lt;&gt;"",'Project 4'!$V522*VLOOKUP('Project 4'!$U522,#REF!,2,0),"")</f>
        <v/>
      </c>
    </row>
    <row r="523" spans="12:23" x14ac:dyDescent="0.35">
      <c r="L523"/>
      <c r="W523" s="53" t="str">
        <f>IF('Project 4'!$V523&lt;&gt;"",'Project 4'!$V523*VLOOKUP('Project 4'!$U523,#REF!,2,0),"")</f>
        <v/>
      </c>
    </row>
    <row r="524" spans="12:23" x14ac:dyDescent="0.35">
      <c r="L524"/>
      <c r="W524" s="53" t="str">
        <f>IF('Project 4'!$V524&lt;&gt;"",'Project 4'!$V524*VLOOKUP('Project 4'!$U524,#REF!,2,0),"")</f>
        <v/>
      </c>
    </row>
    <row r="525" spans="12:23" x14ac:dyDescent="0.35">
      <c r="L525"/>
      <c r="W525" s="53" t="str">
        <f>IF('Project 4'!$V525&lt;&gt;"",'Project 4'!$V525*VLOOKUP('Project 4'!$U525,#REF!,2,0),"")</f>
        <v/>
      </c>
    </row>
    <row r="526" spans="12:23" x14ac:dyDescent="0.35">
      <c r="L526"/>
      <c r="W526" s="53" t="str">
        <f>IF('Project 4'!$V526&lt;&gt;"",'Project 4'!$V526*VLOOKUP('Project 4'!$U526,#REF!,2,0),"")</f>
        <v/>
      </c>
    </row>
    <row r="527" spans="12:23" x14ac:dyDescent="0.35">
      <c r="L527"/>
      <c r="W527" s="53" t="str">
        <f>IF('Project 4'!$V527&lt;&gt;"",'Project 4'!$V527*VLOOKUP('Project 4'!$U527,#REF!,2,0),"")</f>
        <v/>
      </c>
    </row>
    <row r="528" spans="12:23" x14ac:dyDescent="0.35">
      <c r="L528"/>
      <c r="W528" s="53" t="str">
        <f>IF('Project 4'!$V528&lt;&gt;"",'Project 4'!$V528*VLOOKUP('Project 4'!$U528,#REF!,2,0),"")</f>
        <v/>
      </c>
    </row>
    <row r="529" spans="12:23" x14ac:dyDescent="0.35">
      <c r="L529"/>
      <c r="W529" s="53" t="str">
        <f>IF('Project 4'!$V529&lt;&gt;"",'Project 4'!$V529*VLOOKUP('Project 4'!$U529,#REF!,2,0),"")</f>
        <v/>
      </c>
    </row>
    <row r="530" spans="12:23" x14ac:dyDescent="0.35">
      <c r="L530"/>
      <c r="W530" s="53" t="str">
        <f>IF('Project 4'!$V530&lt;&gt;"",'Project 4'!$V530*VLOOKUP('Project 4'!$U530,#REF!,2,0),"")</f>
        <v/>
      </c>
    </row>
    <row r="531" spans="12:23" x14ac:dyDescent="0.35">
      <c r="L531"/>
      <c r="W531" s="53" t="str">
        <f>IF('Project 4'!$V531&lt;&gt;"",'Project 4'!$V531*VLOOKUP('Project 4'!$U531,#REF!,2,0),"")</f>
        <v/>
      </c>
    </row>
    <row r="532" spans="12:23" x14ac:dyDescent="0.35">
      <c r="L532"/>
      <c r="W532" s="53" t="str">
        <f>IF('Project 4'!$V532&lt;&gt;"",'Project 4'!$V532*VLOOKUP('Project 4'!$U532,#REF!,2,0),"")</f>
        <v/>
      </c>
    </row>
    <row r="533" spans="12:23" x14ac:dyDescent="0.35">
      <c r="L533"/>
      <c r="W533" s="53" t="str">
        <f>IF('Project 4'!$V533&lt;&gt;"",'Project 4'!$V533*VLOOKUP('Project 4'!$U533,#REF!,2,0),"")</f>
        <v/>
      </c>
    </row>
    <row r="534" spans="12:23" x14ac:dyDescent="0.35">
      <c r="L534"/>
      <c r="W534" s="53" t="str">
        <f>IF('Project 4'!$V534&lt;&gt;"",'Project 4'!$V534*VLOOKUP('Project 4'!$U534,#REF!,2,0),"")</f>
        <v/>
      </c>
    </row>
    <row r="535" spans="12:23" x14ac:dyDescent="0.35">
      <c r="L535"/>
      <c r="W535" s="53" t="str">
        <f>IF('Project 4'!$V535&lt;&gt;"",'Project 4'!$V535*VLOOKUP('Project 4'!$U535,#REF!,2,0),"")</f>
        <v/>
      </c>
    </row>
    <row r="536" spans="12:23" x14ac:dyDescent="0.35">
      <c r="L536"/>
      <c r="W536" s="53" t="str">
        <f>IF('Project 4'!$V536&lt;&gt;"",'Project 4'!$V536*VLOOKUP('Project 4'!$U536,#REF!,2,0),"")</f>
        <v/>
      </c>
    </row>
    <row r="537" spans="12:23" x14ac:dyDescent="0.35">
      <c r="L537"/>
      <c r="W537" s="53" t="str">
        <f>IF('Project 4'!$V537&lt;&gt;"",'Project 4'!$V537*VLOOKUP('Project 4'!$U537,#REF!,2,0),"")</f>
        <v/>
      </c>
    </row>
    <row r="538" spans="12:23" x14ac:dyDescent="0.35">
      <c r="L538"/>
      <c r="W538" s="53" t="str">
        <f>IF('Project 4'!$V538&lt;&gt;"",'Project 4'!$V538*VLOOKUP('Project 4'!$U538,#REF!,2,0),"")</f>
        <v/>
      </c>
    </row>
    <row r="539" spans="12:23" x14ac:dyDescent="0.35">
      <c r="L539"/>
      <c r="W539" s="53" t="str">
        <f>IF('Project 4'!$V539&lt;&gt;"",'Project 4'!$V539*VLOOKUP('Project 4'!$U539,#REF!,2,0),"")</f>
        <v/>
      </c>
    </row>
    <row r="540" spans="12:23" x14ac:dyDescent="0.35">
      <c r="L540"/>
      <c r="W540" s="53" t="str">
        <f>IF('Project 4'!$V540&lt;&gt;"",'Project 4'!$V540*VLOOKUP('Project 4'!$U540,#REF!,2,0),"")</f>
        <v/>
      </c>
    </row>
    <row r="541" spans="12:23" x14ac:dyDescent="0.35">
      <c r="L541"/>
      <c r="W541" s="53" t="str">
        <f>IF('Project 4'!$V541&lt;&gt;"",'Project 4'!$V541*VLOOKUP('Project 4'!$U541,#REF!,2,0),"")</f>
        <v/>
      </c>
    </row>
    <row r="542" spans="12:23" x14ac:dyDescent="0.35">
      <c r="L542"/>
      <c r="W542" s="53" t="str">
        <f>IF('Project 4'!$V542&lt;&gt;"",'Project 4'!$V542*VLOOKUP('Project 4'!$U542,#REF!,2,0),"")</f>
        <v/>
      </c>
    </row>
    <row r="543" spans="12:23" x14ac:dyDescent="0.35">
      <c r="L543"/>
      <c r="W543" s="53" t="str">
        <f>IF('Project 4'!$V543&lt;&gt;"",'Project 4'!$V543*VLOOKUP('Project 4'!$U543,#REF!,2,0),"")</f>
        <v/>
      </c>
    </row>
    <row r="544" spans="12:23" x14ac:dyDescent="0.35">
      <c r="L544"/>
      <c r="W544" s="53" t="str">
        <f>IF('Project 4'!$V544&lt;&gt;"",'Project 4'!$V544*VLOOKUP('Project 4'!$U544,#REF!,2,0),"")</f>
        <v/>
      </c>
    </row>
    <row r="545" spans="12:23" x14ac:dyDescent="0.35">
      <c r="L545"/>
      <c r="W545" s="53" t="str">
        <f>IF('Project 4'!$V545&lt;&gt;"",'Project 4'!$V545*VLOOKUP('Project 4'!$U545,#REF!,2,0),"")</f>
        <v/>
      </c>
    </row>
    <row r="546" spans="12:23" x14ac:dyDescent="0.35">
      <c r="L546"/>
      <c r="W546" s="53" t="str">
        <f>IF('Project 4'!$V546&lt;&gt;"",'Project 4'!$V546*VLOOKUP('Project 4'!$U546,#REF!,2,0),"")</f>
        <v/>
      </c>
    </row>
    <row r="547" spans="12:23" x14ac:dyDescent="0.35">
      <c r="L547"/>
      <c r="W547" s="53" t="str">
        <f>IF('Project 4'!$V547&lt;&gt;"",'Project 4'!$V547*VLOOKUP('Project 4'!$U547,#REF!,2,0),"")</f>
        <v/>
      </c>
    </row>
    <row r="548" spans="12:23" x14ac:dyDescent="0.35">
      <c r="L548"/>
      <c r="W548" s="53" t="str">
        <f>IF('Project 4'!$V548&lt;&gt;"",'Project 4'!$V548*VLOOKUP('Project 4'!$U548,#REF!,2,0),"")</f>
        <v/>
      </c>
    </row>
    <row r="549" spans="12:23" x14ac:dyDescent="0.35">
      <c r="L549"/>
      <c r="W549" s="53" t="str">
        <f>IF('Project 4'!$V549&lt;&gt;"",'Project 4'!$V549*VLOOKUP('Project 4'!$U549,#REF!,2,0),"")</f>
        <v/>
      </c>
    </row>
    <row r="550" spans="12:23" x14ac:dyDescent="0.35">
      <c r="L550"/>
      <c r="W550" s="53" t="str">
        <f>IF('Project 4'!$V550&lt;&gt;"",'Project 4'!$V550*VLOOKUP('Project 4'!$U550,#REF!,2,0),"")</f>
        <v/>
      </c>
    </row>
    <row r="551" spans="12:23" x14ac:dyDescent="0.35">
      <c r="L551"/>
      <c r="W551" s="53" t="str">
        <f>IF('Project 4'!$V551&lt;&gt;"",'Project 4'!$V551*VLOOKUP('Project 4'!$U551,#REF!,2,0),"")</f>
        <v/>
      </c>
    </row>
    <row r="552" spans="12:23" x14ac:dyDescent="0.35">
      <c r="L552"/>
      <c r="W552" s="53" t="str">
        <f>IF('Project 4'!$V552&lt;&gt;"",'Project 4'!$V552*VLOOKUP('Project 4'!$U552,#REF!,2,0),"")</f>
        <v/>
      </c>
    </row>
    <row r="553" spans="12:23" x14ac:dyDescent="0.35">
      <c r="L553"/>
      <c r="W553" s="53" t="str">
        <f>IF('Project 4'!$V553&lt;&gt;"",'Project 4'!$V553*VLOOKUP('Project 4'!$U553,#REF!,2,0),"")</f>
        <v/>
      </c>
    </row>
    <row r="554" spans="12:23" x14ac:dyDescent="0.35">
      <c r="L554"/>
      <c r="W554" s="53" t="str">
        <f>IF('Project 4'!$V554&lt;&gt;"",'Project 4'!$V554*VLOOKUP('Project 4'!$U554,#REF!,2,0),"")</f>
        <v/>
      </c>
    </row>
    <row r="555" spans="12:23" x14ac:dyDescent="0.35">
      <c r="L555"/>
      <c r="W555" s="53" t="str">
        <f>IF('Project 4'!$V555&lt;&gt;"",'Project 4'!$V555*VLOOKUP('Project 4'!$U555,#REF!,2,0),"")</f>
        <v/>
      </c>
    </row>
    <row r="556" spans="12:23" x14ac:dyDescent="0.35">
      <c r="L556"/>
      <c r="W556" s="53" t="str">
        <f>IF('Project 4'!$V556&lt;&gt;"",'Project 4'!$V556*VLOOKUP('Project 4'!$U556,#REF!,2,0),"")</f>
        <v/>
      </c>
    </row>
    <row r="557" spans="12:23" x14ac:dyDescent="0.35">
      <c r="L557"/>
      <c r="W557" s="53" t="str">
        <f>IF('Project 4'!$V557&lt;&gt;"",'Project 4'!$V557*VLOOKUP('Project 4'!$U557,#REF!,2,0),"")</f>
        <v/>
      </c>
    </row>
    <row r="558" spans="12:23" x14ac:dyDescent="0.35">
      <c r="L558"/>
      <c r="W558" s="53" t="str">
        <f>IF('Project 4'!$V558&lt;&gt;"",'Project 4'!$V558*VLOOKUP('Project 4'!$U558,#REF!,2,0),"")</f>
        <v/>
      </c>
    </row>
    <row r="559" spans="12:23" x14ac:dyDescent="0.35">
      <c r="L559"/>
      <c r="W559" s="53" t="str">
        <f>IF('Project 4'!$V559&lt;&gt;"",'Project 4'!$V559*VLOOKUP('Project 4'!$U559,#REF!,2,0),"")</f>
        <v/>
      </c>
    </row>
    <row r="560" spans="12:23" x14ac:dyDescent="0.35">
      <c r="L560"/>
      <c r="W560" s="53" t="str">
        <f>IF('Project 4'!$V560&lt;&gt;"",'Project 4'!$V560*VLOOKUP('Project 4'!$U560,#REF!,2,0),"")</f>
        <v/>
      </c>
    </row>
    <row r="561" spans="12:23" x14ac:dyDescent="0.35">
      <c r="L561"/>
      <c r="W561" s="53" t="str">
        <f>IF('Project 4'!$V561&lt;&gt;"",'Project 4'!$V561*VLOOKUP('Project 4'!$U561,#REF!,2,0),"")</f>
        <v/>
      </c>
    </row>
    <row r="562" spans="12:23" x14ac:dyDescent="0.35">
      <c r="L562"/>
      <c r="W562" s="53" t="str">
        <f>IF('Project 4'!$V562&lt;&gt;"",'Project 4'!$V562*VLOOKUP('Project 4'!$U562,#REF!,2,0),"")</f>
        <v/>
      </c>
    </row>
    <row r="563" spans="12:23" x14ac:dyDescent="0.35">
      <c r="L563"/>
      <c r="W563" s="53" t="str">
        <f>IF('Project 4'!$V563&lt;&gt;"",'Project 4'!$V563*VLOOKUP('Project 4'!$U563,#REF!,2,0),"")</f>
        <v/>
      </c>
    </row>
    <row r="564" spans="12:23" x14ac:dyDescent="0.35">
      <c r="L564"/>
      <c r="W564" s="53" t="str">
        <f>IF('Project 4'!$V564&lt;&gt;"",'Project 4'!$V564*VLOOKUP('Project 4'!$U564,#REF!,2,0),"")</f>
        <v/>
      </c>
    </row>
    <row r="565" spans="12:23" x14ac:dyDescent="0.35">
      <c r="L565"/>
      <c r="W565" s="53" t="str">
        <f>IF('Project 4'!$V565&lt;&gt;"",'Project 4'!$V565*VLOOKUP('Project 4'!$U565,#REF!,2,0),"")</f>
        <v/>
      </c>
    </row>
    <row r="566" spans="12:23" x14ac:dyDescent="0.35">
      <c r="L566"/>
      <c r="W566" s="53" t="str">
        <f>IF('Project 4'!$V566&lt;&gt;"",'Project 4'!$V566*VLOOKUP('Project 4'!$U566,#REF!,2,0),"")</f>
        <v/>
      </c>
    </row>
    <row r="567" spans="12:23" x14ac:dyDescent="0.35">
      <c r="L567"/>
      <c r="W567" s="53" t="str">
        <f>IF('Project 4'!$V567&lt;&gt;"",'Project 4'!$V567*VLOOKUP('Project 4'!$U567,#REF!,2,0),"")</f>
        <v/>
      </c>
    </row>
    <row r="568" spans="12:23" x14ac:dyDescent="0.35">
      <c r="L568"/>
      <c r="W568" s="53" t="str">
        <f>IF('Project 4'!$V568&lt;&gt;"",'Project 4'!$V568*VLOOKUP('Project 4'!$U568,#REF!,2,0),"")</f>
        <v/>
      </c>
    </row>
    <row r="569" spans="12:23" x14ac:dyDescent="0.35">
      <c r="L569"/>
      <c r="W569" s="53" t="str">
        <f>IF('Project 4'!$V569&lt;&gt;"",'Project 4'!$V569*VLOOKUP('Project 4'!$U569,#REF!,2,0),"")</f>
        <v/>
      </c>
    </row>
    <row r="570" spans="12:23" x14ac:dyDescent="0.35">
      <c r="L570"/>
      <c r="W570" s="53" t="str">
        <f>IF('Project 4'!$V570&lt;&gt;"",'Project 4'!$V570*VLOOKUP('Project 4'!$U570,#REF!,2,0),"")</f>
        <v/>
      </c>
    </row>
    <row r="571" spans="12:23" x14ac:dyDescent="0.35">
      <c r="L571"/>
      <c r="W571" s="53" t="str">
        <f>IF('Project 4'!$V571&lt;&gt;"",'Project 4'!$V571*VLOOKUP('Project 4'!$U571,#REF!,2,0),"")</f>
        <v/>
      </c>
    </row>
    <row r="572" spans="12:23" x14ac:dyDescent="0.35">
      <c r="L572"/>
      <c r="W572" s="53" t="str">
        <f>IF('Project 4'!$V572&lt;&gt;"",'Project 4'!$V572*VLOOKUP('Project 4'!$U572,#REF!,2,0),"")</f>
        <v/>
      </c>
    </row>
    <row r="573" spans="12:23" x14ac:dyDescent="0.35">
      <c r="L573"/>
      <c r="W573" s="53" t="str">
        <f>IF('Project 4'!$V573&lt;&gt;"",'Project 4'!$V573*VLOOKUP('Project 4'!$U573,#REF!,2,0),"")</f>
        <v/>
      </c>
    </row>
    <row r="574" spans="12:23" x14ac:dyDescent="0.35">
      <c r="L574"/>
      <c r="W574" s="53" t="str">
        <f>IF('Project 4'!$V574&lt;&gt;"",'Project 4'!$V574*VLOOKUP('Project 4'!$U574,#REF!,2,0),"")</f>
        <v/>
      </c>
    </row>
    <row r="575" spans="12:23" x14ac:dyDescent="0.35">
      <c r="L575"/>
      <c r="W575" s="53" t="str">
        <f>IF('Project 4'!$V575&lt;&gt;"",'Project 4'!$V575*VLOOKUP('Project 4'!$U575,#REF!,2,0),"")</f>
        <v/>
      </c>
    </row>
    <row r="576" spans="12:23" x14ac:dyDescent="0.35">
      <c r="L576"/>
      <c r="W576" s="53" t="str">
        <f>IF('Project 4'!$V576&lt;&gt;"",'Project 4'!$V576*VLOOKUP('Project 4'!$U576,#REF!,2,0),"")</f>
        <v/>
      </c>
    </row>
    <row r="577" spans="12:23" x14ac:dyDescent="0.35">
      <c r="L577"/>
      <c r="W577" s="53" t="str">
        <f>IF('Project 4'!$V577&lt;&gt;"",'Project 4'!$V577*VLOOKUP('Project 4'!$U577,#REF!,2,0),"")</f>
        <v/>
      </c>
    </row>
    <row r="578" spans="12:23" x14ac:dyDescent="0.35">
      <c r="L578"/>
      <c r="W578" s="53" t="str">
        <f>IF('Project 4'!$V578&lt;&gt;"",'Project 4'!$V578*VLOOKUP('Project 4'!$U578,#REF!,2,0),"")</f>
        <v/>
      </c>
    </row>
    <row r="579" spans="12:23" x14ac:dyDescent="0.35">
      <c r="L579"/>
      <c r="W579" s="53" t="str">
        <f>IF('Project 4'!$V579&lt;&gt;"",'Project 4'!$V579*VLOOKUP('Project 4'!$U579,#REF!,2,0),"")</f>
        <v/>
      </c>
    </row>
    <row r="580" spans="12:23" x14ac:dyDescent="0.35">
      <c r="L580"/>
      <c r="W580" s="53" t="str">
        <f>IF('Project 4'!$V580&lt;&gt;"",'Project 4'!$V580*VLOOKUP('Project 4'!$U580,#REF!,2,0),"")</f>
        <v/>
      </c>
    </row>
    <row r="581" spans="12:23" x14ac:dyDescent="0.35">
      <c r="L581"/>
      <c r="W581" s="53" t="str">
        <f>IF('Project 4'!$V581&lt;&gt;"",'Project 4'!$V581*VLOOKUP('Project 4'!$U581,#REF!,2,0),"")</f>
        <v/>
      </c>
    </row>
    <row r="582" spans="12:23" x14ac:dyDescent="0.35">
      <c r="L582"/>
      <c r="W582" s="53" t="str">
        <f>IF('Project 4'!$V582&lt;&gt;"",'Project 4'!$V582*VLOOKUP('Project 4'!$U582,#REF!,2,0),"")</f>
        <v/>
      </c>
    </row>
    <row r="583" spans="12:23" x14ac:dyDescent="0.35">
      <c r="L583"/>
      <c r="W583" s="53" t="str">
        <f>IF('Project 4'!$V583&lt;&gt;"",'Project 4'!$V583*VLOOKUP('Project 4'!$U583,#REF!,2,0),"")</f>
        <v/>
      </c>
    </row>
    <row r="584" spans="12:23" x14ac:dyDescent="0.35">
      <c r="L584"/>
      <c r="W584" s="53" t="str">
        <f>IF('Project 4'!$V584&lt;&gt;"",'Project 4'!$V584*VLOOKUP('Project 4'!$U584,#REF!,2,0),"")</f>
        <v/>
      </c>
    </row>
    <row r="585" spans="12:23" x14ac:dyDescent="0.35">
      <c r="L585"/>
      <c r="W585" s="53" t="str">
        <f>IF('Project 4'!$V585&lt;&gt;"",'Project 4'!$V585*VLOOKUP('Project 4'!$U585,#REF!,2,0),"")</f>
        <v/>
      </c>
    </row>
    <row r="586" spans="12:23" x14ac:dyDescent="0.35">
      <c r="L586"/>
      <c r="W586" s="53" t="str">
        <f>IF('Project 4'!$V586&lt;&gt;"",'Project 4'!$V586*VLOOKUP('Project 4'!$U586,#REF!,2,0),"")</f>
        <v/>
      </c>
    </row>
    <row r="587" spans="12:23" x14ac:dyDescent="0.35">
      <c r="L587"/>
      <c r="W587" s="53" t="str">
        <f>IF('Project 4'!$V587&lt;&gt;"",'Project 4'!$V587*VLOOKUP('Project 4'!$U587,#REF!,2,0),"")</f>
        <v/>
      </c>
    </row>
    <row r="588" spans="12:23" x14ac:dyDescent="0.35">
      <c r="L588"/>
      <c r="W588" s="53" t="str">
        <f>IF('Project 4'!$V588&lt;&gt;"",'Project 4'!$V588*VLOOKUP('Project 4'!$U588,#REF!,2,0),"")</f>
        <v/>
      </c>
    </row>
    <row r="589" spans="12:23" x14ac:dyDescent="0.35">
      <c r="L589"/>
      <c r="W589" s="53" t="str">
        <f>IF('Project 4'!$V589&lt;&gt;"",'Project 4'!$V589*VLOOKUP('Project 4'!$U589,#REF!,2,0),"")</f>
        <v/>
      </c>
    </row>
    <row r="590" spans="12:23" x14ac:dyDescent="0.35">
      <c r="L590"/>
      <c r="W590" s="53" t="str">
        <f>IF('Project 4'!$V590&lt;&gt;"",'Project 4'!$V590*VLOOKUP('Project 4'!$U590,#REF!,2,0),"")</f>
        <v/>
      </c>
    </row>
    <row r="591" spans="12:23" x14ac:dyDescent="0.35">
      <c r="L591"/>
      <c r="W591" s="53" t="str">
        <f>IF('Project 4'!$V591&lt;&gt;"",'Project 4'!$V591*VLOOKUP('Project 4'!$U591,#REF!,2,0),"")</f>
        <v/>
      </c>
    </row>
    <row r="592" spans="12:23" x14ac:dyDescent="0.35">
      <c r="L592"/>
      <c r="W592" s="53" t="str">
        <f>IF('Project 4'!$V592&lt;&gt;"",'Project 4'!$V592*VLOOKUP('Project 4'!$U592,#REF!,2,0),"")</f>
        <v/>
      </c>
    </row>
    <row r="593" spans="12:23" x14ac:dyDescent="0.35">
      <c r="L593"/>
      <c r="W593" s="53" t="str">
        <f>IF('Project 4'!$V593&lt;&gt;"",'Project 4'!$V593*VLOOKUP('Project 4'!$U593,#REF!,2,0),"")</f>
        <v/>
      </c>
    </row>
    <row r="594" spans="12:23" x14ac:dyDescent="0.35">
      <c r="L594"/>
      <c r="W594" s="53" t="str">
        <f>IF('Project 4'!$V594&lt;&gt;"",'Project 4'!$V594*VLOOKUP('Project 4'!$U594,#REF!,2,0),"")</f>
        <v/>
      </c>
    </row>
    <row r="595" spans="12:23" x14ac:dyDescent="0.35">
      <c r="L595"/>
      <c r="W595" s="53" t="str">
        <f>IF('Project 4'!$V595&lt;&gt;"",'Project 4'!$V595*VLOOKUP('Project 4'!$U595,#REF!,2,0),"")</f>
        <v/>
      </c>
    </row>
    <row r="596" spans="12:23" x14ac:dyDescent="0.35">
      <c r="L596"/>
      <c r="W596" s="53" t="str">
        <f>IF('Project 4'!$V596&lt;&gt;"",'Project 4'!$V596*VLOOKUP('Project 4'!$U596,#REF!,2,0),"")</f>
        <v/>
      </c>
    </row>
    <row r="597" spans="12:23" x14ac:dyDescent="0.35">
      <c r="L597"/>
      <c r="W597" s="53" t="str">
        <f>IF('Project 4'!$V597&lt;&gt;"",'Project 4'!$V597*VLOOKUP('Project 4'!$U597,#REF!,2,0),"")</f>
        <v/>
      </c>
    </row>
    <row r="598" spans="12:23" x14ac:dyDescent="0.35">
      <c r="L598"/>
      <c r="W598" s="53" t="str">
        <f>IF('Project 4'!$V598&lt;&gt;"",'Project 4'!$V598*VLOOKUP('Project 4'!$U598,#REF!,2,0),"")</f>
        <v/>
      </c>
    </row>
    <row r="599" spans="12:23" x14ac:dyDescent="0.35">
      <c r="L599"/>
      <c r="W599" s="53" t="str">
        <f>IF('Project 4'!$V599&lt;&gt;"",'Project 4'!$V599*VLOOKUP('Project 4'!$U599,#REF!,2,0),"")</f>
        <v/>
      </c>
    </row>
    <row r="600" spans="12:23" x14ac:dyDescent="0.35">
      <c r="L600"/>
      <c r="W600" s="53" t="str">
        <f>IF('Project 4'!$V600&lt;&gt;"",'Project 4'!$V600*VLOOKUP('Project 4'!$U600,#REF!,2,0),"")</f>
        <v/>
      </c>
    </row>
    <row r="601" spans="12:23" x14ac:dyDescent="0.35">
      <c r="L601"/>
      <c r="W601" s="53" t="str">
        <f>IF('Project 4'!$V601&lt;&gt;"",'Project 4'!$V601*VLOOKUP('Project 4'!$U601,#REF!,2,0),"")</f>
        <v/>
      </c>
    </row>
    <row r="602" spans="12:23" x14ac:dyDescent="0.35">
      <c r="L602"/>
      <c r="W602" s="53" t="str">
        <f>IF('Project 4'!$V602&lt;&gt;"",'Project 4'!$V602*VLOOKUP('Project 4'!$U602,#REF!,2,0),"")</f>
        <v/>
      </c>
    </row>
    <row r="603" spans="12:23" x14ac:dyDescent="0.35">
      <c r="L603"/>
      <c r="W603" s="53" t="str">
        <f>IF('Project 4'!$V603&lt;&gt;"",'Project 4'!$V603*VLOOKUP('Project 4'!$U603,#REF!,2,0),"")</f>
        <v/>
      </c>
    </row>
    <row r="604" spans="12:23" x14ac:dyDescent="0.35">
      <c r="L604"/>
      <c r="W604" s="53" t="str">
        <f>IF('Project 4'!$V604&lt;&gt;"",'Project 4'!$V604*VLOOKUP('Project 4'!$U604,#REF!,2,0),"")</f>
        <v/>
      </c>
    </row>
    <row r="605" spans="12:23" x14ac:dyDescent="0.35">
      <c r="L605"/>
      <c r="W605" s="53" t="str">
        <f>IF('Project 4'!$V605&lt;&gt;"",'Project 4'!$V605*VLOOKUP('Project 4'!$U605,#REF!,2,0),"")</f>
        <v/>
      </c>
    </row>
    <row r="606" spans="12:23" x14ac:dyDescent="0.35">
      <c r="L606"/>
      <c r="W606" s="53" t="str">
        <f>IF('Project 4'!$V606&lt;&gt;"",'Project 4'!$V606*VLOOKUP('Project 4'!$U606,#REF!,2,0),"")</f>
        <v/>
      </c>
    </row>
    <row r="607" spans="12:23" x14ac:dyDescent="0.35">
      <c r="L607"/>
      <c r="W607" s="53" t="str">
        <f>IF('Project 4'!$V607&lt;&gt;"",'Project 4'!$V607*VLOOKUP('Project 4'!$U607,#REF!,2,0),"")</f>
        <v/>
      </c>
    </row>
    <row r="608" spans="12:23" x14ac:dyDescent="0.35">
      <c r="L608"/>
      <c r="W608" s="53" t="str">
        <f>IF('Project 4'!$V608&lt;&gt;"",'Project 4'!$V608*VLOOKUP('Project 4'!$U608,#REF!,2,0),"")</f>
        <v/>
      </c>
    </row>
    <row r="609" spans="12:23" x14ac:dyDescent="0.35">
      <c r="L609"/>
      <c r="W609" s="53" t="str">
        <f>IF('Project 4'!$V609&lt;&gt;"",'Project 4'!$V609*VLOOKUP('Project 4'!$U609,#REF!,2,0),"")</f>
        <v/>
      </c>
    </row>
    <row r="610" spans="12:23" x14ac:dyDescent="0.35">
      <c r="L610"/>
      <c r="W610" s="53" t="str">
        <f>IF('Project 4'!$V610&lt;&gt;"",'Project 4'!$V610*VLOOKUP('Project 4'!$U610,#REF!,2,0),"")</f>
        <v/>
      </c>
    </row>
    <row r="611" spans="12:23" x14ac:dyDescent="0.35">
      <c r="L611"/>
      <c r="W611" s="53" t="str">
        <f>IF('Project 4'!$V611&lt;&gt;"",'Project 4'!$V611*VLOOKUP('Project 4'!$U611,#REF!,2,0),"")</f>
        <v/>
      </c>
    </row>
    <row r="612" spans="12:23" x14ac:dyDescent="0.35">
      <c r="L612"/>
      <c r="W612" s="53" t="str">
        <f>IF('Project 4'!$V612&lt;&gt;"",'Project 4'!$V612*VLOOKUP('Project 4'!$U612,#REF!,2,0),"")</f>
        <v/>
      </c>
    </row>
    <row r="613" spans="12:23" x14ac:dyDescent="0.35">
      <c r="L613"/>
      <c r="W613" s="53" t="str">
        <f>IF('Project 4'!$V613&lt;&gt;"",'Project 4'!$V613*VLOOKUP('Project 4'!$U613,#REF!,2,0),"")</f>
        <v/>
      </c>
    </row>
    <row r="614" spans="12:23" x14ac:dyDescent="0.35">
      <c r="L614"/>
      <c r="W614" s="53" t="str">
        <f>IF('Project 4'!$V614&lt;&gt;"",'Project 4'!$V614*VLOOKUP('Project 4'!$U614,#REF!,2,0),"")</f>
        <v/>
      </c>
    </row>
    <row r="615" spans="12:23" x14ac:dyDescent="0.35">
      <c r="L615"/>
      <c r="W615" s="53" t="str">
        <f>IF('Project 4'!$V615&lt;&gt;"",'Project 4'!$V615*VLOOKUP('Project 4'!$U615,#REF!,2,0),"")</f>
        <v/>
      </c>
    </row>
    <row r="616" spans="12:23" x14ac:dyDescent="0.35">
      <c r="L616"/>
      <c r="W616" s="53" t="str">
        <f>IF('Project 4'!$V616&lt;&gt;"",'Project 4'!$V616*VLOOKUP('Project 4'!$U616,#REF!,2,0),"")</f>
        <v/>
      </c>
    </row>
    <row r="617" spans="12:23" x14ac:dyDescent="0.35">
      <c r="L617"/>
      <c r="W617" s="53" t="str">
        <f>IF('Project 4'!$V617&lt;&gt;"",'Project 4'!$V617*VLOOKUP('Project 4'!$U617,#REF!,2,0),"")</f>
        <v/>
      </c>
    </row>
    <row r="618" spans="12:23" x14ac:dyDescent="0.35">
      <c r="L618"/>
      <c r="W618" s="53" t="str">
        <f>IF('Project 4'!$V618&lt;&gt;"",'Project 4'!$V618*VLOOKUP('Project 4'!$U618,#REF!,2,0),"")</f>
        <v/>
      </c>
    </row>
    <row r="619" spans="12:23" x14ac:dyDescent="0.35">
      <c r="L619"/>
      <c r="W619" s="53" t="str">
        <f>IF('Project 4'!$V619&lt;&gt;"",'Project 4'!$V619*VLOOKUP('Project 4'!$U619,#REF!,2,0),"")</f>
        <v/>
      </c>
    </row>
    <row r="620" spans="12:23" x14ac:dyDescent="0.35">
      <c r="L620"/>
      <c r="W620" s="53" t="str">
        <f>IF('Project 4'!$V620&lt;&gt;"",'Project 4'!$V620*VLOOKUP('Project 4'!$U620,#REF!,2,0),"")</f>
        <v/>
      </c>
    </row>
    <row r="621" spans="12:23" x14ac:dyDescent="0.35">
      <c r="L621"/>
      <c r="W621" s="53" t="str">
        <f>IF('Project 4'!$V621&lt;&gt;"",'Project 4'!$V621*VLOOKUP('Project 4'!$U621,#REF!,2,0),"")</f>
        <v/>
      </c>
    </row>
    <row r="622" spans="12:23" x14ac:dyDescent="0.35">
      <c r="L622"/>
      <c r="W622" s="53" t="str">
        <f>IF('Project 4'!$V622&lt;&gt;"",'Project 4'!$V622*VLOOKUP('Project 4'!$U622,#REF!,2,0),"")</f>
        <v/>
      </c>
    </row>
    <row r="623" spans="12:23" x14ac:dyDescent="0.35">
      <c r="L623"/>
      <c r="W623" s="53" t="str">
        <f>IF('Project 4'!$V623&lt;&gt;"",'Project 4'!$V623*VLOOKUP('Project 4'!$U623,#REF!,2,0),"")</f>
        <v/>
      </c>
    </row>
    <row r="624" spans="12:23" x14ac:dyDescent="0.35">
      <c r="L624"/>
      <c r="W624" s="53" t="str">
        <f>IF('Project 4'!$V624&lt;&gt;"",'Project 4'!$V624*VLOOKUP('Project 4'!$U624,#REF!,2,0),"")</f>
        <v/>
      </c>
    </row>
    <row r="625" spans="12:23" x14ac:dyDescent="0.35">
      <c r="L625"/>
      <c r="W625" s="53" t="str">
        <f>IF('Project 4'!$V625&lt;&gt;"",'Project 4'!$V625*VLOOKUP('Project 4'!$U625,#REF!,2,0),"")</f>
        <v/>
      </c>
    </row>
    <row r="626" spans="12:23" x14ac:dyDescent="0.35">
      <c r="L626"/>
      <c r="W626" s="53" t="str">
        <f>IF('Project 4'!$V626&lt;&gt;"",'Project 4'!$V626*VLOOKUP('Project 4'!$U626,#REF!,2,0),"")</f>
        <v/>
      </c>
    </row>
    <row r="627" spans="12:23" x14ac:dyDescent="0.35">
      <c r="L627"/>
      <c r="W627" s="53" t="str">
        <f>IF('Project 4'!$V627&lt;&gt;"",'Project 4'!$V627*VLOOKUP('Project 4'!$U627,#REF!,2,0),"")</f>
        <v/>
      </c>
    </row>
    <row r="628" spans="12:23" x14ac:dyDescent="0.35">
      <c r="L628"/>
      <c r="W628" s="53" t="str">
        <f>IF('Project 4'!$V628&lt;&gt;"",'Project 4'!$V628*VLOOKUP('Project 4'!$U628,#REF!,2,0),"")</f>
        <v/>
      </c>
    </row>
    <row r="629" spans="12:23" x14ac:dyDescent="0.35">
      <c r="L629"/>
      <c r="W629" s="53" t="str">
        <f>IF('Project 4'!$V629&lt;&gt;"",'Project 4'!$V629*VLOOKUP('Project 4'!$U629,#REF!,2,0),"")</f>
        <v/>
      </c>
    </row>
    <row r="630" spans="12:23" x14ac:dyDescent="0.35">
      <c r="L630"/>
      <c r="W630" s="53" t="str">
        <f>IF('Project 4'!$V630&lt;&gt;"",'Project 4'!$V630*VLOOKUP('Project 4'!$U630,#REF!,2,0),"")</f>
        <v/>
      </c>
    </row>
    <row r="631" spans="12:23" x14ac:dyDescent="0.35">
      <c r="L631"/>
      <c r="W631" s="53" t="str">
        <f>IF('Project 4'!$V631&lt;&gt;"",'Project 4'!$V631*VLOOKUP('Project 4'!$U631,#REF!,2,0),"")</f>
        <v/>
      </c>
    </row>
    <row r="632" spans="12:23" x14ac:dyDescent="0.35">
      <c r="L632"/>
      <c r="W632" s="53" t="str">
        <f>IF('Project 4'!$V632&lt;&gt;"",'Project 4'!$V632*VLOOKUP('Project 4'!$U632,#REF!,2,0),"")</f>
        <v/>
      </c>
    </row>
    <row r="633" spans="12:23" x14ac:dyDescent="0.35">
      <c r="L633"/>
      <c r="W633" s="53" t="str">
        <f>IF('Project 4'!$V633&lt;&gt;"",'Project 4'!$V633*VLOOKUP('Project 4'!$U633,#REF!,2,0),"")</f>
        <v/>
      </c>
    </row>
    <row r="634" spans="12:23" x14ac:dyDescent="0.35">
      <c r="L634"/>
      <c r="W634" s="53" t="str">
        <f>IF('Project 4'!$V634&lt;&gt;"",'Project 4'!$V634*VLOOKUP('Project 4'!$U634,#REF!,2,0),"")</f>
        <v/>
      </c>
    </row>
    <row r="635" spans="12:23" x14ac:dyDescent="0.35">
      <c r="L635"/>
      <c r="W635" s="53" t="str">
        <f>IF('Project 4'!$V635&lt;&gt;"",'Project 4'!$V635*VLOOKUP('Project 4'!$U635,#REF!,2,0),"")</f>
        <v/>
      </c>
    </row>
    <row r="636" spans="12:23" x14ac:dyDescent="0.35">
      <c r="L636"/>
      <c r="W636" s="53" t="str">
        <f>IF('Project 4'!$V636&lt;&gt;"",'Project 4'!$V636*VLOOKUP('Project 4'!$U636,#REF!,2,0),"")</f>
        <v/>
      </c>
    </row>
    <row r="637" spans="12:23" x14ac:dyDescent="0.35">
      <c r="L637"/>
      <c r="W637" s="53" t="str">
        <f>IF('Project 4'!$V637&lt;&gt;"",'Project 4'!$V637*VLOOKUP('Project 4'!$U637,#REF!,2,0),"")</f>
        <v/>
      </c>
    </row>
    <row r="638" spans="12:23" x14ac:dyDescent="0.35">
      <c r="L638"/>
      <c r="W638" s="53" t="str">
        <f>IF('Project 4'!$V638&lt;&gt;"",'Project 4'!$V638*VLOOKUP('Project 4'!$U638,#REF!,2,0),"")</f>
        <v/>
      </c>
    </row>
    <row r="639" spans="12:23" x14ac:dyDescent="0.35">
      <c r="L639"/>
      <c r="W639" s="53" t="str">
        <f>IF('Project 4'!$V639&lt;&gt;"",'Project 4'!$V639*VLOOKUP('Project 4'!$U639,#REF!,2,0),"")</f>
        <v/>
      </c>
    </row>
    <row r="640" spans="12:23" x14ac:dyDescent="0.35">
      <c r="L640"/>
      <c r="W640" s="53" t="str">
        <f>IF('Project 4'!$V640&lt;&gt;"",'Project 4'!$V640*VLOOKUP('Project 4'!$U640,#REF!,2,0),"")</f>
        <v/>
      </c>
    </row>
    <row r="641" spans="12:23" x14ac:dyDescent="0.35">
      <c r="L641"/>
      <c r="W641" s="53" t="str">
        <f>IF('Project 4'!$V641&lt;&gt;"",'Project 4'!$V641*VLOOKUP('Project 4'!$U641,#REF!,2,0),"")</f>
        <v/>
      </c>
    </row>
    <row r="642" spans="12:23" x14ac:dyDescent="0.35">
      <c r="L642"/>
      <c r="W642" s="53" t="str">
        <f>IF('Project 4'!$V642&lt;&gt;"",'Project 4'!$V642*VLOOKUP('Project 4'!$U642,#REF!,2,0),"")</f>
        <v/>
      </c>
    </row>
    <row r="643" spans="12:23" x14ac:dyDescent="0.35">
      <c r="L643"/>
      <c r="W643" s="53" t="str">
        <f>IF('Project 4'!$V643&lt;&gt;"",'Project 4'!$V643*VLOOKUP('Project 4'!$U643,#REF!,2,0),"")</f>
        <v/>
      </c>
    </row>
    <row r="644" spans="12:23" x14ac:dyDescent="0.35">
      <c r="L644"/>
      <c r="W644" s="53" t="str">
        <f>IF('Project 4'!$V644&lt;&gt;"",'Project 4'!$V644*VLOOKUP('Project 4'!$U644,#REF!,2,0),"")</f>
        <v/>
      </c>
    </row>
    <row r="645" spans="12:23" x14ac:dyDescent="0.35">
      <c r="L645"/>
      <c r="W645" s="53" t="str">
        <f>IF('Project 4'!$V645&lt;&gt;"",'Project 4'!$V645*VLOOKUP('Project 4'!$U645,#REF!,2,0),"")</f>
        <v/>
      </c>
    </row>
    <row r="646" spans="12:23" x14ac:dyDescent="0.35">
      <c r="L646"/>
      <c r="W646" s="53" t="str">
        <f>IF('Project 4'!$V646&lt;&gt;"",'Project 4'!$V646*VLOOKUP('Project 4'!$U646,#REF!,2,0),"")</f>
        <v/>
      </c>
    </row>
    <row r="647" spans="12:23" x14ac:dyDescent="0.35">
      <c r="L647"/>
      <c r="W647" s="53" t="str">
        <f>IF('Project 4'!$V647&lt;&gt;"",'Project 4'!$V647*VLOOKUP('Project 4'!$U647,#REF!,2,0),"")</f>
        <v/>
      </c>
    </row>
    <row r="648" spans="12:23" x14ac:dyDescent="0.35">
      <c r="L648"/>
      <c r="W648" s="53" t="str">
        <f>IF('Project 4'!$V648&lt;&gt;"",'Project 4'!$V648*VLOOKUP('Project 4'!$U648,#REF!,2,0),"")</f>
        <v/>
      </c>
    </row>
    <row r="649" spans="12:23" x14ac:dyDescent="0.35">
      <c r="L649"/>
      <c r="W649" s="53" t="str">
        <f>IF('Project 4'!$V649&lt;&gt;"",'Project 4'!$V649*VLOOKUP('Project 4'!$U649,#REF!,2,0),"")</f>
        <v/>
      </c>
    </row>
    <row r="650" spans="12:23" x14ac:dyDescent="0.35">
      <c r="L650"/>
      <c r="W650" s="53" t="str">
        <f>IF('Project 4'!$V650&lt;&gt;"",'Project 4'!$V650*VLOOKUP('Project 4'!$U650,#REF!,2,0),"")</f>
        <v/>
      </c>
    </row>
    <row r="651" spans="12:23" x14ac:dyDescent="0.35">
      <c r="L651"/>
      <c r="W651" s="53" t="str">
        <f>IF('Project 4'!$V651&lt;&gt;"",'Project 4'!$V651*VLOOKUP('Project 4'!$U651,#REF!,2,0),"")</f>
        <v/>
      </c>
    </row>
    <row r="652" spans="12:23" x14ac:dyDescent="0.35">
      <c r="L652"/>
      <c r="W652" s="53" t="str">
        <f>IF('Project 4'!$V652&lt;&gt;"",'Project 4'!$V652*VLOOKUP('Project 4'!$U652,#REF!,2,0),"")</f>
        <v/>
      </c>
    </row>
    <row r="653" spans="12:23" x14ac:dyDescent="0.35">
      <c r="L653"/>
      <c r="W653" s="53" t="str">
        <f>IF('Project 4'!$V653&lt;&gt;"",'Project 4'!$V653*VLOOKUP('Project 4'!$U653,#REF!,2,0),"")</f>
        <v/>
      </c>
    </row>
    <row r="654" spans="12:23" x14ac:dyDescent="0.35">
      <c r="L654"/>
      <c r="W654" s="53" t="str">
        <f>IF('Project 4'!$V654&lt;&gt;"",'Project 4'!$V654*VLOOKUP('Project 4'!$U654,#REF!,2,0),"")</f>
        <v/>
      </c>
    </row>
    <row r="655" spans="12:23" x14ac:dyDescent="0.35">
      <c r="L655"/>
      <c r="W655" s="53" t="str">
        <f>IF('Project 4'!$V655&lt;&gt;"",'Project 4'!$V655*VLOOKUP('Project 4'!$U655,#REF!,2,0),"")</f>
        <v/>
      </c>
    </row>
    <row r="656" spans="12:23" x14ac:dyDescent="0.35">
      <c r="L656"/>
      <c r="W656" s="53" t="str">
        <f>IF('Project 4'!$V656&lt;&gt;"",'Project 4'!$V656*VLOOKUP('Project 4'!$U656,#REF!,2,0),"")</f>
        <v/>
      </c>
    </row>
    <row r="657" spans="12:23" x14ac:dyDescent="0.35">
      <c r="L657"/>
      <c r="W657" s="53" t="str">
        <f>IF('Project 4'!$V657&lt;&gt;"",'Project 4'!$V657*VLOOKUP('Project 4'!$U657,#REF!,2,0),"")</f>
        <v/>
      </c>
    </row>
    <row r="658" spans="12:23" x14ac:dyDescent="0.35">
      <c r="L658"/>
      <c r="W658" s="53" t="str">
        <f>IF('Project 4'!$V658&lt;&gt;"",'Project 4'!$V658*VLOOKUP('Project 4'!$U658,#REF!,2,0),"")</f>
        <v/>
      </c>
    </row>
    <row r="659" spans="12:23" x14ac:dyDescent="0.35">
      <c r="L659"/>
      <c r="W659" s="53" t="str">
        <f>IF('Project 4'!$V659&lt;&gt;"",'Project 4'!$V659*VLOOKUP('Project 4'!$U659,#REF!,2,0),"")</f>
        <v/>
      </c>
    </row>
    <row r="660" spans="12:23" x14ac:dyDescent="0.35">
      <c r="L660"/>
      <c r="W660" s="53" t="str">
        <f>IF('Project 4'!$V660&lt;&gt;"",'Project 4'!$V660*VLOOKUP('Project 4'!$U660,#REF!,2,0),"")</f>
        <v/>
      </c>
    </row>
    <row r="661" spans="12:23" x14ac:dyDescent="0.35">
      <c r="L661"/>
      <c r="W661" s="53" t="str">
        <f>IF('Project 4'!$V661&lt;&gt;"",'Project 4'!$V661*VLOOKUP('Project 4'!$U661,#REF!,2,0),"")</f>
        <v/>
      </c>
    </row>
    <row r="662" spans="12:23" x14ac:dyDescent="0.35">
      <c r="L662"/>
      <c r="W662" s="53" t="str">
        <f>IF('Project 4'!$V662&lt;&gt;"",'Project 4'!$V662*VLOOKUP('Project 4'!$U662,#REF!,2,0),"")</f>
        <v/>
      </c>
    </row>
    <row r="663" spans="12:23" x14ac:dyDescent="0.35">
      <c r="L663"/>
      <c r="W663" s="53" t="str">
        <f>IF('Project 4'!$V663&lt;&gt;"",'Project 4'!$V663*VLOOKUP('Project 4'!$U663,#REF!,2,0),"")</f>
        <v/>
      </c>
    </row>
    <row r="664" spans="12:23" x14ac:dyDescent="0.35">
      <c r="L664"/>
      <c r="W664" s="53" t="str">
        <f>IF('Project 4'!$V664&lt;&gt;"",'Project 4'!$V664*VLOOKUP('Project 4'!$U664,#REF!,2,0),"")</f>
        <v/>
      </c>
    </row>
    <row r="665" spans="12:23" x14ac:dyDescent="0.35">
      <c r="L665"/>
      <c r="W665" s="53" t="str">
        <f>IF('Project 4'!$V665&lt;&gt;"",'Project 4'!$V665*VLOOKUP('Project 4'!$U665,#REF!,2,0),"")</f>
        <v/>
      </c>
    </row>
    <row r="666" spans="12:23" x14ac:dyDescent="0.35">
      <c r="L666"/>
      <c r="W666" s="53" t="str">
        <f>IF('Project 4'!$V666&lt;&gt;"",'Project 4'!$V666*VLOOKUP('Project 4'!$U666,#REF!,2,0),"")</f>
        <v/>
      </c>
    </row>
    <row r="667" spans="12:23" x14ac:dyDescent="0.35">
      <c r="L667"/>
      <c r="W667" s="53" t="str">
        <f>IF('Project 4'!$V667&lt;&gt;"",'Project 4'!$V667*VLOOKUP('Project 4'!$U667,#REF!,2,0),"")</f>
        <v/>
      </c>
    </row>
    <row r="668" spans="12:23" x14ac:dyDescent="0.35">
      <c r="L668"/>
      <c r="W668" s="53" t="str">
        <f>IF('Project 4'!$V668&lt;&gt;"",'Project 4'!$V668*VLOOKUP('Project 4'!$U668,#REF!,2,0),"")</f>
        <v/>
      </c>
    </row>
    <row r="669" spans="12:23" x14ac:dyDescent="0.35">
      <c r="L669"/>
      <c r="W669" s="53" t="str">
        <f>IF('Project 4'!$V669&lt;&gt;"",'Project 4'!$V669*VLOOKUP('Project 4'!$U669,#REF!,2,0),"")</f>
        <v/>
      </c>
    </row>
    <row r="670" spans="12:23" x14ac:dyDescent="0.35">
      <c r="L670"/>
      <c r="W670" s="53" t="str">
        <f>IF('Project 4'!$V670&lt;&gt;"",'Project 4'!$V670*VLOOKUP('Project 4'!$U670,#REF!,2,0),"")</f>
        <v/>
      </c>
    </row>
    <row r="671" spans="12:23" x14ac:dyDescent="0.35">
      <c r="L671"/>
      <c r="W671" s="53" t="str">
        <f>IF('Project 4'!$V671&lt;&gt;"",'Project 4'!$V671*VLOOKUP('Project 4'!$U671,#REF!,2,0),"")</f>
        <v/>
      </c>
    </row>
    <row r="672" spans="12:23" x14ac:dyDescent="0.35">
      <c r="L672"/>
      <c r="W672" s="53" t="str">
        <f>IF('Project 4'!$V672&lt;&gt;"",'Project 4'!$V672*VLOOKUP('Project 4'!$U672,#REF!,2,0),"")</f>
        <v/>
      </c>
    </row>
    <row r="673" spans="12:23" x14ac:dyDescent="0.35">
      <c r="L673"/>
      <c r="W673" s="53" t="str">
        <f>IF('Project 4'!$V673&lt;&gt;"",'Project 4'!$V673*VLOOKUP('Project 4'!$U673,#REF!,2,0),"")</f>
        <v/>
      </c>
    </row>
    <row r="674" spans="12:23" x14ac:dyDescent="0.35">
      <c r="L674"/>
      <c r="W674" s="53" t="str">
        <f>IF('Project 4'!$V674&lt;&gt;"",'Project 4'!$V674*VLOOKUP('Project 4'!$U674,#REF!,2,0),"")</f>
        <v/>
      </c>
    </row>
    <row r="675" spans="12:23" x14ac:dyDescent="0.35">
      <c r="L675"/>
      <c r="W675" s="53" t="str">
        <f>IF('Project 4'!$V675&lt;&gt;"",'Project 4'!$V675*VLOOKUP('Project 4'!$U675,#REF!,2,0),"")</f>
        <v/>
      </c>
    </row>
    <row r="676" spans="12:23" x14ac:dyDescent="0.35">
      <c r="L676"/>
      <c r="W676" s="53" t="str">
        <f>IF('Project 4'!$V676&lt;&gt;"",'Project 4'!$V676*VLOOKUP('Project 4'!$U676,#REF!,2,0),"")</f>
        <v/>
      </c>
    </row>
    <row r="677" spans="12:23" x14ac:dyDescent="0.35">
      <c r="L677"/>
      <c r="W677" s="53" t="str">
        <f>IF('Project 4'!$V677&lt;&gt;"",'Project 4'!$V677*VLOOKUP('Project 4'!$U677,#REF!,2,0),"")</f>
        <v/>
      </c>
    </row>
    <row r="678" spans="12:23" x14ac:dyDescent="0.35">
      <c r="L678"/>
      <c r="W678" s="53" t="str">
        <f>IF('Project 4'!$V678&lt;&gt;"",'Project 4'!$V678*VLOOKUP('Project 4'!$U678,#REF!,2,0),"")</f>
        <v/>
      </c>
    </row>
    <row r="679" spans="12:23" x14ac:dyDescent="0.35">
      <c r="L679"/>
      <c r="W679" s="53" t="str">
        <f>IF('Project 4'!$V679&lt;&gt;"",'Project 4'!$V679*VLOOKUP('Project 4'!$U679,#REF!,2,0),"")</f>
        <v/>
      </c>
    </row>
    <row r="680" spans="12:23" x14ac:dyDescent="0.35">
      <c r="L680"/>
      <c r="W680" s="53" t="str">
        <f>IF('Project 4'!$V680&lt;&gt;"",'Project 4'!$V680*VLOOKUP('Project 4'!$U680,#REF!,2,0),"")</f>
        <v/>
      </c>
    </row>
    <row r="681" spans="12:23" x14ac:dyDescent="0.35">
      <c r="L681"/>
      <c r="W681" s="53" t="str">
        <f>IF('Project 4'!$V681&lt;&gt;"",'Project 4'!$V681*VLOOKUP('Project 4'!$U681,#REF!,2,0),"")</f>
        <v/>
      </c>
    </row>
    <row r="682" spans="12:23" x14ac:dyDescent="0.35">
      <c r="L682"/>
      <c r="W682" s="53" t="str">
        <f>IF('Project 4'!$V682&lt;&gt;"",'Project 4'!$V682*VLOOKUP('Project 4'!$U682,#REF!,2,0),"")</f>
        <v/>
      </c>
    </row>
    <row r="683" spans="12:23" x14ac:dyDescent="0.35">
      <c r="L683"/>
      <c r="W683" s="53" t="str">
        <f>IF('Project 4'!$V683&lt;&gt;"",'Project 4'!$V683*VLOOKUP('Project 4'!$U683,#REF!,2,0),"")</f>
        <v/>
      </c>
    </row>
    <row r="684" spans="12:23" x14ac:dyDescent="0.35">
      <c r="L684"/>
      <c r="W684" s="53" t="str">
        <f>IF('Project 4'!$V684&lt;&gt;"",'Project 4'!$V684*VLOOKUP('Project 4'!$U684,#REF!,2,0),"")</f>
        <v/>
      </c>
    </row>
    <row r="685" spans="12:23" x14ac:dyDescent="0.35">
      <c r="L685"/>
      <c r="W685" s="53" t="str">
        <f>IF('Project 4'!$V685&lt;&gt;"",'Project 4'!$V685*VLOOKUP('Project 4'!$U685,#REF!,2,0),"")</f>
        <v/>
      </c>
    </row>
    <row r="686" spans="12:23" x14ac:dyDescent="0.35">
      <c r="L686"/>
      <c r="W686" s="53" t="str">
        <f>IF('Project 4'!$V686&lt;&gt;"",'Project 4'!$V686*VLOOKUP('Project 4'!$U686,#REF!,2,0),"")</f>
        <v/>
      </c>
    </row>
    <row r="687" spans="12:23" x14ac:dyDescent="0.35">
      <c r="L687"/>
      <c r="W687" s="53" t="str">
        <f>IF('Project 4'!$V687&lt;&gt;"",'Project 4'!$V687*VLOOKUP('Project 4'!$U687,#REF!,2,0),"")</f>
        <v/>
      </c>
    </row>
    <row r="688" spans="12:23" x14ac:dyDescent="0.35">
      <c r="L688"/>
      <c r="W688" s="53" t="str">
        <f>IF('Project 4'!$V688&lt;&gt;"",'Project 4'!$V688*VLOOKUP('Project 4'!$U688,#REF!,2,0),"")</f>
        <v/>
      </c>
    </row>
    <row r="689" spans="12:23" x14ac:dyDescent="0.35">
      <c r="L689"/>
      <c r="W689" s="53" t="str">
        <f>IF('Project 4'!$V689&lt;&gt;"",'Project 4'!$V689*VLOOKUP('Project 4'!$U689,#REF!,2,0),"")</f>
        <v/>
      </c>
    </row>
    <row r="690" spans="12:23" x14ac:dyDescent="0.35">
      <c r="L690"/>
      <c r="W690" s="53" t="str">
        <f>IF('Project 4'!$V690&lt;&gt;"",'Project 4'!$V690*VLOOKUP('Project 4'!$U690,#REF!,2,0),"")</f>
        <v/>
      </c>
    </row>
    <row r="691" spans="12:23" x14ac:dyDescent="0.35">
      <c r="L691"/>
      <c r="W691" s="53" t="str">
        <f>IF('Project 4'!$V691&lt;&gt;"",'Project 4'!$V691*VLOOKUP('Project 4'!$U691,#REF!,2,0),"")</f>
        <v/>
      </c>
    </row>
    <row r="692" spans="12:23" x14ac:dyDescent="0.35">
      <c r="L692"/>
      <c r="W692" s="53" t="str">
        <f>IF('Project 4'!$V692&lt;&gt;"",'Project 4'!$V692*VLOOKUP('Project 4'!$U692,#REF!,2,0),"")</f>
        <v/>
      </c>
    </row>
    <row r="693" spans="12:23" x14ac:dyDescent="0.35">
      <c r="L693"/>
      <c r="W693" s="53" t="str">
        <f>IF('Project 4'!$V693&lt;&gt;"",'Project 4'!$V693*VLOOKUP('Project 4'!$U693,#REF!,2,0),"")</f>
        <v/>
      </c>
    </row>
    <row r="694" spans="12:23" x14ac:dyDescent="0.35">
      <c r="L694"/>
      <c r="W694" s="53" t="str">
        <f>IF('Project 4'!$V694&lt;&gt;"",'Project 4'!$V694*VLOOKUP('Project 4'!$U694,#REF!,2,0),"")</f>
        <v/>
      </c>
    </row>
    <row r="695" spans="12:23" x14ac:dyDescent="0.35">
      <c r="L695"/>
      <c r="W695" s="53" t="str">
        <f>IF('Project 4'!$V695&lt;&gt;"",'Project 4'!$V695*VLOOKUP('Project 4'!$U695,#REF!,2,0),"")</f>
        <v/>
      </c>
    </row>
    <row r="696" spans="12:23" x14ac:dyDescent="0.35">
      <c r="L696"/>
      <c r="W696" s="53" t="str">
        <f>IF('Project 4'!$V696&lt;&gt;"",'Project 4'!$V696*VLOOKUP('Project 4'!$U696,#REF!,2,0),"")</f>
        <v/>
      </c>
    </row>
    <row r="697" spans="12:23" x14ac:dyDescent="0.35">
      <c r="L697"/>
      <c r="W697" s="53" t="str">
        <f>IF('Project 4'!$V697&lt;&gt;"",'Project 4'!$V697*VLOOKUP('Project 4'!$U697,#REF!,2,0),"")</f>
        <v/>
      </c>
    </row>
    <row r="698" spans="12:23" x14ac:dyDescent="0.35">
      <c r="L698"/>
      <c r="W698" s="53" t="str">
        <f>IF('Project 4'!$V698&lt;&gt;"",'Project 4'!$V698*VLOOKUP('Project 4'!$U698,#REF!,2,0),"")</f>
        <v/>
      </c>
    </row>
    <row r="699" spans="12:23" x14ac:dyDescent="0.35">
      <c r="L699"/>
      <c r="W699" s="53" t="str">
        <f>IF('Project 4'!$V699&lt;&gt;"",'Project 4'!$V699*VLOOKUP('Project 4'!$U699,#REF!,2,0),"")</f>
        <v/>
      </c>
    </row>
    <row r="700" spans="12:23" x14ac:dyDescent="0.35">
      <c r="L700"/>
      <c r="W700" s="53" t="str">
        <f>IF('Project 4'!$V700&lt;&gt;"",'Project 4'!$V700*VLOOKUP('Project 4'!$U700,#REF!,2,0),"")</f>
        <v/>
      </c>
    </row>
    <row r="701" spans="12:23" x14ac:dyDescent="0.35">
      <c r="L701"/>
      <c r="W701" s="53" t="str">
        <f>IF('Project 4'!$V701&lt;&gt;"",'Project 4'!$V701*VLOOKUP('Project 4'!$U701,#REF!,2,0),"")</f>
        <v/>
      </c>
    </row>
    <row r="702" spans="12:23" x14ac:dyDescent="0.35">
      <c r="L702"/>
      <c r="W702" s="53" t="str">
        <f>IF('Project 4'!$V702&lt;&gt;"",'Project 4'!$V702*VLOOKUP('Project 4'!$U702,#REF!,2,0),"")</f>
        <v/>
      </c>
    </row>
    <row r="703" spans="12:23" x14ac:dyDescent="0.35">
      <c r="L703"/>
      <c r="W703" s="53" t="str">
        <f>IF('Project 4'!$V703&lt;&gt;"",'Project 4'!$V703*VLOOKUP('Project 4'!$U703,#REF!,2,0),"")</f>
        <v/>
      </c>
    </row>
    <row r="704" spans="12:23" x14ac:dyDescent="0.35">
      <c r="L704"/>
      <c r="W704" s="53" t="str">
        <f>IF('Project 4'!$V704&lt;&gt;"",'Project 4'!$V704*VLOOKUP('Project 4'!$U704,#REF!,2,0),"")</f>
        <v/>
      </c>
    </row>
    <row r="705" spans="12:23" x14ac:dyDescent="0.35">
      <c r="L705"/>
      <c r="W705" s="53" t="str">
        <f>IF('Project 4'!$V705&lt;&gt;"",'Project 4'!$V705*VLOOKUP('Project 4'!$U705,#REF!,2,0),"")</f>
        <v/>
      </c>
    </row>
    <row r="706" spans="12:23" x14ac:dyDescent="0.35">
      <c r="L706"/>
      <c r="W706" s="53" t="str">
        <f>IF('Project 4'!$V706&lt;&gt;"",'Project 4'!$V706*VLOOKUP('Project 4'!$U706,#REF!,2,0),"")</f>
        <v/>
      </c>
    </row>
    <row r="707" spans="12:23" x14ac:dyDescent="0.35">
      <c r="L707"/>
      <c r="W707" s="53" t="str">
        <f>IF('Project 4'!$V707&lt;&gt;"",'Project 4'!$V707*VLOOKUP('Project 4'!$U707,#REF!,2,0),"")</f>
        <v/>
      </c>
    </row>
    <row r="708" spans="12:23" x14ac:dyDescent="0.35">
      <c r="L708"/>
      <c r="W708" s="53" t="str">
        <f>IF('Project 4'!$V708&lt;&gt;"",'Project 4'!$V708*VLOOKUP('Project 4'!$U708,#REF!,2,0),"")</f>
        <v/>
      </c>
    </row>
    <row r="709" spans="12:23" x14ac:dyDescent="0.35">
      <c r="L709"/>
      <c r="W709" s="53" t="str">
        <f>IF('Project 4'!$V709&lt;&gt;"",'Project 4'!$V709*VLOOKUP('Project 4'!$U709,#REF!,2,0),"")</f>
        <v/>
      </c>
    </row>
    <row r="710" spans="12:23" x14ac:dyDescent="0.35">
      <c r="L710"/>
      <c r="W710" s="53" t="str">
        <f>IF('Project 4'!$V710&lt;&gt;"",'Project 4'!$V710*VLOOKUP('Project 4'!$U710,#REF!,2,0),"")</f>
        <v/>
      </c>
    </row>
    <row r="711" spans="12:23" x14ac:dyDescent="0.35">
      <c r="L711"/>
      <c r="W711" s="53" t="str">
        <f>IF('Project 4'!$V711&lt;&gt;"",'Project 4'!$V711*VLOOKUP('Project 4'!$U711,#REF!,2,0),"")</f>
        <v/>
      </c>
    </row>
    <row r="712" spans="12:23" x14ac:dyDescent="0.35">
      <c r="L712"/>
      <c r="W712" s="53" t="str">
        <f>IF('Project 4'!$V712&lt;&gt;"",'Project 4'!$V712*VLOOKUP('Project 4'!$U712,#REF!,2,0),"")</f>
        <v/>
      </c>
    </row>
    <row r="713" spans="12:23" x14ac:dyDescent="0.35">
      <c r="L713"/>
      <c r="W713" s="53" t="str">
        <f>IF('Project 4'!$V713&lt;&gt;"",'Project 4'!$V713*VLOOKUP('Project 4'!$U713,#REF!,2,0),"")</f>
        <v/>
      </c>
    </row>
    <row r="714" spans="12:23" x14ac:dyDescent="0.35">
      <c r="L714"/>
      <c r="W714" s="53" t="str">
        <f>IF('Project 4'!$V714&lt;&gt;"",'Project 4'!$V714*VLOOKUP('Project 4'!$U714,#REF!,2,0),"")</f>
        <v/>
      </c>
    </row>
    <row r="715" spans="12:23" x14ac:dyDescent="0.35">
      <c r="L715"/>
      <c r="W715" s="53" t="str">
        <f>IF('Project 4'!$V715&lt;&gt;"",'Project 4'!$V715*VLOOKUP('Project 4'!$U715,#REF!,2,0),"")</f>
        <v/>
      </c>
    </row>
    <row r="716" spans="12:23" x14ac:dyDescent="0.35">
      <c r="L716"/>
      <c r="W716" s="53" t="str">
        <f>IF('Project 4'!$V716&lt;&gt;"",'Project 4'!$V716*VLOOKUP('Project 4'!$U716,#REF!,2,0),"")</f>
        <v/>
      </c>
    </row>
    <row r="717" spans="12:23" x14ac:dyDescent="0.35">
      <c r="L717"/>
      <c r="W717" s="53" t="str">
        <f>IF('Project 4'!$V717&lt;&gt;"",'Project 4'!$V717*VLOOKUP('Project 4'!$U717,#REF!,2,0),"")</f>
        <v/>
      </c>
    </row>
    <row r="718" spans="12:23" x14ac:dyDescent="0.35">
      <c r="L718"/>
      <c r="W718" s="53" t="str">
        <f>IF('Project 4'!$V718&lt;&gt;"",'Project 4'!$V718*VLOOKUP('Project 4'!$U718,#REF!,2,0),"")</f>
        <v/>
      </c>
    </row>
    <row r="719" spans="12:23" x14ac:dyDescent="0.35">
      <c r="L719"/>
      <c r="W719" s="53" t="str">
        <f>IF('Project 4'!$V719&lt;&gt;"",'Project 4'!$V719*VLOOKUP('Project 4'!$U719,#REF!,2,0),"")</f>
        <v/>
      </c>
    </row>
    <row r="720" spans="12:23" x14ac:dyDescent="0.35">
      <c r="L720"/>
      <c r="W720" s="53" t="str">
        <f>IF('Project 4'!$V720&lt;&gt;"",'Project 4'!$V720*VLOOKUP('Project 4'!$U720,#REF!,2,0),"")</f>
        <v/>
      </c>
    </row>
    <row r="721" spans="12:23" x14ac:dyDescent="0.35">
      <c r="L721"/>
      <c r="W721" s="53" t="str">
        <f>IF('Project 4'!$V721&lt;&gt;"",'Project 4'!$V721*VLOOKUP('Project 4'!$U721,#REF!,2,0),"")</f>
        <v/>
      </c>
    </row>
    <row r="722" spans="12:23" x14ac:dyDescent="0.35">
      <c r="L722"/>
      <c r="W722" s="53" t="str">
        <f>IF('Project 4'!$V722&lt;&gt;"",'Project 4'!$V722*VLOOKUP('Project 4'!$U722,#REF!,2,0),"")</f>
        <v/>
      </c>
    </row>
    <row r="723" spans="12:23" x14ac:dyDescent="0.35">
      <c r="L723"/>
      <c r="W723" s="53" t="str">
        <f>IF('Project 4'!$V723&lt;&gt;"",'Project 4'!$V723*VLOOKUP('Project 4'!$U723,#REF!,2,0),"")</f>
        <v/>
      </c>
    </row>
    <row r="724" spans="12:23" x14ac:dyDescent="0.35">
      <c r="L724"/>
      <c r="W724" s="53" t="str">
        <f>IF('Project 4'!$V724&lt;&gt;"",'Project 4'!$V724*VLOOKUP('Project 4'!$U724,#REF!,2,0),"")</f>
        <v/>
      </c>
    </row>
    <row r="725" spans="12:23" x14ac:dyDescent="0.35">
      <c r="L725"/>
      <c r="W725" s="53" t="str">
        <f>IF('Project 4'!$V725&lt;&gt;"",'Project 4'!$V725*VLOOKUP('Project 4'!$U725,#REF!,2,0),"")</f>
        <v/>
      </c>
    </row>
    <row r="726" spans="12:23" x14ac:dyDescent="0.35">
      <c r="L726"/>
      <c r="W726" s="53" t="str">
        <f>IF('Project 4'!$V726&lt;&gt;"",'Project 4'!$V726*VLOOKUP('Project 4'!$U726,#REF!,2,0),"")</f>
        <v/>
      </c>
    </row>
    <row r="727" spans="12:23" x14ac:dyDescent="0.35">
      <c r="L727"/>
      <c r="W727" s="53" t="str">
        <f>IF('Project 4'!$V727&lt;&gt;"",'Project 4'!$V727*VLOOKUP('Project 4'!$U727,#REF!,2,0),"")</f>
        <v/>
      </c>
    </row>
    <row r="728" spans="12:23" x14ac:dyDescent="0.35">
      <c r="L728"/>
      <c r="W728" s="53" t="str">
        <f>IF('Project 4'!$V728&lt;&gt;"",'Project 4'!$V728*VLOOKUP('Project 4'!$U728,#REF!,2,0),"")</f>
        <v/>
      </c>
    </row>
    <row r="729" spans="12:23" x14ac:dyDescent="0.35">
      <c r="L729"/>
      <c r="W729" s="53" t="str">
        <f>IF('Project 4'!$V729&lt;&gt;"",'Project 4'!$V729*VLOOKUP('Project 4'!$U729,#REF!,2,0),"")</f>
        <v/>
      </c>
    </row>
    <row r="730" spans="12:23" x14ac:dyDescent="0.35">
      <c r="L730"/>
      <c r="W730" s="53" t="str">
        <f>IF('Project 4'!$V730&lt;&gt;"",'Project 4'!$V730*VLOOKUP('Project 4'!$U730,#REF!,2,0),"")</f>
        <v/>
      </c>
    </row>
    <row r="731" spans="12:23" x14ac:dyDescent="0.35">
      <c r="L731"/>
      <c r="W731" s="53" t="str">
        <f>IF('Project 4'!$V731&lt;&gt;"",'Project 4'!$V731*VLOOKUP('Project 4'!$U731,#REF!,2,0),"")</f>
        <v/>
      </c>
    </row>
    <row r="732" spans="12:23" x14ac:dyDescent="0.35">
      <c r="L732"/>
      <c r="W732" s="53" t="str">
        <f>IF('Project 4'!$V732&lt;&gt;"",'Project 4'!$V732*VLOOKUP('Project 4'!$U732,#REF!,2,0),"")</f>
        <v/>
      </c>
    </row>
    <row r="733" spans="12:23" x14ac:dyDescent="0.35">
      <c r="L733"/>
      <c r="W733" s="53" t="str">
        <f>IF('Project 4'!$V733&lt;&gt;"",'Project 4'!$V733*VLOOKUP('Project 4'!$U733,#REF!,2,0),"")</f>
        <v/>
      </c>
    </row>
    <row r="734" spans="12:23" x14ac:dyDescent="0.35">
      <c r="L734"/>
      <c r="W734" s="53" t="str">
        <f>IF('Project 4'!$V734&lt;&gt;"",'Project 4'!$V734*VLOOKUP('Project 4'!$U734,#REF!,2,0),"")</f>
        <v/>
      </c>
    </row>
    <row r="735" spans="12:23" x14ac:dyDescent="0.35">
      <c r="L735"/>
      <c r="W735" s="53" t="str">
        <f>IF('Project 4'!$V735&lt;&gt;"",'Project 4'!$V735*VLOOKUP('Project 4'!$U735,#REF!,2,0),"")</f>
        <v/>
      </c>
    </row>
    <row r="736" spans="12:23" x14ac:dyDescent="0.35">
      <c r="L736"/>
      <c r="W736" s="53" t="str">
        <f>IF('Project 4'!$V736&lt;&gt;"",'Project 4'!$V736*VLOOKUP('Project 4'!$U736,#REF!,2,0),"")</f>
        <v/>
      </c>
    </row>
    <row r="737" spans="12:23" x14ac:dyDescent="0.35">
      <c r="L737"/>
      <c r="W737" s="53" t="str">
        <f>IF('Project 4'!$V737&lt;&gt;"",'Project 4'!$V737*VLOOKUP('Project 4'!$U737,#REF!,2,0),"")</f>
        <v/>
      </c>
    </row>
    <row r="738" spans="12:23" x14ac:dyDescent="0.35">
      <c r="L738"/>
      <c r="W738" s="53" t="str">
        <f>IF('Project 4'!$V738&lt;&gt;"",'Project 4'!$V738*VLOOKUP('Project 4'!$U738,#REF!,2,0),"")</f>
        <v/>
      </c>
    </row>
    <row r="739" spans="12:23" x14ac:dyDescent="0.35">
      <c r="L739"/>
      <c r="W739" s="53" t="str">
        <f>IF('Project 4'!$V739&lt;&gt;"",'Project 4'!$V739*VLOOKUP('Project 4'!$U739,#REF!,2,0),"")</f>
        <v/>
      </c>
    </row>
    <row r="740" spans="12:23" x14ac:dyDescent="0.35">
      <c r="L740"/>
      <c r="W740" s="53" t="str">
        <f>IF('Project 4'!$V740&lt;&gt;"",'Project 4'!$V740*VLOOKUP('Project 4'!$U740,#REF!,2,0),"")</f>
        <v/>
      </c>
    </row>
    <row r="741" spans="12:23" x14ac:dyDescent="0.35">
      <c r="L741"/>
      <c r="W741" s="53" t="str">
        <f>IF('Project 4'!$V741&lt;&gt;"",'Project 4'!$V741*VLOOKUP('Project 4'!$U741,#REF!,2,0),"")</f>
        <v/>
      </c>
    </row>
    <row r="742" spans="12:23" x14ac:dyDescent="0.35">
      <c r="L742"/>
      <c r="W742" s="53" t="str">
        <f>IF('Project 4'!$V742&lt;&gt;"",'Project 4'!$V742*VLOOKUP('Project 4'!$U742,#REF!,2,0),"")</f>
        <v/>
      </c>
    </row>
    <row r="743" spans="12:23" x14ac:dyDescent="0.35">
      <c r="L743"/>
      <c r="W743" s="53" t="str">
        <f>IF('Project 4'!$V743&lt;&gt;"",'Project 4'!$V743*VLOOKUP('Project 4'!$U743,#REF!,2,0),"")</f>
        <v/>
      </c>
    </row>
    <row r="744" spans="12:23" x14ac:dyDescent="0.35">
      <c r="L744"/>
      <c r="W744" s="53" t="str">
        <f>IF('Project 4'!$V744&lt;&gt;"",'Project 4'!$V744*VLOOKUP('Project 4'!$U744,#REF!,2,0),"")</f>
        <v/>
      </c>
    </row>
    <row r="745" spans="12:23" x14ac:dyDescent="0.35">
      <c r="L745"/>
      <c r="W745" s="53" t="str">
        <f>IF('Project 4'!$V745&lt;&gt;"",'Project 4'!$V745*VLOOKUP('Project 4'!$U745,#REF!,2,0),"")</f>
        <v/>
      </c>
    </row>
    <row r="746" spans="12:23" x14ac:dyDescent="0.35">
      <c r="L746"/>
      <c r="W746" s="53" t="str">
        <f>IF('Project 4'!$V746&lt;&gt;"",'Project 4'!$V746*VLOOKUP('Project 4'!$U746,#REF!,2,0),"")</f>
        <v/>
      </c>
    </row>
    <row r="747" spans="12:23" x14ac:dyDescent="0.35">
      <c r="L747"/>
      <c r="W747" s="53" t="str">
        <f>IF('Project 4'!$V747&lt;&gt;"",'Project 4'!$V747*VLOOKUP('Project 4'!$U747,#REF!,2,0),"")</f>
        <v/>
      </c>
    </row>
    <row r="748" spans="12:23" x14ac:dyDescent="0.35">
      <c r="L748"/>
      <c r="W748" s="53" t="str">
        <f>IF('Project 4'!$V748&lt;&gt;"",'Project 4'!$V748*VLOOKUP('Project 4'!$U748,#REF!,2,0),"")</f>
        <v/>
      </c>
    </row>
    <row r="749" spans="12:23" x14ac:dyDescent="0.35">
      <c r="L749"/>
      <c r="W749" s="53" t="str">
        <f>IF('Project 4'!$V749&lt;&gt;"",'Project 4'!$V749*VLOOKUP('Project 4'!$U749,#REF!,2,0),"")</f>
        <v/>
      </c>
    </row>
    <row r="750" spans="12:23" x14ac:dyDescent="0.35">
      <c r="L750"/>
      <c r="W750" s="53" t="str">
        <f>IF('Project 4'!$V750&lt;&gt;"",'Project 4'!$V750*VLOOKUP('Project 4'!$U750,#REF!,2,0),"")</f>
        <v/>
      </c>
    </row>
    <row r="751" spans="12:23" x14ac:dyDescent="0.35">
      <c r="L751"/>
      <c r="W751" s="53" t="str">
        <f>IF('Project 4'!$V751&lt;&gt;"",'Project 4'!$V751*VLOOKUP('Project 4'!$U751,#REF!,2,0),"")</f>
        <v/>
      </c>
    </row>
    <row r="752" spans="12:23" x14ac:dyDescent="0.35">
      <c r="L752"/>
      <c r="W752" s="53" t="str">
        <f>IF('Project 4'!$V752&lt;&gt;"",'Project 4'!$V752*VLOOKUP('Project 4'!$U752,#REF!,2,0),"")</f>
        <v/>
      </c>
    </row>
    <row r="753" spans="12:23" x14ac:dyDescent="0.35">
      <c r="L753"/>
      <c r="W753" s="53" t="str">
        <f>IF('Project 4'!$V753&lt;&gt;"",'Project 4'!$V753*VLOOKUP('Project 4'!$U753,#REF!,2,0),"")</f>
        <v/>
      </c>
    </row>
    <row r="754" spans="12:23" x14ac:dyDescent="0.35">
      <c r="L754"/>
      <c r="W754" s="53" t="str">
        <f>IF('Project 4'!$V754&lt;&gt;"",'Project 4'!$V754*VLOOKUP('Project 4'!$U754,#REF!,2,0),"")</f>
        <v/>
      </c>
    </row>
    <row r="755" spans="12:23" x14ac:dyDescent="0.35">
      <c r="L755"/>
      <c r="W755" s="53" t="str">
        <f>IF('Project 4'!$V755&lt;&gt;"",'Project 4'!$V755*VLOOKUP('Project 4'!$U755,#REF!,2,0),"")</f>
        <v/>
      </c>
    </row>
    <row r="756" spans="12:23" x14ac:dyDescent="0.35">
      <c r="L756"/>
      <c r="W756" s="53" t="str">
        <f>IF('Project 4'!$V756&lt;&gt;"",'Project 4'!$V756*VLOOKUP('Project 4'!$U756,#REF!,2,0),"")</f>
        <v/>
      </c>
    </row>
    <row r="757" spans="12:23" x14ac:dyDescent="0.35">
      <c r="L757"/>
      <c r="W757" s="53" t="str">
        <f>IF('Project 4'!$V757&lt;&gt;"",'Project 4'!$V757*VLOOKUP('Project 4'!$U757,#REF!,2,0),"")</f>
        <v/>
      </c>
    </row>
    <row r="758" spans="12:23" x14ac:dyDescent="0.35">
      <c r="L758"/>
      <c r="W758" s="53" t="str">
        <f>IF('Project 4'!$V758&lt;&gt;"",'Project 4'!$V758*VLOOKUP('Project 4'!$U758,#REF!,2,0),"")</f>
        <v/>
      </c>
    </row>
    <row r="759" spans="12:23" x14ac:dyDescent="0.35">
      <c r="L759"/>
      <c r="W759" s="53" t="str">
        <f>IF('Project 4'!$V759&lt;&gt;"",'Project 4'!$V759*VLOOKUP('Project 4'!$U759,#REF!,2,0),"")</f>
        <v/>
      </c>
    </row>
    <row r="760" spans="12:23" x14ac:dyDescent="0.35">
      <c r="L760"/>
      <c r="W760" s="53" t="str">
        <f>IF('Project 4'!$V760&lt;&gt;"",'Project 4'!$V760*VLOOKUP('Project 4'!$U760,#REF!,2,0),"")</f>
        <v/>
      </c>
    </row>
    <row r="761" spans="12:23" x14ac:dyDescent="0.35">
      <c r="L761"/>
      <c r="W761" s="53" t="str">
        <f>IF('Project 4'!$V761&lt;&gt;"",'Project 4'!$V761*VLOOKUP('Project 4'!$U761,#REF!,2,0),"")</f>
        <v/>
      </c>
    </row>
    <row r="762" spans="12:23" x14ac:dyDescent="0.35">
      <c r="L762"/>
      <c r="W762" s="53" t="str">
        <f>IF('Project 4'!$V762&lt;&gt;"",'Project 4'!$V762*VLOOKUP('Project 4'!$U762,#REF!,2,0),"")</f>
        <v/>
      </c>
    </row>
    <row r="763" spans="12:23" x14ac:dyDescent="0.35">
      <c r="L763"/>
      <c r="W763" s="53" t="str">
        <f>IF('Project 4'!$V763&lt;&gt;"",'Project 4'!$V763*VLOOKUP('Project 4'!$U763,#REF!,2,0),"")</f>
        <v/>
      </c>
    </row>
    <row r="764" spans="12:23" x14ac:dyDescent="0.35">
      <c r="L764"/>
      <c r="W764" s="53" t="str">
        <f>IF('Project 4'!$V764&lt;&gt;"",'Project 4'!$V764*VLOOKUP('Project 4'!$U764,#REF!,2,0),"")</f>
        <v/>
      </c>
    </row>
    <row r="765" spans="12:23" x14ac:dyDescent="0.35">
      <c r="L765"/>
      <c r="W765" s="53" t="str">
        <f>IF('Project 4'!$V765&lt;&gt;"",'Project 4'!$V765*VLOOKUP('Project 4'!$U765,#REF!,2,0),"")</f>
        <v/>
      </c>
    </row>
    <row r="766" spans="12:23" x14ac:dyDescent="0.35">
      <c r="L766"/>
      <c r="W766" s="53" t="str">
        <f>IF('Project 4'!$V766&lt;&gt;"",'Project 4'!$V766*VLOOKUP('Project 4'!$U766,#REF!,2,0),"")</f>
        <v/>
      </c>
    </row>
    <row r="767" spans="12:23" x14ac:dyDescent="0.35">
      <c r="L767"/>
      <c r="W767" s="53" t="str">
        <f>IF('Project 4'!$V767&lt;&gt;"",'Project 4'!$V767*VLOOKUP('Project 4'!$U767,#REF!,2,0),"")</f>
        <v/>
      </c>
    </row>
    <row r="768" spans="12:23" x14ac:dyDescent="0.35">
      <c r="L768"/>
      <c r="W768" s="53" t="str">
        <f>IF('Project 4'!$V768&lt;&gt;"",'Project 4'!$V768*VLOOKUP('Project 4'!$U768,#REF!,2,0),"")</f>
        <v/>
      </c>
    </row>
    <row r="769" spans="12:23" x14ac:dyDescent="0.35">
      <c r="L769"/>
      <c r="W769" s="53" t="str">
        <f>IF('Project 4'!$V769&lt;&gt;"",'Project 4'!$V769*VLOOKUP('Project 4'!$U769,#REF!,2,0),"")</f>
        <v/>
      </c>
    </row>
    <row r="770" spans="12:23" x14ac:dyDescent="0.35">
      <c r="L770"/>
      <c r="W770" s="53" t="str">
        <f>IF('Project 4'!$V770&lt;&gt;"",'Project 4'!$V770*VLOOKUP('Project 4'!$U770,#REF!,2,0),"")</f>
        <v/>
      </c>
    </row>
    <row r="771" spans="12:23" x14ac:dyDescent="0.35">
      <c r="L771"/>
      <c r="W771" s="53" t="str">
        <f>IF('Project 4'!$V771&lt;&gt;"",'Project 4'!$V771*VLOOKUP('Project 4'!$U771,#REF!,2,0),"")</f>
        <v/>
      </c>
    </row>
    <row r="772" spans="12:23" x14ac:dyDescent="0.35">
      <c r="L772"/>
      <c r="W772" s="53" t="str">
        <f>IF('Project 4'!$V772&lt;&gt;"",'Project 4'!$V772*VLOOKUP('Project 4'!$U772,#REF!,2,0),"")</f>
        <v/>
      </c>
    </row>
    <row r="773" spans="12:23" x14ac:dyDescent="0.35">
      <c r="L773"/>
      <c r="W773" s="53" t="str">
        <f>IF('Project 4'!$V773&lt;&gt;"",'Project 4'!$V773*VLOOKUP('Project 4'!$U773,#REF!,2,0),"")</f>
        <v/>
      </c>
    </row>
    <row r="774" spans="12:23" x14ac:dyDescent="0.35">
      <c r="L774"/>
      <c r="W774" s="53" t="str">
        <f>IF('Project 4'!$V774&lt;&gt;"",'Project 4'!$V774*VLOOKUP('Project 4'!$U774,#REF!,2,0),"")</f>
        <v/>
      </c>
    </row>
    <row r="775" spans="12:23" x14ac:dyDescent="0.35">
      <c r="L775"/>
      <c r="W775" s="53" t="str">
        <f>IF('Project 4'!$V775&lt;&gt;"",'Project 4'!$V775*VLOOKUP('Project 4'!$U775,#REF!,2,0),"")</f>
        <v/>
      </c>
    </row>
    <row r="776" spans="12:23" x14ac:dyDescent="0.35">
      <c r="L776"/>
      <c r="W776" s="53" t="str">
        <f>IF('Project 4'!$V776&lt;&gt;"",'Project 4'!$V776*VLOOKUP('Project 4'!$U776,#REF!,2,0),"")</f>
        <v/>
      </c>
    </row>
    <row r="777" spans="12:23" x14ac:dyDescent="0.35">
      <c r="L777"/>
      <c r="W777" s="53" t="str">
        <f>IF('Project 4'!$V777&lt;&gt;"",'Project 4'!$V777*VLOOKUP('Project 4'!$U777,#REF!,2,0),"")</f>
        <v/>
      </c>
    </row>
    <row r="778" spans="12:23" x14ac:dyDescent="0.35">
      <c r="L778"/>
      <c r="W778" s="53" t="str">
        <f>IF('Project 4'!$V778&lt;&gt;"",'Project 4'!$V778*VLOOKUP('Project 4'!$U778,#REF!,2,0),"")</f>
        <v/>
      </c>
    </row>
    <row r="779" spans="12:23" x14ac:dyDescent="0.35">
      <c r="L779"/>
      <c r="W779" s="53" t="str">
        <f>IF('Project 4'!$V779&lt;&gt;"",'Project 4'!$V779*VLOOKUP('Project 4'!$U779,#REF!,2,0),"")</f>
        <v/>
      </c>
    </row>
    <row r="780" spans="12:23" x14ac:dyDescent="0.35">
      <c r="L780"/>
      <c r="W780" s="53" t="str">
        <f>IF('Project 4'!$V780&lt;&gt;"",'Project 4'!$V780*VLOOKUP('Project 4'!$U780,#REF!,2,0),"")</f>
        <v/>
      </c>
    </row>
    <row r="781" spans="12:23" x14ac:dyDescent="0.35">
      <c r="L781"/>
      <c r="W781" s="53" t="str">
        <f>IF('Project 4'!$V781&lt;&gt;"",'Project 4'!$V781*VLOOKUP('Project 4'!$U781,#REF!,2,0),"")</f>
        <v/>
      </c>
    </row>
    <row r="782" spans="12:23" x14ac:dyDescent="0.35">
      <c r="L782"/>
      <c r="W782" s="53" t="str">
        <f>IF('Project 4'!$V782&lt;&gt;"",'Project 4'!$V782*VLOOKUP('Project 4'!$U782,#REF!,2,0),"")</f>
        <v/>
      </c>
    </row>
    <row r="783" spans="12:23" x14ac:dyDescent="0.35">
      <c r="L783"/>
      <c r="W783" s="53" t="str">
        <f>IF('Project 4'!$V783&lt;&gt;"",'Project 4'!$V783*VLOOKUP('Project 4'!$U783,#REF!,2,0),"")</f>
        <v/>
      </c>
    </row>
    <row r="784" spans="12:23" x14ac:dyDescent="0.35">
      <c r="L784"/>
      <c r="W784" s="53" t="str">
        <f>IF('Project 4'!$V784&lt;&gt;"",'Project 4'!$V784*VLOOKUP('Project 4'!$U784,#REF!,2,0),"")</f>
        <v/>
      </c>
    </row>
    <row r="785" spans="12:23" x14ac:dyDescent="0.35">
      <c r="L785"/>
      <c r="W785" s="53" t="str">
        <f>IF('Project 4'!$V785&lt;&gt;"",'Project 4'!$V785*VLOOKUP('Project 4'!$U785,#REF!,2,0),"")</f>
        <v/>
      </c>
    </row>
    <row r="786" spans="12:23" x14ac:dyDescent="0.35">
      <c r="L786"/>
      <c r="W786" s="53" t="str">
        <f>IF('Project 4'!$V786&lt;&gt;"",'Project 4'!$V786*VLOOKUP('Project 4'!$U786,#REF!,2,0),"")</f>
        <v/>
      </c>
    </row>
    <row r="787" spans="12:23" x14ac:dyDescent="0.35">
      <c r="L787"/>
      <c r="W787" s="53" t="str">
        <f>IF('Project 4'!$V787&lt;&gt;"",'Project 4'!$V787*VLOOKUP('Project 4'!$U787,#REF!,2,0),"")</f>
        <v/>
      </c>
    </row>
    <row r="788" spans="12:23" x14ac:dyDescent="0.35">
      <c r="L788"/>
      <c r="W788" s="53" t="str">
        <f>IF('Project 4'!$V788&lt;&gt;"",'Project 4'!$V788*VLOOKUP('Project 4'!$U788,#REF!,2,0),"")</f>
        <v/>
      </c>
    </row>
    <row r="789" spans="12:23" x14ac:dyDescent="0.35">
      <c r="L789"/>
      <c r="W789" s="53" t="str">
        <f>IF('Project 4'!$V789&lt;&gt;"",'Project 4'!$V789*VLOOKUP('Project 4'!$U789,#REF!,2,0),"")</f>
        <v/>
      </c>
    </row>
    <row r="790" spans="12:23" x14ac:dyDescent="0.35">
      <c r="L790"/>
      <c r="W790" s="53" t="str">
        <f>IF('Project 4'!$V790&lt;&gt;"",'Project 4'!$V790*VLOOKUP('Project 4'!$U790,#REF!,2,0),"")</f>
        <v/>
      </c>
    </row>
    <row r="791" spans="12:23" x14ac:dyDescent="0.35">
      <c r="L791"/>
      <c r="W791" s="53" t="str">
        <f>IF('Project 4'!$V791&lt;&gt;"",'Project 4'!$V791*VLOOKUP('Project 4'!$U791,#REF!,2,0),"")</f>
        <v/>
      </c>
    </row>
    <row r="792" spans="12:23" x14ac:dyDescent="0.35">
      <c r="L792"/>
      <c r="W792" s="53" t="str">
        <f>IF('Project 4'!$V792&lt;&gt;"",'Project 4'!$V792*VLOOKUP('Project 4'!$U792,#REF!,2,0),"")</f>
        <v/>
      </c>
    </row>
    <row r="793" spans="12:23" x14ac:dyDescent="0.35">
      <c r="L793"/>
      <c r="W793" s="53" t="str">
        <f>IF('Project 4'!$V793&lt;&gt;"",'Project 4'!$V793*VLOOKUP('Project 4'!$U793,#REF!,2,0),"")</f>
        <v/>
      </c>
    </row>
    <row r="794" spans="12:23" x14ac:dyDescent="0.35">
      <c r="L794"/>
      <c r="W794" s="53" t="str">
        <f>IF('Project 4'!$V794&lt;&gt;"",'Project 4'!$V794*VLOOKUP('Project 4'!$U794,#REF!,2,0),"")</f>
        <v/>
      </c>
    </row>
    <row r="795" spans="12:23" x14ac:dyDescent="0.35">
      <c r="L795"/>
      <c r="W795" s="53" t="str">
        <f>IF('Project 4'!$V795&lt;&gt;"",'Project 4'!$V795*VLOOKUP('Project 4'!$U795,#REF!,2,0),"")</f>
        <v/>
      </c>
    </row>
    <row r="796" spans="12:23" x14ac:dyDescent="0.35">
      <c r="L796"/>
      <c r="W796" s="53" t="str">
        <f>IF('Project 4'!$V796&lt;&gt;"",'Project 4'!$V796*VLOOKUP('Project 4'!$U796,#REF!,2,0),"")</f>
        <v/>
      </c>
    </row>
    <row r="797" spans="12:23" x14ac:dyDescent="0.35">
      <c r="L797"/>
      <c r="W797" s="53" t="str">
        <f>IF('Project 4'!$V797&lt;&gt;"",'Project 4'!$V797*VLOOKUP('Project 4'!$U797,#REF!,2,0),"")</f>
        <v/>
      </c>
    </row>
    <row r="798" spans="12:23" x14ac:dyDescent="0.35">
      <c r="L798"/>
      <c r="W798" s="53" t="str">
        <f>IF('Project 4'!$V798&lt;&gt;"",'Project 4'!$V798*VLOOKUP('Project 4'!$U798,#REF!,2,0),"")</f>
        <v/>
      </c>
    </row>
    <row r="799" spans="12:23" x14ac:dyDescent="0.35">
      <c r="L799"/>
      <c r="W799" s="53" t="str">
        <f>IF('Project 4'!$V799&lt;&gt;"",'Project 4'!$V799*VLOOKUP('Project 4'!$U799,#REF!,2,0),"")</f>
        <v/>
      </c>
    </row>
    <row r="800" spans="12:23" x14ac:dyDescent="0.35">
      <c r="L800"/>
      <c r="W800" s="53" t="str">
        <f>IF('Project 4'!$V800&lt;&gt;"",'Project 4'!$V800*VLOOKUP('Project 4'!$U800,#REF!,2,0),"")</f>
        <v/>
      </c>
    </row>
    <row r="801" spans="12:23" x14ac:dyDescent="0.35">
      <c r="L801"/>
      <c r="W801" s="53" t="str">
        <f>IF('Project 4'!$V801&lt;&gt;"",'Project 4'!$V801*VLOOKUP('Project 4'!$U801,#REF!,2,0),"")</f>
        <v/>
      </c>
    </row>
    <row r="802" spans="12:23" x14ac:dyDescent="0.35">
      <c r="L802"/>
      <c r="W802" s="53" t="str">
        <f>IF('Project 4'!$V802&lt;&gt;"",'Project 4'!$V802*VLOOKUP('Project 4'!$U802,#REF!,2,0),"")</f>
        <v/>
      </c>
    </row>
    <row r="803" spans="12:23" x14ac:dyDescent="0.35">
      <c r="L803"/>
      <c r="W803" s="53" t="str">
        <f>IF('Project 4'!$V803&lt;&gt;"",'Project 4'!$V803*VLOOKUP('Project 4'!$U803,#REF!,2,0),"")</f>
        <v/>
      </c>
    </row>
    <row r="804" spans="12:23" x14ac:dyDescent="0.35">
      <c r="L804"/>
      <c r="W804" s="53" t="str">
        <f>IF('Project 4'!$V804&lt;&gt;"",'Project 4'!$V804*VLOOKUP('Project 4'!$U804,#REF!,2,0),"")</f>
        <v/>
      </c>
    </row>
    <row r="805" spans="12:23" x14ac:dyDescent="0.35">
      <c r="L805"/>
      <c r="W805" s="53" t="str">
        <f>IF('Project 4'!$V805&lt;&gt;"",'Project 4'!$V805*VLOOKUP('Project 4'!$U805,#REF!,2,0),"")</f>
        <v/>
      </c>
    </row>
    <row r="806" spans="12:23" x14ac:dyDescent="0.35">
      <c r="L806"/>
      <c r="W806" s="53" t="str">
        <f>IF('Project 4'!$V806&lt;&gt;"",'Project 4'!$V806*VLOOKUP('Project 4'!$U806,#REF!,2,0),"")</f>
        <v/>
      </c>
    </row>
    <row r="807" spans="12:23" x14ac:dyDescent="0.35">
      <c r="L807"/>
      <c r="W807" s="53" t="str">
        <f>IF('Project 4'!$V807&lt;&gt;"",'Project 4'!$V807*VLOOKUP('Project 4'!$U807,#REF!,2,0),"")</f>
        <v/>
      </c>
    </row>
    <row r="808" spans="12:23" x14ac:dyDescent="0.35">
      <c r="L808"/>
      <c r="W808" s="53" t="str">
        <f>IF('Project 4'!$V808&lt;&gt;"",'Project 4'!$V808*VLOOKUP('Project 4'!$U808,#REF!,2,0),"")</f>
        <v/>
      </c>
    </row>
    <row r="809" spans="12:23" x14ac:dyDescent="0.35">
      <c r="L809"/>
      <c r="W809" s="53" t="str">
        <f>IF('Project 4'!$V809&lt;&gt;"",'Project 4'!$V809*VLOOKUP('Project 4'!$U809,#REF!,2,0),"")</f>
        <v/>
      </c>
    </row>
    <row r="810" spans="12:23" x14ac:dyDescent="0.35">
      <c r="L810"/>
      <c r="W810" s="53" t="str">
        <f>IF('Project 4'!$V810&lt;&gt;"",'Project 4'!$V810*VLOOKUP('Project 4'!$U810,#REF!,2,0),"")</f>
        <v/>
      </c>
    </row>
    <row r="811" spans="12:23" x14ac:dyDescent="0.35">
      <c r="L811"/>
      <c r="W811" s="53" t="str">
        <f>IF('Project 4'!$V811&lt;&gt;"",'Project 4'!$V811*VLOOKUP('Project 4'!$U811,#REF!,2,0),"")</f>
        <v/>
      </c>
    </row>
    <row r="812" spans="12:23" x14ac:dyDescent="0.35">
      <c r="L812"/>
      <c r="W812" s="53" t="str">
        <f>IF('Project 4'!$V812&lt;&gt;"",'Project 4'!$V812*VLOOKUP('Project 4'!$U812,#REF!,2,0),"")</f>
        <v/>
      </c>
    </row>
    <row r="813" spans="12:23" x14ac:dyDescent="0.35">
      <c r="L813"/>
      <c r="W813" s="53" t="str">
        <f>IF('Project 4'!$V813&lt;&gt;"",'Project 4'!$V813*VLOOKUP('Project 4'!$U813,#REF!,2,0),"")</f>
        <v/>
      </c>
    </row>
    <row r="814" spans="12:23" x14ac:dyDescent="0.35">
      <c r="L814"/>
      <c r="W814" s="53" t="str">
        <f>IF('Project 4'!$V814&lt;&gt;"",'Project 4'!$V814*VLOOKUP('Project 4'!$U814,#REF!,2,0),"")</f>
        <v/>
      </c>
    </row>
    <row r="815" spans="12:23" x14ac:dyDescent="0.35">
      <c r="L815"/>
      <c r="W815" s="53" t="str">
        <f>IF('Project 4'!$V815&lt;&gt;"",'Project 4'!$V815*VLOOKUP('Project 4'!$U815,#REF!,2,0),"")</f>
        <v/>
      </c>
    </row>
    <row r="816" spans="12:23" x14ac:dyDescent="0.35">
      <c r="L816"/>
      <c r="W816" s="53" t="str">
        <f>IF('Project 4'!$V816&lt;&gt;"",'Project 4'!$V816*VLOOKUP('Project 4'!$U816,#REF!,2,0),"")</f>
        <v/>
      </c>
    </row>
    <row r="817" spans="12:23" x14ac:dyDescent="0.35">
      <c r="L817"/>
      <c r="W817" s="53" t="str">
        <f>IF('Project 4'!$V817&lt;&gt;"",'Project 4'!$V817*VLOOKUP('Project 4'!$U817,#REF!,2,0),"")</f>
        <v/>
      </c>
    </row>
    <row r="818" spans="12:23" x14ac:dyDescent="0.35">
      <c r="L818"/>
      <c r="W818" s="53" t="str">
        <f>IF('Project 4'!$V818&lt;&gt;"",'Project 4'!$V818*VLOOKUP('Project 4'!$U818,#REF!,2,0),"")</f>
        <v/>
      </c>
    </row>
    <row r="819" spans="12:23" x14ac:dyDescent="0.35">
      <c r="L819"/>
      <c r="W819" s="53" t="str">
        <f>IF('Project 4'!$V819&lt;&gt;"",'Project 4'!$V819*VLOOKUP('Project 4'!$U819,#REF!,2,0),"")</f>
        <v/>
      </c>
    </row>
    <row r="820" spans="12:23" x14ac:dyDescent="0.35">
      <c r="L820"/>
      <c r="W820" s="53" t="str">
        <f>IF('Project 4'!$V820&lt;&gt;"",'Project 4'!$V820*VLOOKUP('Project 4'!$U820,#REF!,2,0),"")</f>
        <v/>
      </c>
    </row>
    <row r="821" spans="12:23" x14ac:dyDescent="0.35">
      <c r="L821"/>
      <c r="W821" s="53" t="str">
        <f>IF('Project 4'!$V821&lt;&gt;"",'Project 4'!$V821*VLOOKUP('Project 4'!$U821,#REF!,2,0),"")</f>
        <v/>
      </c>
    </row>
    <row r="822" spans="12:23" x14ac:dyDescent="0.35">
      <c r="L822"/>
      <c r="W822" s="53" t="str">
        <f>IF('Project 4'!$V822&lt;&gt;"",'Project 4'!$V822*VLOOKUP('Project 4'!$U822,#REF!,2,0),"")</f>
        <v/>
      </c>
    </row>
    <row r="823" spans="12:23" x14ac:dyDescent="0.35">
      <c r="L823"/>
      <c r="W823" s="53" t="str">
        <f>IF('Project 4'!$V823&lt;&gt;"",'Project 4'!$V823*VLOOKUP('Project 4'!$U823,#REF!,2,0),"")</f>
        <v/>
      </c>
    </row>
    <row r="824" spans="12:23" x14ac:dyDescent="0.35">
      <c r="L824"/>
      <c r="W824" s="53" t="str">
        <f>IF('Project 4'!$V824&lt;&gt;"",'Project 4'!$V824*VLOOKUP('Project 4'!$U824,#REF!,2,0),"")</f>
        <v/>
      </c>
    </row>
    <row r="825" spans="12:23" x14ac:dyDescent="0.35">
      <c r="L825"/>
      <c r="W825" s="53" t="str">
        <f>IF('Project 4'!$V825&lt;&gt;"",'Project 4'!$V825*VLOOKUP('Project 4'!$U825,#REF!,2,0),"")</f>
        <v/>
      </c>
    </row>
    <row r="826" spans="12:23" x14ac:dyDescent="0.35">
      <c r="L826"/>
      <c r="W826" s="53" t="str">
        <f>IF('Project 4'!$V826&lt;&gt;"",'Project 4'!$V826*VLOOKUP('Project 4'!$U826,#REF!,2,0),"")</f>
        <v/>
      </c>
    </row>
    <row r="827" spans="12:23" x14ac:dyDescent="0.35">
      <c r="L827"/>
      <c r="W827" s="53" t="str">
        <f>IF('Project 4'!$V827&lt;&gt;"",'Project 4'!$V827*VLOOKUP('Project 4'!$U827,#REF!,2,0),"")</f>
        <v/>
      </c>
    </row>
    <row r="828" spans="12:23" x14ac:dyDescent="0.35">
      <c r="L828"/>
      <c r="W828" s="53" t="str">
        <f>IF('Project 4'!$V828&lt;&gt;"",'Project 4'!$V828*VLOOKUP('Project 4'!$U828,#REF!,2,0),"")</f>
        <v/>
      </c>
    </row>
    <row r="829" spans="12:23" x14ac:dyDescent="0.35">
      <c r="L829"/>
      <c r="W829" s="53" t="str">
        <f>IF('Project 4'!$V829&lt;&gt;"",'Project 4'!$V829*VLOOKUP('Project 4'!$U829,#REF!,2,0),"")</f>
        <v/>
      </c>
    </row>
    <row r="830" spans="12:23" x14ac:dyDescent="0.35">
      <c r="L830"/>
      <c r="W830" s="53" t="str">
        <f>IF('Project 4'!$V830&lt;&gt;"",'Project 4'!$V830*VLOOKUP('Project 4'!$U830,#REF!,2,0),"")</f>
        <v/>
      </c>
    </row>
    <row r="831" spans="12:23" x14ac:dyDescent="0.35">
      <c r="L831"/>
      <c r="W831" s="53" t="str">
        <f>IF('Project 4'!$V831&lt;&gt;"",'Project 4'!$V831*VLOOKUP('Project 4'!$U831,#REF!,2,0),"")</f>
        <v/>
      </c>
    </row>
    <row r="832" spans="12:23" x14ac:dyDescent="0.35">
      <c r="L832"/>
      <c r="W832" s="53" t="str">
        <f>IF('Project 4'!$V832&lt;&gt;"",'Project 4'!$V832*VLOOKUP('Project 4'!$U832,#REF!,2,0),"")</f>
        <v/>
      </c>
    </row>
    <row r="833" spans="12:23" x14ac:dyDescent="0.35">
      <c r="L833"/>
      <c r="W833" s="53" t="str">
        <f>IF('Project 4'!$V833&lt;&gt;"",'Project 4'!$V833*VLOOKUP('Project 4'!$U833,#REF!,2,0),"")</f>
        <v/>
      </c>
    </row>
    <row r="834" spans="12:23" x14ac:dyDescent="0.35">
      <c r="L834"/>
      <c r="W834" s="53" t="str">
        <f>IF('Project 4'!$V834&lt;&gt;"",'Project 4'!$V834*VLOOKUP('Project 4'!$U834,#REF!,2,0),"")</f>
        <v/>
      </c>
    </row>
    <row r="835" spans="12:23" x14ac:dyDescent="0.35">
      <c r="L835"/>
      <c r="W835" s="53" t="str">
        <f>IF('Project 4'!$V835&lt;&gt;"",'Project 4'!$V835*VLOOKUP('Project 4'!$U835,#REF!,2,0),"")</f>
        <v/>
      </c>
    </row>
    <row r="836" spans="12:23" x14ac:dyDescent="0.35">
      <c r="L836"/>
      <c r="W836" s="53" t="str">
        <f>IF('Project 4'!$V836&lt;&gt;"",'Project 4'!$V836*VLOOKUP('Project 4'!$U836,#REF!,2,0),"")</f>
        <v/>
      </c>
    </row>
    <row r="837" spans="12:23" x14ac:dyDescent="0.35">
      <c r="L837"/>
      <c r="W837" s="53" t="str">
        <f>IF('Project 4'!$V837&lt;&gt;"",'Project 4'!$V837*VLOOKUP('Project 4'!$U837,#REF!,2,0),"")</f>
        <v/>
      </c>
    </row>
    <row r="838" spans="12:23" x14ac:dyDescent="0.35">
      <c r="L838"/>
      <c r="W838" s="53" t="str">
        <f>IF('Project 4'!$V838&lt;&gt;"",'Project 4'!$V838*VLOOKUP('Project 4'!$U838,#REF!,2,0),"")</f>
        <v/>
      </c>
    </row>
    <row r="839" spans="12:23" x14ac:dyDescent="0.35">
      <c r="L839"/>
      <c r="W839" s="53" t="str">
        <f>IF('Project 4'!$V839&lt;&gt;"",'Project 4'!$V839*VLOOKUP('Project 4'!$U839,#REF!,2,0),"")</f>
        <v/>
      </c>
    </row>
    <row r="840" spans="12:23" x14ac:dyDescent="0.35">
      <c r="L840"/>
      <c r="W840" s="53" t="str">
        <f>IF('Project 4'!$V840&lt;&gt;"",'Project 4'!$V840*VLOOKUP('Project 4'!$U840,#REF!,2,0),"")</f>
        <v/>
      </c>
    </row>
    <row r="841" spans="12:23" x14ac:dyDescent="0.35">
      <c r="L841"/>
      <c r="W841" s="53" t="str">
        <f>IF('Project 4'!$V841&lt;&gt;"",'Project 4'!$V841*VLOOKUP('Project 4'!$U841,#REF!,2,0),"")</f>
        <v/>
      </c>
    </row>
    <row r="842" spans="12:23" x14ac:dyDescent="0.35">
      <c r="L842"/>
      <c r="W842" s="53" t="str">
        <f>IF('Project 4'!$V842&lt;&gt;"",'Project 4'!$V842*VLOOKUP('Project 4'!$U842,#REF!,2,0),"")</f>
        <v/>
      </c>
    </row>
    <row r="843" spans="12:23" x14ac:dyDescent="0.35">
      <c r="L843"/>
      <c r="W843" s="53" t="str">
        <f>IF('Project 4'!$V843&lt;&gt;"",'Project 4'!$V843*VLOOKUP('Project 4'!$U843,#REF!,2,0),"")</f>
        <v/>
      </c>
    </row>
    <row r="844" spans="12:23" x14ac:dyDescent="0.35">
      <c r="L844"/>
      <c r="W844" s="53" t="str">
        <f>IF('Project 4'!$V844&lt;&gt;"",'Project 4'!$V844*VLOOKUP('Project 4'!$U844,#REF!,2,0),"")</f>
        <v/>
      </c>
    </row>
    <row r="845" spans="12:23" x14ac:dyDescent="0.35">
      <c r="L845"/>
      <c r="W845" s="53" t="str">
        <f>IF('Project 4'!$V845&lt;&gt;"",'Project 4'!$V845*VLOOKUP('Project 4'!$U845,#REF!,2,0),"")</f>
        <v/>
      </c>
    </row>
    <row r="846" spans="12:23" x14ac:dyDescent="0.35">
      <c r="L846"/>
      <c r="W846" s="53" t="str">
        <f>IF('Project 4'!$V846&lt;&gt;"",'Project 4'!$V846*VLOOKUP('Project 4'!$U846,#REF!,2,0),"")</f>
        <v/>
      </c>
    </row>
    <row r="847" spans="12:23" x14ac:dyDescent="0.35">
      <c r="L847"/>
      <c r="W847" s="53" t="str">
        <f>IF('Project 4'!$V847&lt;&gt;"",'Project 4'!$V847*VLOOKUP('Project 4'!$U847,#REF!,2,0),"")</f>
        <v/>
      </c>
    </row>
    <row r="848" spans="12:23" x14ac:dyDescent="0.35">
      <c r="L848"/>
      <c r="W848" s="53" t="str">
        <f>IF('Project 4'!$V848&lt;&gt;"",'Project 4'!$V848*VLOOKUP('Project 4'!$U848,#REF!,2,0),"")</f>
        <v/>
      </c>
    </row>
    <row r="849" spans="12:23" x14ac:dyDescent="0.35">
      <c r="L849"/>
      <c r="W849" s="53" t="str">
        <f>IF('Project 4'!$V849&lt;&gt;"",'Project 4'!$V849*VLOOKUP('Project 4'!$U849,#REF!,2,0),"")</f>
        <v/>
      </c>
    </row>
    <row r="850" spans="12:23" x14ac:dyDescent="0.35">
      <c r="L850"/>
      <c r="W850" s="53" t="str">
        <f>IF('Project 4'!$V850&lt;&gt;"",'Project 4'!$V850*VLOOKUP('Project 4'!$U850,#REF!,2,0),"")</f>
        <v/>
      </c>
    </row>
    <row r="851" spans="12:23" x14ac:dyDescent="0.35">
      <c r="L851"/>
      <c r="W851" s="53" t="str">
        <f>IF('Project 4'!$V851&lt;&gt;"",'Project 4'!$V851*VLOOKUP('Project 4'!$U851,#REF!,2,0),"")</f>
        <v/>
      </c>
    </row>
    <row r="852" spans="12:23" x14ac:dyDescent="0.35">
      <c r="L852"/>
      <c r="W852" s="53" t="str">
        <f>IF('Project 4'!$V852&lt;&gt;"",'Project 4'!$V852*VLOOKUP('Project 4'!$U852,#REF!,2,0),"")</f>
        <v/>
      </c>
    </row>
    <row r="853" spans="12:23" x14ac:dyDescent="0.35">
      <c r="L853"/>
      <c r="W853" s="53" t="str">
        <f>IF('Project 4'!$V853&lt;&gt;"",'Project 4'!$V853*VLOOKUP('Project 4'!$U853,#REF!,2,0),"")</f>
        <v/>
      </c>
    </row>
    <row r="854" spans="12:23" x14ac:dyDescent="0.35">
      <c r="L854"/>
      <c r="W854" s="53" t="str">
        <f>IF('Project 4'!$V854&lt;&gt;"",'Project 4'!$V854*VLOOKUP('Project 4'!$U854,#REF!,2,0),"")</f>
        <v/>
      </c>
    </row>
    <row r="855" spans="12:23" x14ac:dyDescent="0.35">
      <c r="L855"/>
      <c r="W855" s="53" t="str">
        <f>IF('Project 4'!$V855&lt;&gt;"",'Project 4'!$V855*VLOOKUP('Project 4'!$U855,#REF!,2,0),"")</f>
        <v/>
      </c>
    </row>
    <row r="856" spans="12:23" x14ac:dyDescent="0.35">
      <c r="L856"/>
      <c r="W856" s="53" t="str">
        <f>IF('Project 4'!$V856&lt;&gt;"",'Project 4'!$V856*VLOOKUP('Project 4'!$U856,#REF!,2,0),"")</f>
        <v/>
      </c>
    </row>
    <row r="857" spans="12:23" x14ac:dyDescent="0.35">
      <c r="L857"/>
      <c r="W857" s="53" t="str">
        <f>IF('Project 4'!$V857&lt;&gt;"",'Project 4'!$V857*VLOOKUP('Project 4'!$U857,#REF!,2,0),"")</f>
        <v/>
      </c>
    </row>
    <row r="858" spans="12:23" x14ac:dyDescent="0.35">
      <c r="L858"/>
      <c r="W858" s="53" t="str">
        <f>IF('Project 4'!$V858&lt;&gt;"",'Project 4'!$V858*VLOOKUP('Project 4'!$U858,#REF!,2,0),"")</f>
        <v/>
      </c>
    </row>
    <row r="859" spans="12:23" x14ac:dyDescent="0.35">
      <c r="L859"/>
      <c r="W859" s="53" t="str">
        <f>IF('Project 4'!$V859&lt;&gt;"",'Project 4'!$V859*VLOOKUP('Project 4'!$U859,#REF!,2,0),"")</f>
        <v/>
      </c>
    </row>
    <row r="860" spans="12:23" x14ac:dyDescent="0.35">
      <c r="L860"/>
      <c r="W860" s="53" t="str">
        <f>IF('Project 4'!$V860&lt;&gt;"",'Project 4'!$V860*VLOOKUP('Project 4'!$U860,#REF!,2,0),"")</f>
        <v/>
      </c>
    </row>
    <row r="861" spans="12:23" x14ac:dyDescent="0.35">
      <c r="L861"/>
      <c r="W861" s="53" t="str">
        <f>IF('Project 4'!$V861&lt;&gt;"",'Project 4'!$V861*VLOOKUP('Project 4'!$U861,#REF!,2,0),"")</f>
        <v/>
      </c>
    </row>
    <row r="862" spans="12:23" x14ac:dyDescent="0.35">
      <c r="L862"/>
      <c r="W862" s="53" t="str">
        <f>IF('Project 4'!$V862&lt;&gt;"",'Project 4'!$V862*VLOOKUP('Project 4'!$U862,#REF!,2,0),"")</f>
        <v/>
      </c>
    </row>
    <row r="863" spans="12:23" x14ac:dyDescent="0.35">
      <c r="L863"/>
      <c r="W863" s="53" t="str">
        <f>IF('Project 4'!$V863&lt;&gt;"",'Project 4'!$V863*VLOOKUP('Project 4'!$U863,#REF!,2,0),"")</f>
        <v/>
      </c>
    </row>
    <row r="864" spans="12:23" x14ac:dyDescent="0.35">
      <c r="L864"/>
      <c r="W864" s="53" t="str">
        <f>IF('Project 4'!$V864&lt;&gt;"",'Project 4'!$V864*VLOOKUP('Project 4'!$U864,#REF!,2,0),"")</f>
        <v/>
      </c>
    </row>
    <row r="865" spans="12:23" x14ac:dyDescent="0.35">
      <c r="L865"/>
      <c r="W865" s="53" t="str">
        <f>IF('Project 4'!$V865&lt;&gt;"",'Project 4'!$V865*VLOOKUP('Project 4'!$U865,#REF!,2,0),"")</f>
        <v/>
      </c>
    </row>
    <row r="866" spans="12:23" x14ac:dyDescent="0.35">
      <c r="L866"/>
      <c r="W866" s="53" t="str">
        <f>IF('Project 4'!$V866&lt;&gt;"",'Project 4'!$V866*VLOOKUP('Project 4'!$U866,#REF!,2,0),"")</f>
        <v/>
      </c>
    </row>
    <row r="867" spans="12:23" x14ac:dyDescent="0.35">
      <c r="L867"/>
      <c r="W867" s="53" t="str">
        <f>IF('Project 4'!$V867&lt;&gt;"",'Project 4'!$V867*VLOOKUP('Project 4'!$U867,#REF!,2,0),"")</f>
        <v/>
      </c>
    </row>
    <row r="868" spans="12:23" x14ac:dyDescent="0.35">
      <c r="L868"/>
      <c r="W868" s="53" t="str">
        <f>IF('Project 4'!$V868&lt;&gt;"",'Project 4'!$V868*VLOOKUP('Project 4'!$U868,#REF!,2,0),"")</f>
        <v/>
      </c>
    </row>
    <row r="869" spans="12:23" x14ac:dyDescent="0.35">
      <c r="L869"/>
      <c r="W869" s="53" t="str">
        <f>IF('Project 4'!$V869&lt;&gt;"",'Project 4'!$V869*VLOOKUP('Project 4'!$U869,#REF!,2,0),"")</f>
        <v/>
      </c>
    </row>
    <row r="870" spans="12:23" x14ac:dyDescent="0.35">
      <c r="L870"/>
      <c r="W870" s="53" t="str">
        <f>IF('Project 4'!$V870&lt;&gt;"",'Project 4'!$V870*VLOOKUP('Project 4'!$U870,#REF!,2,0),"")</f>
        <v/>
      </c>
    </row>
    <row r="871" spans="12:23" x14ac:dyDescent="0.35">
      <c r="L871"/>
      <c r="W871" s="53" t="str">
        <f>IF('Project 4'!$V871&lt;&gt;"",'Project 4'!$V871*VLOOKUP('Project 4'!$U871,#REF!,2,0),"")</f>
        <v/>
      </c>
    </row>
    <row r="872" spans="12:23" x14ac:dyDescent="0.35">
      <c r="L872"/>
      <c r="W872" s="53" t="str">
        <f>IF('Project 4'!$V872&lt;&gt;"",'Project 4'!$V872*VLOOKUP('Project 4'!$U872,#REF!,2,0),"")</f>
        <v/>
      </c>
    </row>
    <row r="873" spans="12:23" x14ac:dyDescent="0.35">
      <c r="L873"/>
      <c r="W873" s="53" t="str">
        <f>IF('Project 4'!$V873&lt;&gt;"",'Project 4'!$V873*VLOOKUP('Project 4'!$U873,#REF!,2,0),"")</f>
        <v/>
      </c>
    </row>
    <row r="874" spans="12:23" x14ac:dyDescent="0.35">
      <c r="L874"/>
      <c r="W874" s="53" t="str">
        <f>IF('Project 4'!$V874&lt;&gt;"",'Project 4'!$V874*VLOOKUP('Project 4'!$U874,#REF!,2,0),"")</f>
        <v/>
      </c>
    </row>
    <row r="875" spans="12:23" x14ac:dyDescent="0.35">
      <c r="L875"/>
      <c r="W875" s="53" t="str">
        <f>IF('Project 4'!$V875&lt;&gt;"",'Project 4'!$V875*VLOOKUP('Project 4'!$U875,#REF!,2,0),"")</f>
        <v/>
      </c>
    </row>
    <row r="876" spans="12:23" x14ac:dyDescent="0.35">
      <c r="L876"/>
      <c r="W876" s="53" t="str">
        <f>IF('Project 4'!$V876&lt;&gt;"",'Project 4'!$V876*VLOOKUP('Project 4'!$U876,#REF!,2,0),"")</f>
        <v/>
      </c>
    </row>
    <row r="877" spans="12:23" x14ac:dyDescent="0.35">
      <c r="L877"/>
      <c r="W877" s="53" t="str">
        <f>IF('Project 4'!$V877&lt;&gt;"",'Project 4'!$V877*VLOOKUP('Project 4'!$U877,#REF!,2,0),"")</f>
        <v/>
      </c>
    </row>
    <row r="878" spans="12:23" x14ac:dyDescent="0.35">
      <c r="L878"/>
      <c r="W878" s="53" t="str">
        <f>IF('Project 4'!$V878&lt;&gt;"",'Project 4'!$V878*VLOOKUP('Project 4'!$U878,#REF!,2,0),"")</f>
        <v/>
      </c>
    </row>
    <row r="879" spans="12:23" x14ac:dyDescent="0.35">
      <c r="L879"/>
      <c r="W879" s="53" t="str">
        <f>IF('Project 4'!$V879&lt;&gt;"",'Project 4'!$V879*VLOOKUP('Project 4'!$U879,#REF!,2,0),"")</f>
        <v/>
      </c>
    </row>
    <row r="880" spans="12:23" x14ac:dyDescent="0.35">
      <c r="L880"/>
      <c r="W880" s="53" t="str">
        <f>IF('Project 4'!$V880&lt;&gt;"",'Project 4'!$V880*VLOOKUP('Project 4'!$U880,#REF!,2,0),"")</f>
        <v/>
      </c>
    </row>
    <row r="881" spans="12:23" x14ac:dyDescent="0.35">
      <c r="L881"/>
      <c r="W881" s="53" t="str">
        <f>IF('Project 4'!$V881&lt;&gt;"",'Project 4'!$V881*VLOOKUP('Project 4'!$U881,#REF!,2,0),"")</f>
        <v/>
      </c>
    </row>
    <row r="882" spans="12:23" x14ac:dyDescent="0.35">
      <c r="L882"/>
      <c r="W882" s="53" t="str">
        <f>IF('Project 4'!$V882&lt;&gt;"",'Project 4'!$V882*VLOOKUP('Project 4'!$U882,#REF!,2,0),"")</f>
        <v/>
      </c>
    </row>
    <row r="883" spans="12:23" x14ac:dyDescent="0.35">
      <c r="L883"/>
      <c r="W883" s="53" t="str">
        <f>IF('Project 4'!$V883&lt;&gt;"",'Project 4'!$V883*VLOOKUP('Project 4'!$U883,#REF!,2,0),"")</f>
        <v/>
      </c>
    </row>
    <row r="884" spans="12:23" x14ac:dyDescent="0.35">
      <c r="L884"/>
      <c r="W884" s="53" t="str">
        <f>IF('Project 4'!$V884&lt;&gt;"",'Project 4'!$V884*VLOOKUP('Project 4'!$U884,#REF!,2,0),"")</f>
        <v/>
      </c>
    </row>
    <row r="885" spans="12:23" x14ac:dyDescent="0.35">
      <c r="L885"/>
      <c r="W885" s="53" t="str">
        <f>IF('Project 4'!$V885&lt;&gt;"",'Project 4'!$V885*VLOOKUP('Project 4'!$U885,#REF!,2,0),"")</f>
        <v/>
      </c>
    </row>
    <row r="886" spans="12:23" x14ac:dyDescent="0.35">
      <c r="L886"/>
      <c r="W886" s="53" t="str">
        <f>IF('Project 4'!$V886&lt;&gt;"",'Project 4'!$V886*VLOOKUP('Project 4'!$U886,#REF!,2,0),"")</f>
        <v/>
      </c>
    </row>
    <row r="887" spans="12:23" x14ac:dyDescent="0.35">
      <c r="L887"/>
      <c r="W887" s="53" t="str">
        <f>IF('Project 4'!$V887&lt;&gt;"",'Project 4'!$V887*VLOOKUP('Project 4'!$U887,#REF!,2,0),"")</f>
        <v/>
      </c>
    </row>
    <row r="888" spans="12:23" x14ac:dyDescent="0.35">
      <c r="L888"/>
      <c r="W888" s="53" t="str">
        <f>IF('Project 4'!$V888&lt;&gt;"",'Project 4'!$V888*VLOOKUP('Project 4'!$U888,#REF!,2,0),"")</f>
        <v/>
      </c>
    </row>
    <row r="889" spans="12:23" x14ac:dyDescent="0.35">
      <c r="L889"/>
      <c r="W889" s="53" t="str">
        <f>IF('Project 4'!$V889&lt;&gt;"",'Project 4'!$V889*VLOOKUP('Project 4'!$U889,#REF!,2,0),"")</f>
        <v/>
      </c>
    </row>
    <row r="890" spans="12:23" x14ac:dyDescent="0.35">
      <c r="L890"/>
      <c r="W890" s="53" t="str">
        <f>IF('Project 4'!$V890&lt;&gt;"",'Project 4'!$V890*VLOOKUP('Project 4'!$U890,#REF!,2,0),"")</f>
        <v/>
      </c>
    </row>
    <row r="891" spans="12:23" x14ac:dyDescent="0.35">
      <c r="L891"/>
      <c r="W891" s="53" t="str">
        <f>IF('Project 4'!$V891&lt;&gt;"",'Project 4'!$V891*VLOOKUP('Project 4'!$U891,#REF!,2,0),"")</f>
        <v/>
      </c>
    </row>
    <row r="892" spans="12:23" x14ac:dyDescent="0.35">
      <c r="L892"/>
      <c r="W892" s="53" t="str">
        <f>IF('Project 4'!$V892&lt;&gt;"",'Project 4'!$V892*VLOOKUP('Project 4'!$U892,#REF!,2,0),"")</f>
        <v/>
      </c>
    </row>
    <row r="893" spans="12:23" x14ac:dyDescent="0.35">
      <c r="L893"/>
      <c r="W893" s="53" t="str">
        <f>IF('Project 4'!$V893&lt;&gt;"",'Project 4'!$V893*VLOOKUP('Project 4'!$U893,#REF!,2,0),"")</f>
        <v/>
      </c>
    </row>
    <row r="894" spans="12:23" x14ac:dyDescent="0.35">
      <c r="L894"/>
      <c r="W894" s="53" t="str">
        <f>IF('Project 4'!$V894&lt;&gt;"",'Project 4'!$V894*VLOOKUP('Project 4'!$U894,#REF!,2,0),"")</f>
        <v/>
      </c>
    </row>
    <row r="895" spans="12:23" x14ac:dyDescent="0.35">
      <c r="L895"/>
      <c r="W895" s="53" t="str">
        <f>IF('Project 4'!$V895&lt;&gt;"",'Project 4'!$V895*VLOOKUP('Project 4'!$U895,#REF!,2,0),"")</f>
        <v/>
      </c>
    </row>
    <row r="896" spans="12:23" x14ac:dyDescent="0.35">
      <c r="L896"/>
      <c r="W896" s="53" t="str">
        <f>IF('Project 4'!$V896&lt;&gt;"",'Project 4'!$V896*VLOOKUP('Project 4'!$U896,#REF!,2,0),"")</f>
        <v/>
      </c>
    </row>
    <row r="897" spans="12:23" x14ac:dyDescent="0.35">
      <c r="L897"/>
      <c r="W897" s="53" t="str">
        <f>IF('Project 4'!$V897&lt;&gt;"",'Project 4'!$V897*VLOOKUP('Project 4'!$U897,#REF!,2,0),"")</f>
        <v/>
      </c>
    </row>
    <row r="898" spans="12:23" x14ac:dyDescent="0.35">
      <c r="L898"/>
      <c r="W898" s="53" t="str">
        <f>IF('Project 4'!$V898&lt;&gt;"",'Project 4'!$V898*VLOOKUP('Project 4'!$U898,#REF!,2,0),"")</f>
        <v/>
      </c>
    </row>
    <row r="899" spans="12:23" x14ac:dyDescent="0.35">
      <c r="L899"/>
      <c r="W899" s="53" t="str">
        <f>IF('Project 4'!$V899&lt;&gt;"",'Project 4'!$V899*VLOOKUP('Project 4'!$U899,#REF!,2,0),"")</f>
        <v/>
      </c>
    </row>
    <row r="900" spans="12:23" x14ac:dyDescent="0.35">
      <c r="L900"/>
      <c r="W900" s="53" t="str">
        <f>IF('Project 4'!$V900&lt;&gt;"",'Project 4'!$V900*VLOOKUP('Project 4'!$U900,#REF!,2,0),"")</f>
        <v/>
      </c>
    </row>
    <row r="901" spans="12:23" x14ac:dyDescent="0.35">
      <c r="L901"/>
      <c r="W901" s="53" t="str">
        <f>IF('Project 4'!$V901&lt;&gt;"",'Project 4'!$V901*VLOOKUP('Project 4'!$U901,#REF!,2,0),"")</f>
        <v/>
      </c>
    </row>
    <row r="902" spans="12:23" x14ac:dyDescent="0.35">
      <c r="L902"/>
      <c r="W902" s="53" t="str">
        <f>IF('Project 4'!$V902&lt;&gt;"",'Project 4'!$V902*VLOOKUP('Project 4'!$U902,#REF!,2,0),"")</f>
        <v/>
      </c>
    </row>
    <row r="903" spans="12:23" x14ac:dyDescent="0.35">
      <c r="L903"/>
      <c r="W903" s="53" t="str">
        <f>IF('Project 4'!$V903&lt;&gt;"",'Project 4'!$V903*VLOOKUP('Project 4'!$U903,#REF!,2,0),"")</f>
        <v/>
      </c>
    </row>
    <row r="904" spans="12:23" x14ac:dyDescent="0.35">
      <c r="L904"/>
      <c r="W904" s="53" t="str">
        <f>IF('Project 4'!$V904&lt;&gt;"",'Project 4'!$V904*VLOOKUP('Project 4'!$U904,#REF!,2,0),"")</f>
        <v/>
      </c>
    </row>
    <row r="905" spans="12:23" x14ac:dyDescent="0.35">
      <c r="L905"/>
      <c r="W905" s="53" t="str">
        <f>IF('Project 4'!$V905&lt;&gt;"",'Project 4'!$V905*VLOOKUP('Project 4'!$U905,#REF!,2,0),"")</f>
        <v/>
      </c>
    </row>
    <row r="906" spans="12:23" x14ac:dyDescent="0.35">
      <c r="L906"/>
      <c r="W906" s="53" t="str">
        <f>IF('Project 4'!$V906&lt;&gt;"",'Project 4'!$V906*VLOOKUP('Project 4'!$U906,#REF!,2,0),"")</f>
        <v/>
      </c>
    </row>
    <row r="907" spans="12:23" x14ac:dyDescent="0.35">
      <c r="L907"/>
      <c r="W907" s="53" t="str">
        <f>IF('Project 4'!$V907&lt;&gt;"",'Project 4'!$V907*VLOOKUP('Project 4'!$U907,#REF!,2,0),"")</f>
        <v/>
      </c>
    </row>
    <row r="908" spans="12:23" x14ac:dyDescent="0.35">
      <c r="L908"/>
      <c r="W908" s="53" t="str">
        <f>IF('Project 4'!$V908&lt;&gt;"",'Project 4'!$V908*VLOOKUP('Project 4'!$U908,#REF!,2,0),"")</f>
        <v/>
      </c>
    </row>
    <row r="909" spans="12:23" x14ac:dyDescent="0.35">
      <c r="L909"/>
      <c r="W909" s="53" t="str">
        <f>IF('Project 4'!$V909&lt;&gt;"",'Project 4'!$V909*VLOOKUP('Project 4'!$U909,#REF!,2,0),"")</f>
        <v/>
      </c>
    </row>
    <row r="910" spans="12:23" x14ac:dyDescent="0.35">
      <c r="L910"/>
      <c r="W910" s="53" t="str">
        <f>IF('Project 4'!$V910&lt;&gt;"",'Project 4'!$V910*VLOOKUP('Project 4'!$U910,#REF!,2,0),"")</f>
        <v/>
      </c>
    </row>
    <row r="911" spans="12:23" x14ac:dyDescent="0.35">
      <c r="L911"/>
      <c r="W911" s="53" t="str">
        <f>IF('Project 4'!$V911&lt;&gt;"",'Project 4'!$V911*VLOOKUP('Project 4'!$U911,#REF!,2,0),"")</f>
        <v/>
      </c>
    </row>
    <row r="912" spans="12:23" x14ac:dyDescent="0.35">
      <c r="L912"/>
      <c r="W912" s="53" t="str">
        <f>IF('Project 4'!$V912&lt;&gt;"",'Project 4'!$V912*VLOOKUP('Project 4'!$U912,#REF!,2,0),"")</f>
        <v/>
      </c>
    </row>
    <row r="913" spans="12:23" x14ac:dyDescent="0.35">
      <c r="L913"/>
      <c r="W913" s="53" t="str">
        <f>IF('Project 4'!$V913&lt;&gt;"",'Project 4'!$V913*VLOOKUP('Project 4'!$U913,#REF!,2,0),"")</f>
        <v/>
      </c>
    </row>
    <row r="914" spans="12:23" x14ac:dyDescent="0.35">
      <c r="L914"/>
      <c r="W914" s="53" t="str">
        <f>IF('Project 4'!$V914&lt;&gt;"",'Project 4'!$V914*VLOOKUP('Project 4'!$U914,#REF!,2,0),"")</f>
        <v/>
      </c>
    </row>
    <row r="915" spans="12:23" x14ac:dyDescent="0.35">
      <c r="L915"/>
      <c r="W915" s="53" t="str">
        <f>IF('Project 4'!$V915&lt;&gt;"",'Project 4'!$V915*VLOOKUP('Project 4'!$U915,#REF!,2,0),"")</f>
        <v/>
      </c>
    </row>
    <row r="916" spans="12:23" x14ac:dyDescent="0.35">
      <c r="L916"/>
      <c r="W916" s="53" t="str">
        <f>IF('Project 4'!$V916&lt;&gt;"",'Project 4'!$V916*VLOOKUP('Project 4'!$U916,#REF!,2,0),"")</f>
        <v/>
      </c>
    </row>
    <row r="917" spans="12:23" x14ac:dyDescent="0.35">
      <c r="L917"/>
      <c r="W917" s="53" t="str">
        <f>IF('Project 4'!$V917&lt;&gt;"",'Project 4'!$V917*VLOOKUP('Project 4'!$U917,#REF!,2,0),"")</f>
        <v/>
      </c>
    </row>
    <row r="918" spans="12:23" x14ac:dyDescent="0.35">
      <c r="L918"/>
      <c r="W918" s="53" t="str">
        <f>IF('Project 4'!$V918&lt;&gt;"",'Project 4'!$V918*VLOOKUP('Project 4'!$U918,#REF!,2,0),"")</f>
        <v/>
      </c>
    </row>
    <row r="919" spans="12:23" x14ac:dyDescent="0.35">
      <c r="L919"/>
      <c r="W919" s="53" t="str">
        <f>IF('Project 4'!$V919&lt;&gt;"",'Project 4'!$V919*VLOOKUP('Project 4'!$U919,#REF!,2,0),"")</f>
        <v/>
      </c>
    </row>
    <row r="920" spans="12:23" x14ac:dyDescent="0.35">
      <c r="L920"/>
      <c r="W920" s="53" t="str">
        <f>IF('Project 4'!$V920&lt;&gt;"",'Project 4'!$V920*VLOOKUP('Project 4'!$U920,#REF!,2,0),"")</f>
        <v/>
      </c>
    </row>
    <row r="921" spans="12:23" x14ac:dyDescent="0.35">
      <c r="L921"/>
      <c r="W921" s="53" t="str">
        <f>IF('Project 4'!$V921&lt;&gt;"",'Project 4'!$V921*VLOOKUP('Project 4'!$U921,#REF!,2,0),"")</f>
        <v/>
      </c>
    </row>
    <row r="922" spans="12:23" x14ac:dyDescent="0.35">
      <c r="L922"/>
      <c r="W922" s="53" t="str">
        <f>IF('Project 4'!$V922&lt;&gt;"",'Project 4'!$V922*VLOOKUP('Project 4'!$U922,#REF!,2,0),"")</f>
        <v/>
      </c>
    </row>
    <row r="923" spans="12:23" x14ac:dyDescent="0.35">
      <c r="L923"/>
      <c r="W923" s="53" t="str">
        <f>IF('Project 4'!$V923&lt;&gt;"",'Project 4'!$V923*VLOOKUP('Project 4'!$U923,#REF!,2,0),"")</f>
        <v/>
      </c>
    </row>
    <row r="924" spans="12:23" x14ac:dyDescent="0.35">
      <c r="L924"/>
      <c r="W924" s="53" t="str">
        <f>IF('Project 4'!$V924&lt;&gt;"",'Project 4'!$V924*VLOOKUP('Project 4'!$U924,#REF!,2,0),"")</f>
        <v/>
      </c>
    </row>
    <row r="925" spans="12:23" x14ac:dyDescent="0.35">
      <c r="L925"/>
      <c r="W925" s="53" t="str">
        <f>IF('Project 4'!$V925&lt;&gt;"",'Project 4'!$V925*VLOOKUP('Project 4'!$U925,#REF!,2,0),"")</f>
        <v/>
      </c>
    </row>
    <row r="926" spans="12:23" x14ac:dyDescent="0.35">
      <c r="L926"/>
      <c r="W926" s="53" t="str">
        <f>IF('Project 4'!$V926&lt;&gt;"",'Project 4'!$V926*VLOOKUP('Project 4'!$U926,#REF!,2,0),"")</f>
        <v/>
      </c>
    </row>
    <row r="927" spans="12:23" x14ac:dyDescent="0.35">
      <c r="L927"/>
      <c r="W927" s="53" t="str">
        <f>IF('Project 4'!$V927&lt;&gt;"",'Project 4'!$V927*VLOOKUP('Project 4'!$U927,#REF!,2,0),"")</f>
        <v/>
      </c>
    </row>
    <row r="928" spans="12:23" x14ac:dyDescent="0.35">
      <c r="L928"/>
      <c r="W928" s="53" t="str">
        <f>IF('Project 4'!$V928&lt;&gt;"",'Project 4'!$V928*VLOOKUP('Project 4'!$U928,#REF!,2,0),"")</f>
        <v/>
      </c>
    </row>
    <row r="929" spans="12:23" x14ac:dyDescent="0.35">
      <c r="L929"/>
      <c r="W929" s="53" t="str">
        <f>IF('Project 4'!$V929&lt;&gt;"",'Project 4'!$V929*VLOOKUP('Project 4'!$U929,#REF!,2,0),"")</f>
        <v/>
      </c>
    </row>
    <row r="930" spans="12:23" x14ac:dyDescent="0.35">
      <c r="L930"/>
      <c r="W930" s="53" t="str">
        <f>IF('Project 4'!$V930&lt;&gt;"",'Project 4'!$V930*VLOOKUP('Project 4'!$U930,#REF!,2,0),"")</f>
        <v/>
      </c>
    </row>
    <row r="931" spans="12:23" x14ac:dyDescent="0.35">
      <c r="L931"/>
      <c r="W931" s="53" t="str">
        <f>IF('Project 4'!$V931&lt;&gt;"",'Project 4'!$V931*VLOOKUP('Project 4'!$U931,#REF!,2,0),"")</f>
        <v/>
      </c>
    </row>
    <row r="932" spans="12:23" x14ac:dyDescent="0.35">
      <c r="L932"/>
      <c r="W932" s="53" t="str">
        <f>IF('Project 4'!$V932&lt;&gt;"",'Project 4'!$V932*VLOOKUP('Project 4'!$U932,#REF!,2,0),"")</f>
        <v/>
      </c>
    </row>
    <row r="933" spans="12:23" x14ac:dyDescent="0.35">
      <c r="L933"/>
      <c r="W933" s="53" t="str">
        <f>IF('Project 4'!$V933&lt;&gt;"",'Project 4'!$V933*VLOOKUP('Project 4'!$U933,#REF!,2,0),"")</f>
        <v/>
      </c>
    </row>
    <row r="934" spans="12:23" x14ac:dyDescent="0.35">
      <c r="L934"/>
      <c r="W934" s="53" t="str">
        <f>IF('Project 4'!$V934&lt;&gt;"",'Project 4'!$V934*VLOOKUP('Project 4'!$U934,#REF!,2,0),"")</f>
        <v/>
      </c>
    </row>
    <row r="935" spans="12:23" x14ac:dyDescent="0.35">
      <c r="L935"/>
      <c r="W935" s="53" t="str">
        <f>IF('Project 4'!$V935&lt;&gt;"",'Project 4'!$V935*VLOOKUP('Project 4'!$U935,#REF!,2,0),"")</f>
        <v/>
      </c>
    </row>
    <row r="936" spans="12:23" x14ac:dyDescent="0.35">
      <c r="L936"/>
      <c r="W936" s="53" t="str">
        <f>IF('Project 4'!$V936&lt;&gt;"",'Project 4'!$V936*VLOOKUP('Project 4'!$U936,#REF!,2,0),"")</f>
        <v/>
      </c>
    </row>
    <row r="937" spans="12:23" x14ac:dyDescent="0.35">
      <c r="L937"/>
      <c r="W937" s="53" t="str">
        <f>IF('Project 4'!$V937&lt;&gt;"",'Project 4'!$V937*VLOOKUP('Project 4'!$U937,#REF!,2,0),"")</f>
        <v/>
      </c>
    </row>
    <row r="938" spans="12:23" x14ac:dyDescent="0.35">
      <c r="L938"/>
      <c r="W938" s="53" t="str">
        <f>IF('Project 4'!$V938&lt;&gt;"",'Project 4'!$V938*VLOOKUP('Project 4'!$U938,#REF!,2,0),"")</f>
        <v/>
      </c>
    </row>
    <row r="939" spans="12:23" x14ac:dyDescent="0.35">
      <c r="L939"/>
      <c r="W939" s="53" t="str">
        <f>IF('Project 4'!$V939&lt;&gt;"",'Project 4'!$V939*VLOOKUP('Project 4'!$U939,#REF!,2,0),"")</f>
        <v/>
      </c>
    </row>
    <row r="940" spans="12:23" x14ac:dyDescent="0.35">
      <c r="L940"/>
      <c r="W940" s="53" t="str">
        <f>IF('Project 4'!$V940&lt;&gt;"",'Project 4'!$V940*VLOOKUP('Project 4'!$U940,#REF!,2,0),"")</f>
        <v/>
      </c>
    </row>
    <row r="941" spans="12:23" x14ac:dyDescent="0.35">
      <c r="L941"/>
      <c r="W941" s="53" t="str">
        <f>IF('Project 4'!$V941&lt;&gt;"",'Project 4'!$V941*VLOOKUP('Project 4'!$U941,#REF!,2,0),"")</f>
        <v/>
      </c>
    </row>
    <row r="942" spans="12:23" x14ac:dyDescent="0.35">
      <c r="L942"/>
      <c r="W942" s="53" t="str">
        <f>IF('Project 4'!$V942&lt;&gt;"",'Project 4'!$V942*VLOOKUP('Project 4'!$U942,#REF!,2,0),"")</f>
        <v/>
      </c>
    </row>
    <row r="943" spans="12:23" x14ac:dyDescent="0.35">
      <c r="L943"/>
      <c r="W943" s="53" t="str">
        <f>IF('Project 4'!$V943&lt;&gt;"",'Project 4'!$V943*VLOOKUP('Project 4'!$U943,#REF!,2,0),"")</f>
        <v/>
      </c>
    </row>
    <row r="944" spans="12:23" x14ac:dyDescent="0.35">
      <c r="L944"/>
      <c r="W944" s="53" t="str">
        <f>IF('Project 4'!$V944&lt;&gt;"",'Project 4'!$V944*VLOOKUP('Project 4'!$U944,#REF!,2,0),"")</f>
        <v/>
      </c>
    </row>
    <row r="945" spans="12:23" x14ac:dyDescent="0.35">
      <c r="L945"/>
      <c r="W945" s="53" t="str">
        <f>IF('Project 4'!$V945&lt;&gt;"",'Project 4'!$V945*VLOOKUP('Project 4'!$U945,#REF!,2,0),"")</f>
        <v/>
      </c>
    </row>
    <row r="946" spans="12:23" x14ac:dyDescent="0.35">
      <c r="L946"/>
      <c r="W946" s="53" t="str">
        <f>IF('Project 4'!$V946&lt;&gt;"",'Project 4'!$V946*VLOOKUP('Project 4'!$U946,#REF!,2,0),"")</f>
        <v/>
      </c>
    </row>
    <row r="947" spans="12:23" x14ac:dyDescent="0.35">
      <c r="L947"/>
      <c r="W947" s="53" t="str">
        <f>IF('Project 4'!$V947&lt;&gt;"",'Project 4'!$V947*VLOOKUP('Project 4'!$U947,#REF!,2,0),"")</f>
        <v/>
      </c>
    </row>
    <row r="948" spans="12:23" x14ac:dyDescent="0.35">
      <c r="L948"/>
      <c r="W948" s="53" t="str">
        <f>IF('Project 4'!$V948&lt;&gt;"",'Project 4'!$V948*VLOOKUP('Project 4'!$U948,#REF!,2,0),"")</f>
        <v/>
      </c>
    </row>
    <row r="949" spans="12:23" x14ac:dyDescent="0.35">
      <c r="L949"/>
      <c r="W949" s="53" t="str">
        <f>IF('Project 4'!$V949&lt;&gt;"",'Project 4'!$V949*VLOOKUP('Project 4'!$U949,#REF!,2,0),"")</f>
        <v/>
      </c>
    </row>
    <row r="950" spans="12:23" x14ac:dyDescent="0.35">
      <c r="L950"/>
      <c r="W950" s="53" t="str">
        <f>IF('Project 4'!$V950&lt;&gt;"",'Project 4'!$V950*VLOOKUP('Project 4'!$U950,#REF!,2,0),"")</f>
        <v/>
      </c>
    </row>
    <row r="951" spans="12:23" x14ac:dyDescent="0.35">
      <c r="L951"/>
      <c r="W951" s="53" t="str">
        <f>IF('Project 4'!$V951&lt;&gt;"",'Project 4'!$V951*VLOOKUP('Project 4'!$U951,#REF!,2,0),"")</f>
        <v/>
      </c>
    </row>
    <row r="952" spans="12:23" x14ac:dyDescent="0.35">
      <c r="L952"/>
      <c r="W952" s="53" t="str">
        <f>IF('Project 4'!$V952&lt;&gt;"",'Project 4'!$V952*VLOOKUP('Project 4'!$U952,#REF!,2,0),"")</f>
        <v/>
      </c>
    </row>
    <row r="953" spans="12:23" x14ac:dyDescent="0.35">
      <c r="L953"/>
      <c r="W953" s="53" t="str">
        <f>IF('Project 4'!$V953&lt;&gt;"",'Project 4'!$V953*VLOOKUP('Project 4'!$U953,#REF!,2,0),"")</f>
        <v/>
      </c>
    </row>
    <row r="954" spans="12:23" x14ac:dyDescent="0.35">
      <c r="L954"/>
      <c r="W954" s="53" t="str">
        <f>IF('Project 4'!$V954&lt;&gt;"",'Project 4'!$V954*VLOOKUP('Project 4'!$U954,#REF!,2,0),"")</f>
        <v/>
      </c>
    </row>
    <row r="955" spans="12:23" x14ac:dyDescent="0.35">
      <c r="L955"/>
      <c r="W955" s="53" t="str">
        <f>IF('Project 4'!$V955&lt;&gt;"",'Project 4'!$V955*VLOOKUP('Project 4'!$U955,#REF!,2,0),"")</f>
        <v/>
      </c>
    </row>
    <row r="956" spans="12:23" x14ac:dyDescent="0.35">
      <c r="L956"/>
      <c r="W956" s="53" t="str">
        <f>IF('Project 4'!$V956&lt;&gt;"",'Project 4'!$V956*VLOOKUP('Project 4'!$U956,#REF!,2,0),"")</f>
        <v/>
      </c>
    </row>
    <row r="957" spans="12:23" x14ac:dyDescent="0.35">
      <c r="L957"/>
      <c r="W957" s="53" t="str">
        <f>IF('Project 4'!$V957&lt;&gt;"",'Project 4'!$V957*VLOOKUP('Project 4'!$U957,#REF!,2,0),"")</f>
        <v/>
      </c>
    </row>
    <row r="958" spans="12:23" x14ac:dyDescent="0.35">
      <c r="L958"/>
      <c r="W958" s="53" t="str">
        <f>IF('Project 4'!$V958&lt;&gt;"",'Project 4'!$V958*VLOOKUP('Project 4'!$U958,#REF!,2,0),"")</f>
        <v/>
      </c>
    </row>
    <row r="959" spans="12:23" x14ac:dyDescent="0.35">
      <c r="L959"/>
      <c r="W959" s="53" t="str">
        <f>IF('Project 4'!$V959&lt;&gt;"",'Project 4'!$V959*VLOOKUP('Project 4'!$U959,#REF!,2,0),"")</f>
        <v/>
      </c>
    </row>
    <row r="960" spans="12:23" x14ac:dyDescent="0.35">
      <c r="L960"/>
      <c r="W960" s="53" t="str">
        <f>IF('Project 4'!$V960&lt;&gt;"",'Project 4'!$V960*VLOOKUP('Project 4'!$U960,#REF!,2,0),"")</f>
        <v/>
      </c>
    </row>
    <row r="961" spans="12:23" x14ac:dyDescent="0.35">
      <c r="L961"/>
      <c r="W961" s="53" t="str">
        <f>IF('Project 4'!$V961&lt;&gt;"",'Project 4'!$V961*VLOOKUP('Project 4'!$U961,#REF!,2,0),"")</f>
        <v/>
      </c>
    </row>
    <row r="962" spans="12:23" x14ac:dyDescent="0.35">
      <c r="L962"/>
      <c r="W962" s="53" t="str">
        <f>IF('Project 4'!$V962&lt;&gt;"",'Project 4'!$V962*VLOOKUP('Project 4'!$U962,#REF!,2,0),"")</f>
        <v/>
      </c>
    </row>
    <row r="963" spans="12:23" x14ac:dyDescent="0.35">
      <c r="L963"/>
      <c r="W963" s="53" t="str">
        <f>IF('Project 4'!$V963&lt;&gt;"",'Project 4'!$V963*VLOOKUP('Project 4'!$U963,#REF!,2,0),"")</f>
        <v/>
      </c>
    </row>
    <row r="964" spans="12:23" x14ac:dyDescent="0.35">
      <c r="L964"/>
      <c r="W964" s="53" t="str">
        <f>IF('Project 4'!$V964&lt;&gt;"",'Project 4'!$V964*VLOOKUP('Project 4'!$U964,#REF!,2,0),"")</f>
        <v/>
      </c>
    </row>
    <row r="965" spans="12:23" x14ac:dyDescent="0.35">
      <c r="L965"/>
      <c r="W965" s="53" t="str">
        <f>IF('Project 4'!$V965&lt;&gt;"",'Project 4'!$V965*VLOOKUP('Project 4'!$U965,#REF!,2,0),"")</f>
        <v/>
      </c>
    </row>
    <row r="966" spans="12:23" x14ac:dyDescent="0.35">
      <c r="L966"/>
      <c r="W966" s="53" t="str">
        <f>IF('Project 4'!$V966&lt;&gt;"",'Project 4'!$V966*VLOOKUP('Project 4'!$U966,#REF!,2,0),"")</f>
        <v/>
      </c>
    </row>
    <row r="967" spans="12:23" x14ac:dyDescent="0.35">
      <c r="L967"/>
      <c r="W967" s="53" t="str">
        <f>IF('Project 4'!$V967&lt;&gt;"",'Project 4'!$V967*VLOOKUP('Project 4'!$U967,#REF!,2,0),"")</f>
        <v/>
      </c>
    </row>
    <row r="968" spans="12:23" x14ac:dyDescent="0.35">
      <c r="L968"/>
      <c r="W968" s="53" t="str">
        <f>IF('Project 4'!$V968&lt;&gt;"",'Project 4'!$V968*VLOOKUP('Project 4'!$U968,#REF!,2,0),"")</f>
        <v/>
      </c>
    </row>
    <row r="969" spans="12:23" x14ac:dyDescent="0.35">
      <c r="L969"/>
      <c r="W969" s="53" t="str">
        <f>IF('Project 4'!$V969&lt;&gt;"",'Project 4'!$V969*VLOOKUP('Project 4'!$U969,#REF!,2,0),"")</f>
        <v/>
      </c>
    </row>
    <row r="970" spans="12:23" x14ac:dyDescent="0.35">
      <c r="L970"/>
      <c r="W970" s="53" t="str">
        <f>IF('Project 4'!$V970&lt;&gt;"",'Project 4'!$V970*VLOOKUP('Project 4'!$U970,#REF!,2,0),"")</f>
        <v/>
      </c>
    </row>
    <row r="971" spans="12:23" x14ac:dyDescent="0.35">
      <c r="L971"/>
      <c r="W971" s="53" t="str">
        <f>IF('Project 4'!$V971&lt;&gt;"",'Project 4'!$V971*VLOOKUP('Project 4'!$U971,#REF!,2,0),"")</f>
        <v/>
      </c>
    </row>
    <row r="972" spans="12:23" x14ac:dyDescent="0.35">
      <c r="L972"/>
      <c r="W972" s="53" t="str">
        <f>IF('Project 4'!$V972&lt;&gt;"",'Project 4'!$V972*VLOOKUP('Project 4'!$U972,#REF!,2,0),"")</f>
        <v/>
      </c>
    </row>
    <row r="973" spans="12:23" x14ac:dyDescent="0.35">
      <c r="L973"/>
      <c r="W973" s="53" t="str">
        <f>IF('Project 4'!$V973&lt;&gt;"",'Project 4'!$V973*VLOOKUP('Project 4'!$U973,#REF!,2,0),"")</f>
        <v/>
      </c>
    </row>
    <row r="974" spans="12:23" x14ac:dyDescent="0.35">
      <c r="L974"/>
      <c r="W974" s="53" t="str">
        <f>IF('Project 4'!$V974&lt;&gt;"",'Project 4'!$V974*VLOOKUP('Project 4'!$U974,#REF!,2,0),"")</f>
        <v/>
      </c>
    </row>
    <row r="975" spans="12:23" x14ac:dyDescent="0.35">
      <c r="L975"/>
      <c r="W975" s="53" t="str">
        <f>IF('Project 4'!$V975&lt;&gt;"",'Project 4'!$V975*VLOOKUP('Project 4'!$U975,#REF!,2,0),"")</f>
        <v/>
      </c>
    </row>
    <row r="976" spans="12:23" x14ac:dyDescent="0.35">
      <c r="L976"/>
      <c r="W976" s="53" t="str">
        <f>IF('Project 4'!$V976&lt;&gt;"",'Project 4'!$V976*VLOOKUP('Project 4'!$U976,#REF!,2,0),"")</f>
        <v/>
      </c>
    </row>
    <row r="977" spans="12:23" x14ac:dyDescent="0.35">
      <c r="L977"/>
      <c r="W977" s="53" t="str">
        <f>IF('Project 4'!$V977&lt;&gt;"",'Project 4'!$V977*VLOOKUP('Project 4'!$U977,#REF!,2,0),"")</f>
        <v/>
      </c>
    </row>
    <row r="978" spans="12:23" x14ac:dyDescent="0.35">
      <c r="L978"/>
      <c r="W978" s="53" t="str">
        <f>IF('Project 4'!$V978&lt;&gt;"",'Project 4'!$V978*VLOOKUP('Project 4'!$U978,#REF!,2,0),"")</f>
        <v/>
      </c>
    </row>
    <row r="979" spans="12:23" x14ac:dyDescent="0.35">
      <c r="L979"/>
      <c r="W979" s="53" t="str">
        <f>IF('Project 4'!$V979&lt;&gt;"",'Project 4'!$V979*VLOOKUP('Project 4'!$U979,#REF!,2,0),"")</f>
        <v/>
      </c>
    </row>
    <row r="980" spans="12:23" x14ac:dyDescent="0.35">
      <c r="L980"/>
      <c r="W980" s="53" t="str">
        <f>IF('Project 4'!$V980&lt;&gt;"",'Project 4'!$V980*VLOOKUP('Project 4'!$U980,#REF!,2,0),"")</f>
        <v/>
      </c>
    </row>
    <row r="981" spans="12:23" x14ac:dyDescent="0.35">
      <c r="L981"/>
      <c r="W981" s="53" t="str">
        <f>IF('Project 4'!$V981&lt;&gt;"",'Project 4'!$V981*VLOOKUP('Project 4'!$U981,#REF!,2,0),"")</f>
        <v/>
      </c>
    </row>
    <row r="982" spans="12:23" x14ac:dyDescent="0.35">
      <c r="L982"/>
      <c r="W982" s="53" t="str">
        <f>IF('Project 4'!$V982&lt;&gt;"",'Project 4'!$V982*VLOOKUP('Project 4'!$U982,#REF!,2,0),"")</f>
        <v/>
      </c>
    </row>
    <row r="983" spans="12:23" x14ac:dyDescent="0.35">
      <c r="L983"/>
      <c r="W983" s="53" t="str">
        <f>IF('Project 4'!$V983&lt;&gt;"",'Project 4'!$V983*VLOOKUP('Project 4'!$U983,#REF!,2,0),"")</f>
        <v/>
      </c>
    </row>
    <row r="984" spans="12:23" x14ac:dyDescent="0.35">
      <c r="L984"/>
      <c r="W984" s="53" t="str">
        <f>IF('Project 4'!$V984&lt;&gt;"",'Project 4'!$V984*VLOOKUP('Project 4'!$U984,#REF!,2,0),"")</f>
        <v/>
      </c>
    </row>
    <row r="985" spans="12:23" x14ac:dyDescent="0.35">
      <c r="L985"/>
      <c r="W985" s="53" t="str">
        <f>IF('Project 4'!$V985&lt;&gt;"",'Project 4'!$V985*VLOOKUP('Project 4'!$U985,#REF!,2,0),"")</f>
        <v/>
      </c>
    </row>
    <row r="986" spans="12:23" x14ac:dyDescent="0.35">
      <c r="L986"/>
      <c r="W986" s="53" t="str">
        <f>IF('Project 4'!$V986&lt;&gt;"",'Project 4'!$V986*VLOOKUP('Project 4'!$U986,#REF!,2,0),"")</f>
        <v/>
      </c>
    </row>
    <row r="987" spans="12:23" x14ac:dyDescent="0.35">
      <c r="L987"/>
      <c r="W987" s="53" t="str">
        <f>IF('Project 4'!$V987&lt;&gt;"",'Project 4'!$V987*VLOOKUP('Project 4'!$U987,#REF!,2,0),"")</f>
        <v/>
      </c>
    </row>
    <row r="988" spans="12:23" x14ac:dyDescent="0.35">
      <c r="L988"/>
      <c r="W988" s="53" t="str">
        <f>IF('Project 4'!$V988&lt;&gt;"",'Project 4'!$V988*VLOOKUP('Project 4'!$U988,#REF!,2,0),"")</f>
        <v/>
      </c>
    </row>
    <row r="989" spans="12:23" x14ac:dyDescent="0.35">
      <c r="L989"/>
      <c r="W989" s="53" t="str">
        <f>IF('Project 4'!$V989&lt;&gt;"",'Project 4'!$V989*VLOOKUP('Project 4'!$U989,#REF!,2,0),"")</f>
        <v/>
      </c>
    </row>
    <row r="990" spans="12:23" x14ac:dyDescent="0.35">
      <c r="L990"/>
      <c r="W990" s="53" t="str">
        <f>IF('Project 4'!$V990&lt;&gt;"",'Project 4'!$V990*VLOOKUP('Project 4'!$U990,#REF!,2,0),"")</f>
        <v/>
      </c>
    </row>
    <row r="991" spans="12:23" x14ac:dyDescent="0.35">
      <c r="L991"/>
      <c r="W991" s="53" t="str">
        <f>IF('Project 4'!$V991&lt;&gt;"",'Project 4'!$V991*VLOOKUP('Project 4'!$U991,#REF!,2,0),"")</f>
        <v/>
      </c>
    </row>
    <row r="992" spans="12:23" x14ac:dyDescent="0.35">
      <c r="L992"/>
      <c r="W992" s="53" t="str">
        <f>IF('Project 4'!$V992&lt;&gt;"",'Project 4'!$V992*VLOOKUP('Project 4'!$U992,#REF!,2,0),"")</f>
        <v/>
      </c>
    </row>
    <row r="993" spans="12:23" x14ac:dyDescent="0.35">
      <c r="L993"/>
      <c r="W993" s="53" t="str">
        <f>IF('Project 4'!$V993&lt;&gt;"",'Project 4'!$V993*VLOOKUP('Project 4'!$U993,#REF!,2,0),"")</f>
        <v/>
      </c>
    </row>
    <row r="994" spans="12:23" x14ac:dyDescent="0.35">
      <c r="L994"/>
      <c r="W994" s="53" t="str">
        <f>IF('Project 4'!$V994&lt;&gt;"",'Project 4'!$V994*VLOOKUP('Project 4'!$U994,#REF!,2,0),"")</f>
        <v/>
      </c>
    </row>
    <row r="995" spans="12:23" x14ac:dyDescent="0.35">
      <c r="L995"/>
      <c r="W995" s="53" t="str">
        <f>IF('Project 4'!$V995&lt;&gt;"",'Project 4'!$V995*VLOOKUP('Project 4'!$U995,#REF!,2,0),"")</f>
        <v/>
      </c>
    </row>
    <row r="996" spans="12:23" x14ac:dyDescent="0.35">
      <c r="L996"/>
      <c r="W996" s="53" t="str">
        <f>IF('Project 4'!$V996&lt;&gt;"",'Project 4'!$V996*VLOOKUP('Project 4'!$U996,#REF!,2,0),"")</f>
        <v/>
      </c>
    </row>
    <row r="997" spans="12:23" x14ac:dyDescent="0.35">
      <c r="L997"/>
      <c r="W997" s="53" t="str">
        <f>IF('Project 4'!$V997&lt;&gt;"",'Project 4'!$V997*VLOOKUP('Project 4'!$U997,#REF!,2,0),"")</f>
        <v/>
      </c>
    </row>
    <row r="998" spans="12:23" x14ac:dyDescent="0.35">
      <c r="L998"/>
      <c r="W998" s="53" t="str">
        <f>IF('Project 4'!$V998&lt;&gt;"",'Project 4'!$V998*VLOOKUP('Project 4'!$U998,#REF!,2,0),"")</f>
        <v/>
      </c>
    </row>
    <row r="999" spans="12:23" x14ac:dyDescent="0.35">
      <c r="L999"/>
      <c r="W999" s="53" t="str">
        <f>IF('Project 4'!$V999&lt;&gt;"",'Project 4'!$V999*VLOOKUP('Project 4'!$U999,#REF!,2,0),"")</f>
        <v/>
      </c>
    </row>
    <row r="1000" spans="12:23" x14ac:dyDescent="0.35">
      <c r="L1000"/>
      <c r="W1000" s="53" t="str">
        <f>IF('Project 4'!$V1000&lt;&gt;"",'Project 4'!$V1000*VLOOKUP('Project 4'!$U1000,#REF!,2,0),"")</f>
        <v/>
      </c>
    </row>
    <row r="1001" spans="12:23" x14ac:dyDescent="0.35">
      <c r="L1001"/>
      <c r="W1001" s="53" t="str">
        <f>IF('Project 4'!$V1001&lt;&gt;"",'Project 4'!$V1001*VLOOKUP('Project 4'!$U1001,#REF!,2,0),"")</f>
        <v/>
      </c>
    </row>
    <row r="1002" spans="12:23" x14ac:dyDescent="0.35">
      <c r="L1002"/>
      <c r="W1002" s="53" t="str">
        <f>IF('Project 4'!$V1002&lt;&gt;"",'Project 4'!$V1002*VLOOKUP('Project 4'!$U1002,#REF!,2,0),"")</f>
        <v/>
      </c>
    </row>
    <row r="1003" spans="12:23" x14ac:dyDescent="0.35">
      <c r="L1003"/>
      <c r="W1003" s="53" t="str">
        <f>IF('Project 4'!$V1003&lt;&gt;"",'Project 4'!$V1003*VLOOKUP('Project 4'!$U1003,#REF!,2,0),"")</f>
        <v/>
      </c>
    </row>
    <row r="1004" spans="12:23" x14ac:dyDescent="0.35">
      <c r="L1004"/>
      <c r="W1004" s="53" t="str">
        <f>IF('Project 4'!$V1004&lt;&gt;"",'Project 4'!$V1004*VLOOKUP('Project 4'!$U1004,#REF!,2,0),"")</f>
        <v/>
      </c>
    </row>
    <row r="1005" spans="12:23" x14ac:dyDescent="0.35">
      <c r="L1005"/>
      <c r="W1005" s="53" t="str">
        <f>IF('Project 4'!$V1005&lt;&gt;"",'Project 4'!$V1005*VLOOKUP('Project 4'!$U1005,#REF!,2,0),"")</f>
        <v/>
      </c>
    </row>
    <row r="1006" spans="12:23" x14ac:dyDescent="0.35">
      <c r="L1006"/>
      <c r="W1006" s="53" t="str">
        <f>IF('Project 4'!$V1006&lt;&gt;"",'Project 4'!$V1006*VLOOKUP('Project 4'!$U1006,#REF!,2,0),"")</f>
        <v/>
      </c>
    </row>
    <row r="1007" spans="12:23" x14ac:dyDescent="0.35">
      <c r="L1007"/>
      <c r="W1007" s="53" t="str">
        <f>IF('Project 4'!$V1007&lt;&gt;"",'Project 4'!$V1007*VLOOKUP('Project 4'!$U1007,#REF!,2,0),"")</f>
        <v/>
      </c>
    </row>
    <row r="1008" spans="12:23" x14ac:dyDescent="0.35">
      <c r="L1008"/>
      <c r="W1008" s="53" t="str">
        <f>IF('Project 4'!$V1008&lt;&gt;"",'Project 4'!$V1008*VLOOKUP('Project 4'!$U1008,#REF!,2,0),"")</f>
        <v/>
      </c>
    </row>
    <row r="1009" spans="12:23" x14ac:dyDescent="0.35">
      <c r="L1009"/>
      <c r="W1009" s="53" t="str">
        <f>IF('Project 4'!$V1009&lt;&gt;"",'Project 4'!$V1009*VLOOKUP('Project 4'!$U1009,#REF!,2,0),"")</f>
        <v/>
      </c>
    </row>
    <row r="1010" spans="12:23" x14ac:dyDescent="0.35">
      <c r="L1010"/>
      <c r="W1010" s="53" t="str">
        <f>IF('Project 4'!$V1010&lt;&gt;"",'Project 4'!$V1010*VLOOKUP('Project 4'!$U1010,#REF!,2,0),"")</f>
        <v/>
      </c>
    </row>
    <row r="1011" spans="12:23" x14ac:dyDescent="0.35">
      <c r="L1011"/>
      <c r="W1011" s="53" t="str">
        <f>IF('Project 4'!$V1011&lt;&gt;"",'Project 4'!$V1011*VLOOKUP('Project 4'!$U1011,#REF!,2,0),"")</f>
        <v/>
      </c>
    </row>
    <row r="1012" spans="12:23" x14ac:dyDescent="0.35">
      <c r="L1012"/>
      <c r="W1012" s="53" t="str">
        <f>IF('Project 4'!$V1012&lt;&gt;"",'Project 4'!$V1012*VLOOKUP('Project 4'!$U1012,#REF!,2,0),"")</f>
        <v/>
      </c>
    </row>
    <row r="1013" spans="12:23" x14ac:dyDescent="0.35">
      <c r="L1013"/>
      <c r="W1013" s="53" t="str">
        <f>IF('Project 4'!$V1013&lt;&gt;"",'Project 4'!$V1013*VLOOKUP('Project 4'!$U1013,#REF!,2,0),"")</f>
        <v/>
      </c>
    </row>
    <row r="1014" spans="12:23" x14ac:dyDescent="0.35">
      <c r="L1014"/>
      <c r="W1014" s="53" t="str">
        <f>IF('Project 4'!$V1014&lt;&gt;"",'Project 4'!$V1014*VLOOKUP('Project 4'!$U1014,#REF!,2,0),"")</f>
        <v/>
      </c>
    </row>
    <row r="1015" spans="12:23" x14ac:dyDescent="0.35">
      <c r="L1015"/>
      <c r="W1015" s="53" t="str">
        <f>IF('Project 4'!$V1015&lt;&gt;"",'Project 4'!$V1015*VLOOKUP('Project 4'!$U1015,#REF!,2,0),"")</f>
        <v/>
      </c>
    </row>
    <row r="1016" spans="12:23" x14ac:dyDescent="0.35">
      <c r="L1016"/>
      <c r="W1016" s="53" t="str">
        <f>IF('Project 4'!$V1016&lt;&gt;"",'Project 4'!$V1016*VLOOKUP('Project 4'!$U1016,#REF!,2,0),"")</f>
        <v/>
      </c>
    </row>
    <row r="1017" spans="12:23" x14ac:dyDescent="0.35">
      <c r="L1017"/>
      <c r="W1017" s="53" t="str">
        <f>IF('Project 4'!$V1017&lt;&gt;"",'Project 4'!$V1017*VLOOKUP('Project 4'!$U1017,#REF!,2,0),"")</f>
        <v/>
      </c>
    </row>
    <row r="1018" spans="12:23" x14ac:dyDescent="0.35">
      <c r="L1018"/>
      <c r="W1018" s="53" t="str">
        <f>IF('Project 4'!$V1018&lt;&gt;"",'Project 4'!$V1018*VLOOKUP('Project 4'!$U1018,#REF!,2,0),"")</f>
        <v/>
      </c>
    </row>
    <row r="1019" spans="12:23" x14ac:dyDescent="0.35">
      <c r="L1019"/>
      <c r="W1019" s="53" t="str">
        <f>IF('Project 4'!$V1019&lt;&gt;"",'Project 4'!$V1019*VLOOKUP('Project 4'!$U1019,#REF!,2,0),"")</f>
        <v/>
      </c>
    </row>
    <row r="1020" spans="12:23" x14ac:dyDescent="0.35">
      <c r="L1020"/>
      <c r="W1020" s="53" t="str">
        <f>IF('Project 4'!$V1020&lt;&gt;"",'Project 4'!$V1020*VLOOKUP('Project 4'!$U1020,#REF!,2,0),"")</f>
        <v/>
      </c>
    </row>
    <row r="1021" spans="12:23" x14ac:dyDescent="0.35">
      <c r="L1021"/>
      <c r="W1021" s="53" t="str">
        <f>IF('Project 4'!$V1021&lt;&gt;"",'Project 4'!$V1021*VLOOKUP('Project 4'!$U1021,#REF!,2,0),"")</f>
        <v/>
      </c>
    </row>
    <row r="1022" spans="12:23" x14ac:dyDescent="0.35">
      <c r="L1022"/>
      <c r="W1022" s="53" t="str">
        <f>IF('Project 4'!$V1022&lt;&gt;"",'Project 4'!$V1022*VLOOKUP('Project 4'!$U1022,#REF!,2,0),"")</f>
        <v/>
      </c>
    </row>
    <row r="1023" spans="12:23" x14ac:dyDescent="0.35">
      <c r="L1023"/>
      <c r="W1023" s="53" t="str">
        <f>IF('Project 4'!$V1023&lt;&gt;"",'Project 4'!$V1023*VLOOKUP('Project 4'!$U1023,#REF!,2,0),"")</f>
        <v/>
      </c>
    </row>
    <row r="1024" spans="12:23" x14ac:dyDescent="0.35">
      <c r="L1024"/>
      <c r="W1024" s="53" t="str">
        <f>IF('Project 4'!$V1024&lt;&gt;"",'Project 4'!$V1024*VLOOKUP('Project 4'!$U1024,#REF!,2,0),"")</f>
        <v/>
      </c>
    </row>
    <row r="1025" spans="12:23" x14ac:dyDescent="0.35">
      <c r="L1025"/>
      <c r="W1025" s="53" t="str">
        <f>IF('Project 4'!$V1025&lt;&gt;"",'Project 4'!$V1025*VLOOKUP('Project 4'!$U1025,#REF!,2,0),"")</f>
        <v/>
      </c>
    </row>
    <row r="1026" spans="12:23" x14ac:dyDescent="0.35">
      <c r="L1026"/>
      <c r="W1026" s="53" t="str">
        <f>IF('Project 4'!$V1026&lt;&gt;"",'Project 4'!$V1026*VLOOKUP('Project 4'!$U1026,#REF!,2,0),"")</f>
        <v/>
      </c>
    </row>
    <row r="1027" spans="12:23" x14ac:dyDescent="0.35">
      <c r="L1027"/>
      <c r="W1027" s="53" t="str">
        <f>IF('Project 4'!$V1027&lt;&gt;"",'Project 4'!$V1027*VLOOKUP('Project 4'!$U1027,#REF!,2,0),"")</f>
        <v/>
      </c>
    </row>
    <row r="1028" spans="12:23" x14ac:dyDescent="0.35">
      <c r="L1028"/>
      <c r="W1028" s="53" t="str">
        <f>IF('Project 4'!$V1028&lt;&gt;"",'Project 4'!$V1028*VLOOKUP('Project 4'!$U1028,#REF!,2,0),"")</f>
        <v/>
      </c>
    </row>
    <row r="1029" spans="12:23" x14ac:dyDescent="0.35">
      <c r="L1029"/>
      <c r="W1029" s="53" t="str">
        <f>IF('Project 4'!$V1029&lt;&gt;"",'Project 4'!$V1029*VLOOKUP('Project 4'!$U1029,#REF!,2,0),"")</f>
        <v/>
      </c>
    </row>
    <row r="1030" spans="12:23" x14ac:dyDescent="0.35">
      <c r="L1030"/>
      <c r="W1030" s="53" t="str">
        <f>IF('Project 4'!$V1030&lt;&gt;"",'Project 4'!$V1030*VLOOKUP('Project 4'!$U1030,#REF!,2,0),"")</f>
        <v/>
      </c>
    </row>
    <row r="1031" spans="12:23" x14ac:dyDescent="0.35">
      <c r="L1031"/>
      <c r="W1031" s="53" t="str">
        <f>IF('Project 4'!$V1031&lt;&gt;"",'Project 4'!$V1031*VLOOKUP('Project 4'!$U1031,#REF!,2,0),"")</f>
        <v/>
      </c>
    </row>
    <row r="1032" spans="12:23" x14ac:dyDescent="0.35">
      <c r="L1032"/>
      <c r="W1032" s="53" t="str">
        <f>IF('Project 4'!$V1032&lt;&gt;"",'Project 4'!$V1032*VLOOKUP('Project 4'!$U1032,#REF!,2,0),"")</f>
        <v/>
      </c>
    </row>
    <row r="1033" spans="12:23" x14ac:dyDescent="0.35">
      <c r="L1033"/>
      <c r="W1033" s="53" t="str">
        <f>IF('Project 4'!$V1033&lt;&gt;"",'Project 4'!$V1033*VLOOKUP('Project 4'!$U1033,#REF!,2,0),"")</f>
        <v/>
      </c>
    </row>
    <row r="1034" spans="12:23" x14ac:dyDescent="0.35">
      <c r="L1034"/>
      <c r="W1034" s="53" t="str">
        <f>IF('Project 4'!$V1034&lt;&gt;"",'Project 4'!$V1034*VLOOKUP('Project 4'!$U1034,#REF!,2,0),"")</f>
        <v/>
      </c>
    </row>
    <row r="1035" spans="12:23" x14ac:dyDescent="0.35">
      <c r="L1035"/>
      <c r="W1035" s="53" t="str">
        <f>IF('Project 4'!$V1035&lt;&gt;"",'Project 4'!$V1035*VLOOKUP('Project 4'!$U1035,#REF!,2,0),"")</f>
        <v/>
      </c>
    </row>
    <row r="1036" spans="12:23" x14ac:dyDescent="0.35">
      <c r="L1036"/>
      <c r="W1036" s="53" t="str">
        <f>IF('Project 4'!$V1036&lt;&gt;"",'Project 4'!$V1036*VLOOKUP('Project 4'!$U1036,#REF!,2,0),"")</f>
        <v/>
      </c>
    </row>
    <row r="1037" spans="12:23" x14ac:dyDescent="0.35">
      <c r="L1037"/>
      <c r="W1037" s="53" t="str">
        <f>IF('Project 4'!$V1037&lt;&gt;"",'Project 4'!$V1037*VLOOKUP('Project 4'!$U1037,#REF!,2,0),"")</f>
        <v/>
      </c>
    </row>
    <row r="1038" spans="12:23" x14ac:dyDescent="0.35">
      <c r="L1038"/>
      <c r="W1038" s="53" t="str">
        <f>IF('Project 4'!$V1038&lt;&gt;"",'Project 4'!$V1038*VLOOKUP('Project 4'!$U1038,#REF!,2,0),"")</f>
        <v/>
      </c>
    </row>
    <row r="1039" spans="12:23" x14ac:dyDescent="0.35">
      <c r="L1039"/>
      <c r="W1039" s="53" t="str">
        <f>IF('Project 4'!$V1039&lt;&gt;"",'Project 4'!$V1039*VLOOKUP('Project 4'!$U1039,#REF!,2,0),"")</f>
        <v/>
      </c>
    </row>
    <row r="1040" spans="12:23" x14ac:dyDescent="0.35">
      <c r="L1040"/>
      <c r="W1040" s="53" t="str">
        <f>IF('Project 4'!$V1040&lt;&gt;"",'Project 4'!$V1040*VLOOKUP('Project 4'!$U1040,#REF!,2,0),"")</f>
        <v/>
      </c>
    </row>
    <row r="1041" spans="12:23" x14ac:dyDescent="0.35">
      <c r="L1041"/>
      <c r="W1041" s="53" t="str">
        <f>IF('Project 4'!$V1041&lt;&gt;"",'Project 4'!$V1041*VLOOKUP('Project 4'!$U1041,#REF!,2,0),"")</f>
        <v/>
      </c>
    </row>
    <row r="1042" spans="12:23" x14ac:dyDescent="0.35">
      <c r="L1042"/>
      <c r="W1042" s="53" t="str">
        <f>IF('Project 4'!$V1042&lt;&gt;"",'Project 4'!$V1042*VLOOKUP('Project 4'!$U1042,#REF!,2,0),"")</f>
        <v/>
      </c>
    </row>
    <row r="1043" spans="12:23" x14ac:dyDescent="0.35">
      <c r="L1043"/>
      <c r="W1043" s="53" t="str">
        <f>IF('Project 4'!$V1043&lt;&gt;"",'Project 4'!$V1043*VLOOKUP('Project 4'!$U1043,#REF!,2,0),"")</f>
        <v/>
      </c>
    </row>
    <row r="1044" spans="12:23" x14ac:dyDescent="0.35">
      <c r="L1044"/>
      <c r="W1044" s="20"/>
    </row>
    <row r="1045" spans="12:23" x14ac:dyDescent="0.35">
      <c r="L1045"/>
    </row>
    <row r="1046" spans="12:23" x14ac:dyDescent="0.35">
      <c r="L1046"/>
    </row>
    <row r="1047" spans="12:23" x14ac:dyDescent="0.35">
      <c r="L1047"/>
    </row>
    <row r="1048" spans="12:23" x14ac:dyDescent="0.35">
      <c r="L1048"/>
    </row>
    <row r="1049" spans="12:23" x14ac:dyDescent="0.35">
      <c r="L1049"/>
    </row>
    <row r="1050" spans="12:23" x14ac:dyDescent="0.35">
      <c r="L1050"/>
    </row>
    <row r="1051" spans="12:23" x14ac:dyDescent="0.35">
      <c r="L1051"/>
    </row>
    <row r="1052" spans="12:23" x14ac:dyDescent="0.35">
      <c r="L1052"/>
    </row>
    <row r="1053" spans="12:23" x14ac:dyDescent="0.35">
      <c r="L1053"/>
    </row>
    <row r="1054" spans="12:23" x14ac:dyDescent="0.35">
      <c r="L1054"/>
    </row>
    <row r="1055" spans="12:23" x14ac:dyDescent="0.35">
      <c r="L1055"/>
    </row>
    <row r="1056" spans="12:23" x14ac:dyDescent="0.35">
      <c r="L1056"/>
    </row>
    <row r="1057" spans="12:12" x14ac:dyDescent="0.35">
      <c r="L1057"/>
    </row>
    <row r="1058" spans="12:12" x14ac:dyDescent="0.35">
      <c r="L1058"/>
    </row>
    <row r="1059" spans="12:12" x14ac:dyDescent="0.35">
      <c r="L1059"/>
    </row>
    <row r="1060" spans="12:12" x14ac:dyDescent="0.35">
      <c r="L1060"/>
    </row>
    <row r="1061" spans="12:12" x14ac:dyDescent="0.35">
      <c r="L1061"/>
    </row>
    <row r="1062" spans="12:12" x14ac:dyDescent="0.35">
      <c r="L1062"/>
    </row>
    <row r="1063" spans="12:12" x14ac:dyDescent="0.35">
      <c r="L1063"/>
    </row>
    <row r="1064" spans="12:12" x14ac:dyDescent="0.35">
      <c r="L1064"/>
    </row>
    <row r="1065" spans="12:12" x14ac:dyDescent="0.35">
      <c r="L1065"/>
    </row>
    <row r="1066" spans="12:12" x14ac:dyDescent="0.35">
      <c r="L1066"/>
    </row>
    <row r="1067" spans="12:12" x14ac:dyDescent="0.35">
      <c r="L1067"/>
    </row>
    <row r="1068" spans="12:12" x14ac:dyDescent="0.35">
      <c r="L1068"/>
    </row>
    <row r="1069" spans="12:12" x14ac:dyDescent="0.35">
      <c r="L1069"/>
    </row>
    <row r="1070" spans="12:12" x14ac:dyDescent="0.35">
      <c r="L1070"/>
    </row>
    <row r="1071" spans="12:12" x14ac:dyDescent="0.35">
      <c r="L1071"/>
    </row>
    <row r="1072" spans="12:12" x14ac:dyDescent="0.35">
      <c r="L1072"/>
    </row>
    <row r="1073" spans="12:12" x14ac:dyDescent="0.35">
      <c r="L1073"/>
    </row>
    <row r="1074" spans="12:12" x14ac:dyDescent="0.35">
      <c r="L1074"/>
    </row>
    <row r="1075" spans="12:12" x14ac:dyDescent="0.35">
      <c r="L1075"/>
    </row>
    <row r="1076" spans="12:12" x14ac:dyDescent="0.35">
      <c r="L1076"/>
    </row>
    <row r="1077" spans="12:12" x14ac:dyDescent="0.35">
      <c r="L1077"/>
    </row>
    <row r="1078" spans="12:12" x14ac:dyDescent="0.35">
      <c r="L1078"/>
    </row>
    <row r="1079" spans="12:12" x14ac:dyDescent="0.35">
      <c r="L1079"/>
    </row>
    <row r="1080" spans="12:12" x14ac:dyDescent="0.35">
      <c r="L1080"/>
    </row>
    <row r="1081" spans="12:12" x14ac:dyDescent="0.35">
      <c r="L1081"/>
    </row>
    <row r="1082" spans="12:12" x14ac:dyDescent="0.35">
      <c r="L1082"/>
    </row>
    <row r="1083" spans="12:12" x14ac:dyDescent="0.35">
      <c r="L1083"/>
    </row>
    <row r="1084" spans="12:12" x14ac:dyDescent="0.35">
      <c r="L1084"/>
    </row>
    <row r="1085" spans="12:12" x14ac:dyDescent="0.35">
      <c r="L1085"/>
    </row>
    <row r="1086" spans="12:12" x14ac:dyDescent="0.35">
      <c r="L1086"/>
    </row>
    <row r="1087" spans="12:12" x14ac:dyDescent="0.35">
      <c r="L1087"/>
    </row>
    <row r="1088" spans="12:12" x14ac:dyDescent="0.35">
      <c r="L1088"/>
    </row>
    <row r="1089" spans="12:12" x14ac:dyDescent="0.35">
      <c r="L1089"/>
    </row>
    <row r="1090" spans="12:12" x14ac:dyDescent="0.35">
      <c r="L1090"/>
    </row>
    <row r="1091" spans="12:12" x14ac:dyDescent="0.35">
      <c r="L1091"/>
    </row>
    <row r="1092" spans="12:12" x14ac:dyDescent="0.35">
      <c r="L1092"/>
    </row>
    <row r="1093" spans="12:12" x14ac:dyDescent="0.35">
      <c r="L1093"/>
    </row>
    <row r="1094" spans="12:12" x14ac:dyDescent="0.35">
      <c r="L1094"/>
    </row>
    <row r="1095" spans="12:12" x14ac:dyDescent="0.35">
      <c r="L1095"/>
    </row>
    <row r="1096" spans="12:12" x14ac:dyDescent="0.35">
      <c r="L1096"/>
    </row>
    <row r="1097" spans="12:12" x14ac:dyDescent="0.35">
      <c r="L1097"/>
    </row>
    <row r="1098" spans="12:12" x14ac:dyDescent="0.35">
      <c r="L1098"/>
    </row>
    <row r="1099" spans="12:12" x14ac:dyDescent="0.35">
      <c r="L1099"/>
    </row>
    <row r="1100" spans="12:12" x14ac:dyDescent="0.35">
      <c r="L1100"/>
    </row>
    <row r="1101" spans="12:12" x14ac:dyDescent="0.35">
      <c r="L1101"/>
    </row>
    <row r="1102" spans="12:12" x14ac:dyDescent="0.35">
      <c r="L1102"/>
    </row>
    <row r="1103" spans="12:12" x14ac:dyDescent="0.35">
      <c r="L1103"/>
    </row>
    <row r="1104" spans="12:12" x14ac:dyDescent="0.35">
      <c r="L1104"/>
    </row>
    <row r="1105" spans="12:12" x14ac:dyDescent="0.35">
      <c r="L1105"/>
    </row>
    <row r="1106" spans="12:12" x14ac:dyDescent="0.35">
      <c r="L1106"/>
    </row>
    <row r="1107" spans="12:12" x14ac:dyDescent="0.35">
      <c r="L1107"/>
    </row>
    <row r="1108" spans="12:12" x14ac:dyDescent="0.35">
      <c r="L1108"/>
    </row>
    <row r="1109" spans="12:12" x14ac:dyDescent="0.35">
      <c r="L1109"/>
    </row>
    <row r="1110" spans="12:12" x14ac:dyDescent="0.35">
      <c r="L1110"/>
    </row>
    <row r="1111" spans="12:12" x14ac:dyDescent="0.35">
      <c r="L1111"/>
    </row>
    <row r="1112" spans="12:12" x14ac:dyDescent="0.35">
      <c r="L1112"/>
    </row>
    <row r="1113" spans="12:12" x14ac:dyDescent="0.35">
      <c r="L1113"/>
    </row>
    <row r="1114" spans="12:12" x14ac:dyDescent="0.35">
      <c r="L1114"/>
    </row>
    <row r="1115" spans="12:12" x14ac:dyDescent="0.35">
      <c r="L1115"/>
    </row>
    <row r="1116" spans="12:12" x14ac:dyDescent="0.35">
      <c r="L1116"/>
    </row>
    <row r="1117" spans="12:12" x14ac:dyDescent="0.35">
      <c r="L1117"/>
    </row>
    <row r="1118" spans="12:12" x14ac:dyDescent="0.35">
      <c r="L1118"/>
    </row>
    <row r="1119" spans="12:12" x14ac:dyDescent="0.35">
      <c r="L1119"/>
    </row>
    <row r="1120" spans="12:12" x14ac:dyDescent="0.35">
      <c r="L1120"/>
    </row>
    <row r="1121" spans="12:12" x14ac:dyDescent="0.35">
      <c r="L1121"/>
    </row>
    <row r="1122" spans="12:12" x14ac:dyDescent="0.35">
      <c r="L1122"/>
    </row>
    <row r="1123" spans="12:12" x14ac:dyDescent="0.35">
      <c r="L1123"/>
    </row>
    <row r="1124" spans="12:12" x14ac:dyDescent="0.35">
      <c r="L1124"/>
    </row>
    <row r="1125" spans="12:12" x14ac:dyDescent="0.35">
      <c r="L1125"/>
    </row>
    <row r="1126" spans="12:12" x14ac:dyDescent="0.35">
      <c r="L1126"/>
    </row>
    <row r="1127" spans="12:12" x14ac:dyDescent="0.35">
      <c r="L1127"/>
    </row>
    <row r="1128" spans="12:12" x14ac:dyDescent="0.35">
      <c r="L1128"/>
    </row>
    <row r="1129" spans="12:12" x14ac:dyDescent="0.35">
      <c r="L1129"/>
    </row>
    <row r="1130" spans="12:12" x14ac:dyDescent="0.35">
      <c r="L1130"/>
    </row>
    <row r="1131" spans="12:12" x14ac:dyDescent="0.35">
      <c r="L1131"/>
    </row>
    <row r="1132" spans="12:12" x14ac:dyDescent="0.35">
      <c r="L1132"/>
    </row>
    <row r="1133" spans="12:12" x14ac:dyDescent="0.35">
      <c r="L1133"/>
    </row>
    <row r="1134" spans="12:12" x14ac:dyDescent="0.35">
      <c r="L1134"/>
    </row>
    <row r="1135" spans="12:12" x14ac:dyDescent="0.35">
      <c r="L1135"/>
    </row>
    <row r="1136" spans="12:12" x14ac:dyDescent="0.35">
      <c r="L1136"/>
    </row>
    <row r="1137" spans="12:12" x14ac:dyDescent="0.35">
      <c r="L1137"/>
    </row>
    <row r="1138" spans="12:12" x14ac:dyDescent="0.35">
      <c r="L1138"/>
    </row>
    <row r="1139" spans="12:12" x14ac:dyDescent="0.35">
      <c r="L1139"/>
    </row>
    <row r="1140" spans="12:12" x14ac:dyDescent="0.35">
      <c r="L1140"/>
    </row>
    <row r="1141" spans="12:12" x14ac:dyDescent="0.35">
      <c r="L1141"/>
    </row>
    <row r="1142" spans="12:12" x14ac:dyDescent="0.35">
      <c r="L1142"/>
    </row>
    <row r="1143" spans="12:12" x14ac:dyDescent="0.35">
      <c r="L1143"/>
    </row>
    <row r="1144" spans="12:12" x14ac:dyDescent="0.35">
      <c r="L1144"/>
    </row>
    <row r="1145" spans="12:12" x14ac:dyDescent="0.35">
      <c r="L1145"/>
    </row>
    <row r="1146" spans="12:12" x14ac:dyDescent="0.35">
      <c r="L1146"/>
    </row>
    <row r="1147" spans="12:12" x14ac:dyDescent="0.35">
      <c r="L1147"/>
    </row>
    <row r="1148" spans="12:12" x14ac:dyDescent="0.35">
      <c r="L1148"/>
    </row>
    <row r="1149" spans="12:12" x14ac:dyDescent="0.35">
      <c r="L1149"/>
    </row>
    <row r="1150" spans="12:12" x14ac:dyDescent="0.35">
      <c r="L1150"/>
    </row>
    <row r="1151" spans="12:12" x14ac:dyDescent="0.35">
      <c r="L1151"/>
    </row>
    <row r="1152" spans="12:12" x14ac:dyDescent="0.35">
      <c r="L1152"/>
    </row>
    <row r="1153" spans="12:12" x14ac:dyDescent="0.35">
      <c r="L1153"/>
    </row>
    <row r="1154" spans="12:12" x14ac:dyDescent="0.35">
      <c r="L1154"/>
    </row>
    <row r="1155" spans="12:12" x14ac:dyDescent="0.35">
      <c r="L1155"/>
    </row>
    <row r="1156" spans="12:12" x14ac:dyDescent="0.35">
      <c r="L1156"/>
    </row>
    <row r="1157" spans="12:12" x14ac:dyDescent="0.35">
      <c r="L1157"/>
    </row>
    <row r="1158" spans="12:12" x14ac:dyDescent="0.35">
      <c r="L1158"/>
    </row>
    <row r="1159" spans="12:12" x14ac:dyDescent="0.35">
      <c r="L1159"/>
    </row>
    <row r="1160" spans="12:12" x14ac:dyDescent="0.35">
      <c r="L1160"/>
    </row>
    <row r="1161" spans="12:12" x14ac:dyDescent="0.35">
      <c r="L1161"/>
    </row>
    <row r="1162" spans="12:12" x14ac:dyDescent="0.35">
      <c r="L1162"/>
    </row>
    <row r="1163" spans="12:12" x14ac:dyDescent="0.35">
      <c r="L1163"/>
    </row>
    <row r="1164" spans="12:12" x14ac:dyDescent="0.35">
      <c r="L1164"/>
    </row>
    <row r="1165" spans="12:12" x14ac:dyDescent="0.35">
      <c r="L1165"/>
    </row>
    <row r="1166" spans="12:12" x14ac:dyDescent="0.35">
      <c r="L1166"/>
    </row>
    <row r="1167" spans="12:12" x14ac:dyDescent="0.35">
      <c r="L1167"/>
    </row>
    <row r="1168" spans="12:12" x14ac:dyDescent="0.35">
      <c r="L1168"/>
    </row>
    <row r="1169" spans="12:12" x14ac:dyDescent="0.35">
      <c r="L1169"/>
    </row>
    <row r="1170" spans="12:12" x14ac:dyDescent="0.35">
      <c r="L1170"/>
    </row>
    <row r="1171" spans="12:12" x14ac:dyDescent="0.35">
      <c r="L1171"/>
    </row>
    <row r="1172" spans="12:12" x14ac:dyDescent="0.35">
      <c r="L1172"/>
    </row>
    <row r="1173" spans="12:12" x14ac:dyDescent="0.35">
      <c r="L1173"/>
    </row>
    <row r="1174" spans="12:12" x14ac:dyDescent="0.35">
      <c r="L1174"/>
    </row>
    <row r="1175" spans="12:12" x14ac:dyDescent="0.35">
      <c r="L1175"/>
    </row>
    <row r="1176" spans="12:12" x14ac:dyDescent="0.35">
      <c r="L1176"/>
    </row>
    <row r="1177" spans="12:12" x14ac:dyDescent="0.35">
      <c r="L1177"/>
    </row>
    <row r="1178" spans="12:12" x14ac:dyDescent="0.35">
      <c r="L1178"/>
    </row>
    <row r="1179" spans="12:12" x14ac:dyDescent="0.35">
      <c r="L1179"/>
    </row>
    <row r="1180" spans="12:12" x14ac:dyDescent="0.35">
      <c r="L1180"/>
    </row>
    <row r="1181" spans="12:12" x14ac:dyDescent="0.35">
      <c r="L1181"/>
    </row>
    <row r="1182" spans="12:12" x14ac:dyDescent="0.35">
      <c r="L1182"/>
    </row>
    <row r="1183" spans="12:12" x14ac:dyDescent="0.35">
      <c r="L1183"/>
    </row>
    <row r="1184" spans="12:12" x14ac:dyDescent="0.35">
      <c r="L1184"/>
    </row>
    <row r="1185" spans="12:12" x14ac:dyDescent="0.35">
      <c r="L1185"/>
    </row>
    <row r="1186" spans="12:12" x14ac:dyDescent="0.35">
      <c r="L1186"/>
    </row>
    <row r="1187" spans="12:12" x14ac:dyDescent="0.35">
      <c r="L1187"/>
    </row>
    <row r="1188" spans="12:12" x14ac:dyDescent="0.35">
      <c r="L1188"/>
    </row>
    <row r="1189" spans="12:12" x14ac:dyDescent="0.35">
      <c r="L1189"/>
    </row>
    <row r="1190" spans="12:12" x14ac:dyDescent="0.35">
      <c r="L1190"/>
    </row>
    <row r="1191" spans="12:12" x14ac:dyDescent="0.35">
      <c r="L1191"/>
    </row>
    <row r="1192" spans="12:12" x14ac:dyDescent="0.35">
      <c r="L1192"/>
    </row>
    <row r="1193" spans="12:12" x14ac:dyDescent="0.35">
      <c r="L1193"/>
    </row>
    <row r="1194" spans="12:12" x14ac:dyDescent="0.35">
      <c r="L1194"/>
    </row>
    <row r="1195" spans="12:12" x14ac:dyDescent="0.35">
      <c r="L1195"/>
    </row>
    <row r="1196" spans="12:12" x14ac:dyDescent="0.35">
      <c r="L1196"/>
    </row>
    <row r="1197" spans="12:12" x14ac:dyDescent="0.35">
      <c r="L1197"/>
    </row>
    <row r="1198" spans="12:12" x14ac:dyDescent="0.35">
      <c r="L1198"/>
    </row>
    <row r="1199" spans="12:12" x14ac:dyDescent="0.35">
      <c r="L1199"/>
    </row>
    <row r="1200" spans="12:12" x14ac:dyDescent="0.35">
      <c r="L1200"/>
    </row>
    <row r="1201" spans="12:12" x14ac:dyDescent="0.35">
      <c r="L1201"/>
    </row>
    <row r="1202" spans="12:12" x14ac:dyDescent="0.35">
      <c r="L1202"/>
    </row>
    <row r="1203" spans="12:12" x14ac:dyDescent="0.35">
      <c r="L1203"/>
    </row>
    <row r="1204" spans="12:12" x14ac:dyDescent="0.35">
      <c r="L1204"/>
    </row>
    <row r="1205" spans="12:12" x14ac:dyDescent="0.35">
      <c r="L1205"/>
    </row>
    <row r="1206" spans="12:12" x14ac:dyDescent="0.35">
      <c r="L1206"/>
    </row>
    <row r="1207" spans="12:12" x14ac:dyDescent="0.35">
      <c r="L1207"/>
    </row>
    <row r="1208" spans="12:12" x14ac:dyDescent="0.35">
      <c r="L1208"/>
    </row>
    <row r="1209" spans="12:12" x14ac:dyDescent="0.35">
      <c r="L1209"/>
    </row>
    <row r="1210" spans="12:12" x14ac:dyDescent="0.35">
      <c r="L1210"/>
    </row>
    <row r="1211" spans="12:12" x14ac:dyDescent="0.35">
      <c r="L1211"/>
    </row>
    <row r="1212" spans="12:12" x14ac:dyDescent="0.35">
      <c r="L1212"/>
    </row>
    <row r="1213" spans="12:12" x14ac:dyDescent="0.35">
      <c r="L1213"/>
    </row>
    <row r="1214" spans="12:12" x14ac:dyDescent="0.35">
      <c r="L1214"/>
    </row>
    <row r="1215" spans="12:12" x14ac:dyDescent="0.35">
      <c r="L1215"/>
    </row>
    <row r="1216" spans="12:12" x14ac:dyDescent="0.35">
      <c r="L1216"/>
    </row>
    <row r="1217" spans="12:12" x14ac:dyDescent="0.35">
      <c r="L1217"/>
    </row>
    <row r="1218" spans="12:12" x14ac:dyDescent="0.35">
      <c r="L1218"/>
    </row>
    <row r="1219" spans="12:12" x14ac:dyDescent="0.35">
      <c r="L1219"/>
    </row>
    <row r="1220" spans="12:12" x14ac:dyDescent="0.35">
      <c r="L1220"/>
    </row>
    <row r="1221" spans="12:12" x14ac:dyDescent="0.35">
      <c r="L1221"/>
    </row>
    <row r="1222" spans="12:12" x14ac:dyDescent="0.35">
      <c r="L1222"/>
    </row>
    <row r="1223" spans="12:12" x14ac:dyDescent="0.35">
      <c r="L1223"/>
    </row>
    <row r="1224" spans="12:12" x14ac:dyDescent="0.35">
      <c r="L1224"/>
    </row>
    <row r="1225" spans="12:12" x14ac:dyDescent="0.35">
      <c r="L1225"/>
    </row>
    <row r="1226" spans="12:12" x14ac:dyDescent="0.35">
      <c r="L1226"/>
    </row>
    <row r="1227" spans="12:12" x14ac:dyDescent="0.35">
      <c r="L1227"/>
    </row>
    <row r="1228" spans="12:12" x14ac:dyDescent="0.35">
      <c r="L1228"/>
    </row>
    <row r="1229" spans="12:12" x14ac:dyDescent="0.35">
      <c r="L1229"/>
    </row>
    <row r="1230" spans="12:12" x14ac:dyDescent="0.35">
      <c r="L1230"/>
    </row>
    <row r="1231" spans="12:12" x14ac:dyDescent="0.35">
      <c r="L1231"/>
    </row>
    <row r="1232" spans="12:12" x14ac:dyDescent="0.35">
      <c r="L1232"/>
    </row>
    <row r="1233" spans="12:12" x14ac:dyDescent="0.35">
      <c r="L1233"/>
    </row>
    <row r="1234" spans="12:12" x14ac:dyDescent="0.35">
      <c r="L1234"/>
    </row>
    <row r="1235" spans="12:12" x14ac:dyDescent="0.35">
      <c r="L1235"/>
    </row>
    <row r="1236" spans="12:12" x14ac:dyDescent="0.35">
      <c r="L1236"/>
    </row>
    <row r="1237" spans="12:12" x14ac:dyDescent="0.35">
      <c r="L1237"/>
    </row>
    <row r="1238" spans="12:12" x14ac:dyDescent="0.35">
      <c r="L1238"/>
    </row>
    <row r="1239" spans="12:12" x14ac:dyDescent="0.35">
      <c r="L1239"/>
    </row>
    <row r="1240" spans="12:12" x14ac:dyDescent="0.35">
      <c r="L1240"/>
    </row>
    <row r="1241" spans="12:12" x14ac:dyDescent="0.35">
      <c r="L1241"/>
    </row>
    <row r="1242" spans="12:12" x14ac:dyDescent="0.35">
      <c r="L1242"/>
    </row>
    <row r="1243" spans="12:12" x14ac:dyDescent="0.35">
      <c r="L1243"/>
    </row>
    <row r="1244" spans="12:12" x14ac:dyDescent="0.35">
      <c r="L1244"/>
    </row>
    <row r="1245" spans="12:12" x14ac:dyDescent="0.35">
      <c r="L1245"/>
    </row>
    <row r="1246" spans="12:12" x14ac:dyDescent="0.35">
      <c r="L1246"/>
    </row>
    <row r="1247" spans="12:12" x14ac:dyDescent="0.35">
      <c r="L1247"/>
    </row>
    <row r="1248" spans="12:12" x14ac:dyDescent="0.35">
      <c r="L1248"/>
    </row>
    <row r="1249" spans="12:12" x14ac:dyDescent="0.35">
      <c r="L1249"/>
    </row>
    <row r="1250" spans="12:12" x14ac:dyDescent="0.35">
      <c r="L1250"/>
    </row>
    <row r="1251" spans="12:12" x14ac:dyDescent="0.35">
      <c r="L1251"/>
    </row>
    <row r="1252" spans="12:12" x14ac:dyDescent="0.35">
      <c r="L1252"/>
    </row>
    <row r="1253" spans="12:12" x14ac:dyDescent="0.35">
      <c r="L1253"/>
    </row>
    <row r="1254" spans="12:12" x14ac:dyDescent="0.35">
      <c r="L1254"/>
    </row>
    <row r="1255" spans="12:12" x14ac:dyDescent="0.35">
      <c r="L1255"/>
    </row>
    <row r="1256" spans="12:12" x14ac:dyDescent="0.35">
      <c r="L1256"/>
    </row>
    <row r="1257" spans="12:12" x14ac:dyDescent="0.35">
      <c r="L1257"/>
    </row>
    <row r="1258" spans="12:12" x14ac:dyDescent="0.35">
      <c r="L1258"/>
    </row>
    <row r="1259" spans="12:12" x14ac:dyDescent="0.35">
      <c r="L1259"/>
    </row>
    <row r="1260" spans="12:12" x14ac:dyDescent="0.35">
      <c r="L1260"/>
    </row>
    <row r="1261" spans="12:12" x14ac:dyDescent="0.35">
      <c r="L1261"/>
    </row>
    <row r="1262" spans="12:12" x14ac:dyDescent="0.35">
      <c r="L1262"/>
    </row>
    <row r="1263" spans="12:12" x14ac:dyDescent="0.35">
      <c r="L1263"/>
    </row>
    <row r="1264" spans="12:12" x14ac:dyDescent="0.35">
      <c r="L1264"/>
    </row>
    <row r="1265" spans="12:12" x14ac:dyDescent="0.35">
      <c r="L1265"/>
    </row>
    <row r="1266" spans="12:12" x14ac:dyDescent="0.35">
      <c r="L1266"/>
    </row>
    <row r="1267" spans="12:12" x14ac:dyDescent="0.35">
      <c r="L1267"/>
    </row>
    <row r="1268" spans="12:12" x14ac:dyDescent="0.35">
      <c r="L1268"/>
    </row>
    <row r="1269" spans="12:12" x14ac:dyDescent="0.35">
      <c r="L1269"/>
    </row>
    <row r="1270" spans="12:12" x14ac:dyDescent="0.35">
      <c r="L1270"/>
    </row>
    <row r="1271" spans="12:12" x14ac:dyDescent="0.35">
      <c r="L1271"/>
    </row>
    <row r="1272" spans="12:12" x14ac:dyDescent="0.35">
      <c r="L1272"/>
    </row>
    <row r="1273" spans="12:12" x14ac:dyDescent="0.35">
      <c r="L1273"/>
    </row>
    <row r="1274" spans="12:12" x14ac:dyDescent="0.35">
      <c r="L1274"/>
    </row>
    <row r="1275" spans="12:12" x14ac:dyDescent="0.35">
      <c r="L1275"/>
    </row>
    <row r="1276" spans="12:12" x14ac:dyDescent="0.35">
      <c r="L1276"/>
    </row>
    <row r="1277" spans="12:12" x14ac:dyDescent="0.35">
      <c r="L1277"/>
    </row>
    <row r="1278" spans="12:12" x14ac:dyDescent="0.35">
      <c r="L1278"/>
    </row>
    <row r="1279" spans="12:12" x14ac:dyDescent="0.35">
      <c r="L1279"/>
    </row>
    <row r="1280" spans="12:12" x14ac:dyDescent="0.35">
      <c r="L1280"/>
    </row>
    <row r="1281" spans="12:12" x14ac:dyDescent="0.35">
      <c r="L1281"/>
    </row>
    <row r="1282" spans="12:12" x14ac:dyDescent="0.35">
      <c r="L1282"/>
    </row>
    <row r="1283" spans="12:12" x14ac:dyDescent="0.35">
      <c r="L1283"/>
    </row>
    <row r="1284" spans="12:12" x14ac:dyDescent="0.35">
      <c r="L1284"/>
    </row>
    <row r="1285" spans="12:12" x14ac:dyDescent="0.35">
      <c r="L1285"/>
    </row>
    <row r="1286" spans="12:12" x14ac:dyDescent="0.35">
      <c r="L1286"/>
    </row>
    <row r="1287" spans="12:12" x14ac:dyDescent="0.35">
      <c r="L1287"/>
    </row>
    <row r="1288" spans="12:12" x14ac:dyDescent="0.35">
      <c r="L1288"/>
    </row>
    <row r="1289" spans="12:12" x14ac:dyDescent="0.35">
      <c r="L1289"/>
    </row>
    <row r="1290" spans="12:12" x14ac:dyDescent="0.35">
      <c r="L1290"/>
    </row>
    <row r="1291" spans="12:12" x14ac:dyDescent="0.35">
      <c r="L1291"/>
    </row>
    <row r="1292" spans="12:12" x14ac:dyDescent="0.35">
      <c r="L1292"/>
    </row>
    <row r="1293" spans="12:12" x14ac:dyDescent="0.35">
      <c r="L1293"/>
    </row>
    <row r="1294" spans="12:12" x14ac:dyDescent="0.35">
      <c r="L1294"/>
    </row>
    <row r="1295" spans="12:12" x14ac:dyDescent="0.35">
      <c r="L1295"/>
    </row>
    <row r="1296" spans="12:12" x14ac:dyDescent="0.35">
      <c r="L1296"/>
    </row>
    <row r="1297" spans="12:12" x14ac:dyDescent="0.35">
      <c r="L1297"/>
    </row>
    <row r="1298" spans="12:12" x14ac:dyDescent="0.35">
      <c r="L1298"/>
    </row>
    <row r="1299" spans="12:12" x14ac:dyDescent="0.35">
      <c r="L1299"/>
    </row>
    <row r="1300" spans="12:12" x14ac:dyDescent="0.35">
      <c r="L1300"/>
    </row>
    <row r="1301" spans="12:12" x14ac:dyDescent="0.35">
      <c r="L1301"/>
    </row>
    <row r="1302" spans="12:12" x14ac:dyDescent="0.35">
      <c r="L1302"/>
    </row>
    <row r="1303" spans="12:12" x14ac:dyDescent="0.35">
      <c r="L1303"/>
    </row>
    <row r="1304" spans="12:12" x14ac:dyDescent="0.35">
      <c r="L1304"/>
    </row>
    <row r="1305" spans="12:12" x14ac:dyDescent="0.35">
      <c r="L1305"/>
    </row>
    <row r="1306" spans="12:12" x14ac:dyDescent="0.35">
      <c r="L1306"/>
    </row>
    <row r="1307" spans="12:12" x14ac:dyDescent="0.35">
      <c r="L1307"/>
    </row>
    <row r="1308" spans="12:12" x14ac:dyDescent="0.35">
      <c r="L1308"/>
    </row>
    <row r="1309" spans="12:12" x14ac:dyDescent="0.35">
      <c r="L1309"/>
    </row>
    <row r="1310" spans="12:12" x14ac:dyDescent="0.35">
      <c r="L1310"/>
    </row>
    <row r="1311" spans="12:12" x14ac:dyDescent="0.35">
      <c r="L1311"/>
    </row>
    <row r="1312" spans="12:12" x14ac:dyDescent="0.35">
      <c r="L1312"/>
    </row>
  </sheetData>
  <mergeCells count="57">
    <mergeCell ref="A1:C1"/>
    <mergeCell ref="A2:C3"/>
    <mergeCell ref="A29:A33"/>
    <mergeCell ref="B29:B33"/>
    <mergeCell ref="C29:C33"/>
    <mergeCell ref="I31:J35"/>
    <mergeCell ref="K31:K35"/>
    <mergeCell ref="A36:A41"/>
    <mergeCell ref="B36:B41"/>
    <mergeCell ref="C36:C41"/>
    <mergeCell ref="D36:D41"/>
    <mergeCell ref="E36:E41"/>
    <mergeCell ref="J36:J60"/>
    <mergeCell ref="G37:G48"/>
    <mergeCell ref="A42:A47"/>
    <mergeCell ref="H31:H35"/>
    <mergeCell ref="B42:B47"/>
    <mergeCell ref="C42:C47"/>
    <mergeCell ref="D42:D47"/>
    <mergeCell ref="E42:E47"/>
    <mergeCell ref="A48:A54"/>
    <mergeCell ref="B48:B54"/>
    <mergeCell ref="C48:C54"/>
    <mergeCell ref="D48:D54"/>
    <mergeCell ref="E48:E54"/>
    <mergeCell ref="H61:I62"/>
    <mergeCell ref="G49:G60"/>
    <mergeCell ref="H49:H52"/>
    <mergeCell ref="H53:H56"/>
    <mergeCell ref="H57:H60"/>
    <mergeCell ref="A55:A60"/>
    <mergeCell ref="B55:B60"/>
    <mergeCell ref="C55:C60"/>
    <mergeCell ref="D55:D60"/>
    <mergeCell ref="E55:E60"/>
    <mergeCell ref="A61:A66"/>
    <mergeCell ref="B61:B66"/>
    <mergeCell ref="C61:C66"/>
    <mergeCell ref="D61:D66"/>
    <mergeCell ref="E61:E66"/>
    <mergeCell ref="A76:A82"/>
    <mergeCell ref="B76:B82"/>
    <mergeCell ref="C76:C82"/>
    <mergeCell ref="D76:D82"/>
    <mergeCell ref="E76:E82"/>
    <mergeCell ref="A69:A75"/>
    <mergeCell ref="B69:B75"/>
    <mergeCell ref="C69:C75"/>
    <mergeCell ref="D69:D75"/>
    <mergeCell ref="E69:E75"/>
    <mergeCell ref="E83:E89"/>
    <mergeCell ref="A111:B111"/>
    <mergeCell ref="A128:D128"/>
    <mergeCell ref="A83:A89"/>
    <mergeCell ref="B83:B89"/>
    <mergeCell ref="C83:C89"/>
    <mergeCell ref="D83:D89"/>
  </mergeCells>
  <conditionalFormatting sqref="B115">
    <cfRule type="cellIs" dxfId="372" priority="57" operator="greaterThan">
      <formula>0</formula>
    </cfRule>
  </conditionalFormatting>
  <conditionalFormatting sqref="B115">
    <cfRule type="cellIs" dxfId="371" priority="58" operator="lessThan">
      <formula>0</formula>
    </cfRule>
  </conditionalFormatting>
  <conditionalFormatting sqref="A145:C148 A157:C1048576 A142:B142 A1:A2 C103 A104:C109 A98:C102 A7:B29 J36 A48:C48 C42 A34:B35 A30:A33 H36:I48 H31:I31">
    <cfRule type="beginsWith" dxfId="370" priority="55" operator="beginsWith" text="COMPLETE">
      <formula>LEFT(A1,LEN("COMPLETE"))="COMPLETE"</formula>
    </cfRule>
    <cfRule type="containsText" dxfId="369" priority="56" operator="containsText" text="INCOMPLETE">
      <formula>NOT(ISERROR(SEARCH("INCOMPLETE",A1)))</formula>
    </cfRule>
  </conditionalFormatting>
  <conditionalFormatting sqref="C109">
    <cfRule type="expression" dxfId="368" priority="54">
      <formula>$C$109&gt;$C$106</formula>
    </cfRule>
  </conditionalFormatting>
  <conditionalFormatting sqref="B109">
    <cfRule type="expression" dxfId="367" priority="53">
      <formula>$B$109&gt;$B$106</formula>
    </cfRule>
  </conditionalFormatting>
  <conditionalFormatting sqref="A109:B109">
    <cfRule type="expression" dxfId="366" priority="52">
      <formula>$A$109&gt;$A$106</formula>
    </cfRule>
  </conditionalFormatting>
  <conditionalFormatting sqref="B103">
    <cfRule type="beginsWith" dxfId="365" priority="50" operator="beginsWith" text="COMPLETE">
      <formula>LEFT(B103,LEN("COMPLETE"))="COMPLETE"</formula>
    </cfRule>
    <cfRule type="containsText" dxfId="364" priority="51" operator="containsText" text="INCOMPLETE">
      <formula>NOT(ISERROR(SEARCH("INCOMPLETE",B103)))</formula>
    </cfRule>
  </conditionalFormatting>
  <conditionalFormatting sqref="A128:D128">
    <cfRule type="containsText" dxfId="363" priority="48" operator="containsText" text="FALSE">
      <formula>NOT(ISERROR(SEARCH("FALSE",A128)))</formula>
    </cfRule>
    <cfRule type="containsText" dxfId="362" priority="49" operator="containsText" text="TRUE">
      <formula>NOT(ISERROR(SEARCH("TRUE",A128)))</formula>
    </cfRule>
  </conditionalFormatting>
  <conditionalFormatting sqref="C4:C29 C34:C35">
    <cfRule type="beginsWith" dxfId="361" priority="46" operator="beginsWith" text="COMPLETE">
      <formula>LEFT(C4,LEN("COMPLETE"))="COMPLETE"</formula>
    </cfRule>
    <cfRule type="containsText" dxfId="360" priority="47" operator="containsText" text="INCOMPLETE">
      <formula>NOT(ISERROR(SEARCH("INCOMPLETE",C4)))</formula>
    </cfRule>
  </conditionalFormatting>
  <conditionalFormatting sqref="C4">
    <cfRule type="containsText" dxfId="359" priority="45" operator="containsText" text="SHEET COMPLETE">
      <formula>NOT(ISERROR(SEARCH("SHEET COMPLETE",C4)))</formula>
    </cfRule>
  </conditionalFormatting>
  <conditionalFormatting sqref="J36">
    <cfRule type="beginsWith" dxfId="358" priority="43" operator="beginsWith" text="COMPLETE">
      <formula>LEFT(J36,LEN("COMPLETE"))="COMPLETE"</formula>
    </cfRule>
    <cfRule type="containsText" dxfId="357" priority="44" operator="containsText" text="INCOMPLETE">
      <formula>NOT(ISERROR(SEARCH("INCOMPLETE",J36)))</formula>
    </cfRule>
  </conditionalFormatting>
  <conditionalFormatting sqref="I49:I60">
    <cfRule type="beginsWith" dxfId="356" priority="41" operator="beginsWith" text="COMPLETE">
      <formula>LEFT(I49,LEN("COMPLETE"))="COMPLETE"</formula>
    </cfRule>
    <cfRule type="containsText" dxfId="355" priority="42" operator="containsText" text="INCOMPLETE">
      <formula>NOT(ISERROR(SEARCH("INCOMPLETE",I49)))</formula>
    </cfRule>
  </conditionalFormatting>
  <conditionalFormatting sqref="A36:B36 B42">
    <cfRule type="beginsWith" dxfId="354" priority="39" operator="beginsWith" text="COMPLETE">
      <formula>LEFT(A36,LEN("COMPLETE"))="COMPLETE"</formula>
    </cfRule>
    <cfRule type="containsText" dxfId="353" priority="40" operator="containsText" text="INCOMPLETE">
      <formula>NOT(ISERROR(SEARCH("INCOMPLETE",A36)))</formula>
    </cfRule>
  </conditionalFormatting>
  <conditionalFormatting sqref="C36">
    <cfRule type="beginsWith" dxfId="352" priority="37" operator="beginsWith" text="COMPLETE">
      <formula>LEFT(C36,LEN("COMPLETE"))="COMPLETE"</formula>
    </cfRule>
    <cfRule type="containsText" dxfId="351" priority="38" operator="containsText" text="INCOMPLETE">
      <formula>NOT(ISERROR(SEARCH("INCOMPLETE",C36)))</formula>
    </cfRule>
  </conditionalFormatting>
  <conditionalFormatting sqref="A69">
    <cfRule type="beginsWith" dxfId="350" priority="35" operator="beginsWith" text="COMPLETE">
      <formula>LEFT(A69,LEN("COMPLETE"))="COMPLETE"</formula>
    </cfRule>
    <cfRule type="containsText" dxfId="349" priority="36" operator="containsText" text="INCOMPLETE">
      <formula>NOT(ISERROR(SEARCH("INCOMPLETE",A69)))</formula>
    </cfRule>
  </conditionalFormatting>
  <conditionalFormatting sqref="B69">
    <cfRule type="beginsWith" dxfId="348" priority="33" operator="beginsWith" text="COMPLETE">
      <formula>LEFT(B69,LEN("COMPLETE"))="COMPLETE"</formula>
    </cfRule>
    <cfRule type="containsText" dxfId="347" priority="34" operator="containsText" text="INCOMPLETE">
      <formula>NOT(ISERROR(SEARCH("INCOMPLETE",B69)))</formula>
    </cfRule>
  </conditionalFormatting>
  <conditionalFormatting sqref="C69">
    <cfRule type="beginsWith" dxfId="346" priority="31" operator="beginsWith" text="COMPLETE">
      <formula>LEFT(C69,LEN("COMPLETE"))="COMPLETE"</formula>
    </cfRule>
    <cfRule type="containsText" dxfId="345" priority="32" operator="containsText" text="INCOMPLETE">
      <formula>NOT(ISERROR(SEARCH("INCOMPLETE",C69)))</formula>
    </cfRule>
  </conditionalFormatting>
  <conditionalFormatting sqref="A68:B68">
    <cfRule type="beginsWith" dxfId="344" priority="29" operator="beginsWith" text="COMPLETE">
      <formula>LEFT(A68,LEN("COMPLETE"))="COMPLETE"</formula>
    </cfRule>
    <cfRule type="containsText" dxfId="343" priority="30" operator="containsText" text="INCOMPLETE">
      <formula>NOT(ISERROR(SEARCH("INCOMPLETE",A68)))</formula>
    </cfRule>
  </conditionalFormatting>
  <conditionalFormatting sqref="C68">
    <cfRule type="beginsWith" dxfId="342" priority="27" operator="beginsWith" text="COMPLETE">
      <formula>LEFT(C68,LEN("COMPLETE"))="COMPLETE"</formula>
    </cfRule>
    <cfRule type="containsText" dxfId="341" priority="28" operator="containsText" text="INCOMPLETE">
      <formula>NOT(ISERROR(SEARCH("INCOMPLETE",C68)))</formula>
    </cfRule>
  </conditionalFormatting>
  <conditionalFormatting sqref="A61">
    <cfRule type="beginsWith" dxfId="340" priority="21" operator="beginsWith" text="COMPLETE">
      <formula>LEFT(A61,LEN("COMPLETE"))="COMPLETE"</formula>
    </cfRule>
    <cfRule type="containsText" dxfId="339" priority="22" operator="containsText" text="INCOMPLETE">
      <formula>NOT(ISERROR(SEARCH("INCOMPLETE",A61)))</formula>
    </cfRule>
  </conditionalFormatting>
  <conditionalFormatting sqref="A42">
    <cfRule type="beginsWith" dxfId="338" priority="25" operator="beginsWith" text="COMPLETE">
      <formula>LEFT(A42,LEN("COMPLETE"))="COMPLETE"</formula>
    </cfRule>
    <cfRule type="containsText" dxfId="337" priority="26" operator="containsText" text="INCOMPLETE">
      <formula>NOT(ISERROR(SEARCH("INCOMPLETE",A42)))</formula>
    </cfRule>
  </conditionalFormatting>
  <conditionalFormatting sqref="C55 C61">
    <cfRule type="beginsWith" dxfId="336" priority="15" operator="beginsWith" text="COMPLETE">
      <formula>LEFT(C55,LEN("COMPLETE"))="COMPLETE"</formula>
    </cfRule>
    <cfRule type="containsText" dxfId="335" priority="16" operator="containsText" text="INCOMPLETE">
      <formula>NOT(ISERROR(SEARCH("INCOMPLETE",C55)))</formula>
    </cfRule>
  </conditionalFormatting>
  <conditionalFormatting sqref="A55">
    <cfRule type="beginsWith" dxfId="334" priority="23" operator="beginsWith" text="COMPLETE">
      <formula>LEFT(A55,LEN("COMPLETE"))="COMPLETE"</formula>
    </cfRule>
    <cfRule type="containsText" dxfId="333" priority="24" operator="containsText" text="INCOMPLETE">
      <formula>NOT(ISERROR(SEARCH("INCOMPLETE",A55)))</formula>
    </cfRule>
  </conditionalFormatting>
  <conditionalFormatting sqref="B55">
    <cfRule type="beginsWith" dxfId="332" priority="19" operator="beginsWith" text="COMPLETE">
      <formula>LEFT(B55,LEN("COMPLETE"))="COMPLETE"</formula>
    </cfRule>
    <cfRule type="containsText" dxfId="331" priority="20" operator="containsText" text="INCOMPLETE">
      <formula>NOT(ISERROR(SEARCH("INCOMPLETE",B55)))</formula>
    </cfRule>
  </conditionalFormatting>
  <conditionalFormatting sqref="B61">
    <cfRule type="beginsWith" dxfId="330" priority="17" operator="beginsWith" text="COMPLETE">
      <formula>LEFT(B61,LEN("COMPLETE"))="COMPLETE"</formula>
    </cfRule>
    <cfRule type="containsText" dxfId="329" priority="18" operator="containsText" text="INCOMPLETE">
      <formula>NOT(ISERROR(SEARCH("INCOMPLETE",B61)))</formula>
    </cfRule>
  </conditionalFormatting>
  <conditionalFormatting sqref="A76 A83">
    <cfRule type="beginsWith" dxfId="328" priority="13" operator="beginsWith" text="COMPLETE">
      <formula>LEFT(A76,LEN("COMPLETE"))="COMPLETE"</formula>
    </cfRule>
    <cfRule type="containsText" dxfId="327" priority="14" operator="containsText" text="INCOMPLETE">
      <formula>NOT(ISERROR(SEARCH("INCOMPLETE",A76)))</formula>
    </cfRule>
  </conditionalFormatting>
  <conditionalFormatting sqref="B76 B83">
    <cfRule type="beginsWith" dxfId="326" priority="11" operator="beginsWith" text="COMPLETE">
      <formula>LEFT(B76,LEN("COMPLETE"))="COMPLETE"</formula>
    </cfRule>
    <cfRule type="containsText" dxfId="325" priority="12" operator="containsText" text="INCOMPLETE">
      <formula>NOT(ISERROR(SEARCH("INCOMPLETE",B76)))</formula>
    </cfRule>
  </conditionalFormatting>
  <conditionalFormatting sqref="C76 C83">
    <cfRule type="beginsWith" dxfId="324" priority="9" operator="beginsWith" text="COMPLETE">
      <formula>LEFT(C76,LEN("COMPLETE"))="COMPLETE"</formula>
    </cfRule>
    <cfRule type="containsText" dxfId="323" priority="10" operator="containsText" text="INCOMPLETE">
      <formula>NOT(ISERROR(SEARCH("INCOMPLETE",C76)))</formula>
    </cfRule>
  </conditionalFormatting>
  <conditionalFormatting sqref="K31">
    <cfRule type="beginsWith" dxfId="322" priority="7" operator="beginsWith" text="COMPLETE">
      <formula>LEFT(K31,LEN("COMPLETE"))="COMPLETE"</formula>
    </cfRule>
    <cfRule type="containsText" dxfId="321" priority="8" operator="containsText" text="INCOMPLETE">
      <formula>NOT(ISERROR(SEARCH("INCOMPLETE",K31)))</formula>
    </cfRule>
  </conditionalFormatting>
  <conditionalFormatting sqref="H49 H53 H57">
    <cfRule type="beginsWith" dxfId="320" priority="5" operator="beginsWith" text="COMPLETE">
      <formula>LEFT(H49,LEN("COMPLETE"))="COMPLETE"</formula>
    </cfRule>
    <cfRule type="containsText" dxfId="319" priority="6" operator="containsText" text="INCOMPLETE">
      <formula>NOT(ISERROR(SEARCH("INCOMPLETE",H49)))</formula>
    </cfRule>
  </conditionalFormatting>
  <conditionalFormatting sqref="A103">
    <cfRule type="beginsWith" dxfId="318" priority="1" operator="beginsWith" text="COMPLETE">
      <formula>LEFT(A103,LEN("COMPLETE"))="COMPLETE"</formula>
    </cfRule>
    <cfRule type="containsText" dxfId="317" priority="2" operator="containsText" text="INCOMPLETE">
      <formula>NOT(ISERROR(SEARCH("INCOMPLETE",A103)))</formula>
    </cfRule>
  </conditionalFormatting>
  <dataValidations count="11">
    <dataValidation type="list" allowBlank="1" showInputMessage="1" showErrorMessage="1" sqref="B5:B6" xr:uid="{069FB963-AE45-47E4-A501-A8E3B9AC48D6}">
      <formula1>"Yes,No"</formula1>
    </dataValidation>
    <dataValidation type="list" allowBlank="1" showInputMessage="1" showErrorMessage="1" sqref="L102:L103" xr:uid="{7D8068DA-A77E-4466-81E1-E5F5D2A5AD94}">
      <formula1>$A$12:$A$19</formula1>
    </dataValidation>
    <dataValidation type="list" allowBlank="1" showInputMessage="1" showErrorMessage="1" sqref="B4" xr:uid="{530061DF-67AA-4757-B60D-AAD9F95FE627}">
      <formula1>"Select choice here, Yes"</formula1>
    </dataValidation>
    <dataValidation type="list" allowBlank="1" showInputMessage="1" showErrorMessage="1" sqref="B20 B23" xr:uid="{4385BA2C-2E19-45FB-9792-3087F3E46F29}">
      <formula1>"Select choice here, SBME, CHBE, CIVL, CPEN, ELEC, ENVE, ENPH, GEOE, IGEN, MECH, MINE, MTRL, MANU, OTHER"</formula1>
    </dataValidation>
    <dataValidation type="list" allowBlank="1" showErrorMessage="1" sqref="O102:O103" xr:uid="{0DCDB070-0C92-44E7-AA9A-D5BE22538693}">
      <formula1>$A$15:$A$17</formula1>
    </dataValidation>
    <dataValidation type="list" allowBlank="1" showInputMessage="1" showErrorMessage="1" sqref="L148:L305" xr:uid="{455083C6-234B-437A-9CED-4ABF371015EE}">
      <formula1>"CAD, USD, EUR, GBP, AUD, HKD, CNY"</formula1>
    </dataValidation>
    <dataValidation type="list" allowBlank="1" showInputMessage="1" showErrorMessage="1" sqref="O148:O305" xr:uid="{E1D216BB-CEC9-4D7B-A96E-A030AAA4720E}">
      <formula1>"Purchased, Not Purchased"</formula1>
    </dataValidation>
    <dataValidation type="list" allowBlank="1" showInputMessage="1" showErrorMessage="1" sqref="L128" xr:uid="{5A7CFDAE-5432-44F7-8B7D-7D638EBB914E}">
      <formula1>$A$10:$A$12</formula1>
    </dataValidation>
    <dataValidation type="list" allowBlank="1" showErrorMessage="1" sqref="C131:C134" xr:uid="{1E411325-2B96-46B7-9616-CAA0A679FB05}">
      <formula1>#REF!</formula1>
    </dataValidation>
    <dataValidation type="list" allowBlank="1" showInputMessage="1" showErrorMessage="1" sqref="F148:F305" xr:uid="{B6C40EB7-1C48-4370-9968-9D2834867FED}">
      <formula1>"Administrative, Project, Competition, Food, Venue, Gifts"</formula1>
    </dataValidation>
    <dataValidation type="list" allowBlank="1" showInputMessage="1" showErrorMessage="1" sqref="U104:U1043" xr:uid="{63042FA0-6A19-424A-8D3E-1E6F2C7EC8CA}">
      <formula1>#REF!</formula1>
    </dataValidation>
  </dataValidations>
  <pageMargins left="0.7" right="0.7" top="0.75" bottom="0.75" header="0.3" footer="0.3"/>
  <pageSetup orientation="portrait" horizontalDpi="300" verticalDpi="300" r:id="rId2"/>
  <legacyDrawing r:id="rId3"/>
  <tableParts count="2">
    <tablePart r:id="rId4"/>
    <tablePart r:id="rId5"/>
  </tableParts>
  <extLst>
    <ext xmlns:x14="http://schemas.microsoft.com/office/spreadsheetml/2009/9/main" uri="{CCE6A557-97BC-4b89-ADB6-D9C93CAAB3DF}">
      <x14:dataValidations xmlns:xm="http://schemas.microsoft.com/office/excel/2006/main" count="7">
        <x14:dataValidation type="list" allowBlank="1" showInputMessage="1" showErrorMessage="1" xr:uid="{F04A2225-83DC-48E0-BA82-21BEDCE9524C}">
          <x14:formula1>
            <xm:f>dataval!$A$27:$A$33</xm:f>
          </x14:formula1>
          <xm:sqref>O306:O1145 O104:O127</xm:sqref>
        </x14:dataValidation>
        <x14:dataValidation type="list" allowBlank="1" showInputMessage="1" showErrorMessage="1" xr:uid="{5945B1BC-5002-4326-A411-3147705D8242}">
          <x14:formula1>
            <xm:f>dataval!$A$2:$A$4</xm:f>
          </x14:formula1>
          <xm:sqref>B8</xm:sqref>
        </x14:dataValidation>
        <x14:dataValidation type="list" allowBlank="1" showInputMessage="1" showErrorMessage="1" xr:uid="{E0B217E0-BF88-43FB-A6D6-8F9E09BFE01B}">
          <x14:formula1>
            <xm:f>dataval!$C$2:$C$17</xm:f>
          </x14:formula1>
          <xm:sqref>B11</xm:sqref>
        </x14:dataValidation>
        <x14:dataValidation type="list" allowBlank="1" showErrorMessage="1" xr:uid="{5BC61568-4164-4E45-9486-0A9EC6BD9FEC}">
          <x14:formula1>
            <xm:f>dataval!$A$8:$A$10</xm:f>
          </x14:formula1>
          <xm:sqref>C135:C144 C130</xm:sqref>
        </x14:dataValidation>
        <x14:dataValidation type="list" allowBlank="1" showInputMessage="1" showErrorMessage="1" xr:uid="{137DEC4A-6754-4558-9708-838DBB3CDFA6}">
          <x14:formula1>
            <xm:f>dataval!$A$21:$A$23</xm:f>
          </x14:formula1>
          <xm:sqref>B26:B28</xm:sqref>
        </x14:dataValidation>
        <x14:dataValidation type="list" allowBlank="1" showErrorMessage="1" xr:uid="{0660B680-96D5-4757-A165-0B479770F346}">
          <x14:formula1>
            <xm:f>dataval!$A$13:$A$15</xm:f>
          </x14:formula1>
          <xm:sqref>X104:X1043</xm:sqref>
        </x14:dataValidation>
        <x14:dataValidation type="list" allowBlank="1" showInputMessage="1" showErrorMessage="1" xr:uid="{4D583F28-C324-4EC4-8153-F934F03D92F2}">
          <x14:formula1>
            <xm:f>dataval!$E$2:$E$36</xm:f>
          </x14:formula1>
          <xm:sqref>B15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B33C9-1EEA-447A-8FFD-B0DB2772E9CB}">
  <sheetPr>
    <tabColor theme="8"/>
  </sheetPr>
  <dimension ref="A1:AA1312"/>
  <sheetViews>
    <sheetView zoomScale="80" zoomScaleNormal="80" workbookViewId="0">
      <selection sqref="A1:C1"/>
    </sheetView>
  </sheetViews>
  <sheetFormatPr defaultColWidth="10.69140625" defaultRowHeight="15.5" x14ac:dyDescent="0.35"/>
  <cols>
    <col min="1" max="1" width="40.53515625" style="17" customWidth="1"/>
    <col min="2" max="2" width="39.3046875" style="14" customWidth="1"/>
    <col min="3" max="3" width="24.69140625" style="14" bestFit="1" customWidth="1"/>
    <col min="4" max="4" width="5.53515625" style="14" bestFit="1" customWidth="1"/>
    <col min="5" max="5" width="31.4609375" style="14" bestFit="1" customWidth="1"/>
    <col min="6" max="6" width="23.69140625" style="14" customWidth="1"/>
    <col min="7" max="7" width="14.23046875" style="14" bestFit="1" customWidth="1"/>
    <col min="8" max="8" width="39.765625" style="14" customWidth="1"/>
    <col min="9" max="9" width="14.84375" style="14" customWidth="1"/>
    <col min="10" max="10" width="20.3046875" style="14" customWidth="1"/>
    <col min="11" max="11" width="21" style="14" customWidth="1"/>
    <col min="12" max="12" width="14.84375" style="14" customWidth="1"/>
    <col min="13" max="13" width="13.765625" bestFit="1" customWidth="1"/>
    <col min="14" max="14" width="17.765625" style="14" customWidth="1"/>
    <col min="15" max="15" width="16.84375" style="14" customWidth="1"/>
    <col min="16" max="16" width="60.69140625" style="14" customWidth="1"/>
    <col min="17" max="17" width="34.765625" style="14" customWidth="1"/>
    <col min="18" max="18" width="12" style="14" bestFit="1" customWidth="1"/>
    <col min="19" max="19" width="15.69140625" style="28" customWidth="1"/>
    <col min="20" max="20" width="19.4609375" style="14" bestFit="1" customWidth="1"/>
    <col min="21" max="21" width="13.69140625" style="14" bestFit="1" customWidth="1"/>
    <col min="22" max="22" width="15.69140625" customWidth="1"/>
    <col min="23" max="23" width="15.69140625" style="16" customWidth="1"/>
    <col min="24" max="24" width="11.3046875" style="14" bestFit="1" customWidth="1"/>
    <col min="25" max="25" width="25.84375" style="14" customWidth="1"/>
    <col min="26" max="26" width="27" style="14" customWidth="1"/>
    <col min="27" max="16384" width="10.69140625" style="14"/>
  </cols>
  <sheetData>
    <row r="1" spans="1:26" ht="26.25" customHeight="1" x14ac:dyDescent="0.35">
      <c r="A1" s="396" t="s">
        <v>256</v>
      </c>
      <c r="B1" s="397"/>
      <c r="C1" s="398"/>
      <c r="E1" s="322" t="str">
        <f>LEFT(A1, 9)</f>
        <v>Project 5</v>
      </c>
    </row>
    <row r="2" spans="1:26" ht="26.25" customHeight="1" x14ac:dyDescent="0.35">
      <c r="A2" s="399" t="s">
        <v>271</v>
      </c>
      <c r="B2" s="400"/>
      <c r="C2" s="401"/>
    </row>
    <row r="3" spans="1:26" ht="116.25" customHeight="1" x14ac:dyDescent="0.35">
      <c r="A3" s="402"/>
      <c r="B3" s="403"/>
      <c r="C3" s="404"/>
    </row>
    <row r="4" spans="1:26" ht="36" customHeight="1" x14ac:dyDescent="0.35">
      <c r="A4" s="173" t="str">
        <f>"I confirm the current sheet "&amp;CHAR(34)&amp;A1&amp;CHAR(34)&amp;" is correctly completed"</f>
        <v>I confirm the current sheet "Project 5 Application" is correctly completed</v>
      </c>
      <c r="B4" s="172" t="s">
        <v>258</v>
      </c>
      <c r="C4" s="112" t="str">
        <f>IF(B4&lt;&gt;"Select choice here","COMPLETE","INCOMPLETE")</f>
        <v>INCOMPLETE</v>
      </c>
      <c r="D4" s="34"/>
      <c r="E4" s="273" t="str">
        <f>IFERROR(HYPERLINK("#'"&amp;E1&amp;"'!"&amp;T("C"&amp;(6+MATCH("INCOMPLETE", C7:C93, 0))), "Incomplete cells: "&amp;COUNTIF(C4:C93, "=INCOMPLETE")+COUNTIF(J36, "=INCOMPLETE")), "ERROR")</f>
        <v>Incomplete cells: 29</v>
      </c>
      <c r="L4" s="34"/>
      <c r="N4" s="34"/>
      <c r="T4" s="34"/>
      <c r="U4" s="34"/>
      <c r="W4" s="45"/>
      <c r="X4" s="34"/>
      <c r="Y4" s="34"/>
      <c r="Z4" s="34"/>
    </row>
    <row r="5" spans="1:26" ht="14.25" customHeight="1" x14ac:dyDescent="0.35">
      <c r="A5" s="169"/>
      <c r="B5" s="170"/>
      <c r="C5" s="171"/>
      <c r="D5" s="34"/>
      <c r="E5" s="34"/>
      <c r="F5" s="34"/>
      <c r="L5" s="34"/>
      <c r="N5" s="34"/>
      <c r="T5" s="34"/>
      <c r="U5" s="34"/>
      <c r="W5" s="45"/>
      <c r="X5" s="34"/>
      <c r="Y5" s="34"/>
      <c r="Z5" s="34"/>
    </row>
    <row r="6" spans="1:26" ht="14.25" customHeight="1" x14ac:dyDescent="0.35">
      <c r="A6" s="181" t="s">
        <v>248</v>
      </c>
      <c r="B6" s="182"/>
      <c r="C6" s="183"/>
      <c r="D6" s="34"/>
      <c r="E6" s="34"/>
      <c r="F6" s="34"/>
      <c r="L6" s="34"/>
      <c r="N6" s="34"/>
      <c r="T6" s="34"/>
      <c r="U6" s="34"/>
      <c r="W6" s="45"/>
      <c r="X6" s="34"/>
      <c r="Y6" s="34"/>
      <c r="Z6" s="34"/>
    </row>
    <row r="7" spans="1:26" x14ac:dyDescent="0.35">
      <c r="A7" s="175" t="s">
        <v>113</v>
      </c>
      <c r="B7" s="136"/>
      <c r="C7" s="271" t="str">
        <f>IF(B7&lt;&gt;"","COMPLETE","INCOMPLETE")</f>
        <v>INCOMPLETE</v>
      </c>
      <c r="D7" s="34"/>
      <c r="E7" s="34"/>
      <c r="F7" s="34"/>
      <c r="L7" s="34"/>
      <c r="N7" s="34"/>
      <c r="T7" s="34"/>
      <c r="U7" s="34"/>
      <c r="W7" s="45"/>
      <c r="X7" s="34"/>
      <c r="Y7" s="34"/>
      <c r="Z7" s="34"/>
    </row>
    <row r="8" spans="1:26" ht="15" customHeight="1" x14ac:dyDescent="0.35">
      <c r="A8" s="198" t="s">
        <v>135</v>
      </c>
      <c r="B8" s="131" t="s">
        <v>258</v>
      </c>
      <c r="C8" s="112" t="str">
        <f>IF(B8&lt;&gt;"Select choice here","COMPLETE","INCOMPLETE")</f>
        <v>INCOMPLETE</v>
      </c>
      <c r="D8" s="34"/>
      <c r="E8" s="34"/>
      <c r="F8" s="34"/>
      <c r="L8" s="34"/>
      <c r="N8" s="34"/>
      <c r="T8" s="34"/>
      <c r="U8" s="34"/>
      <c r="W8" s="45"/>
      <c r="X8" s="34"/>
      <c r="Y8" s="34"/>
      <c r="Z8" s="34"/>
    </row>
    <row r="9" spans="1:26" ht="31.5" customHeight="1" x14ac:dyDescent="0.35">
      <c r="A9" s="270" t="s">
        <v>232</v>
      </c>
      <c r="B9" s="131"/>
      <c r="C9" s="112" t="str">
        <f>IF(B9&lt;&gt;"","COMPLETE","INCOMPLETE")</f>
        <v>INCOMPLETE</v>
      </c>
      <c r="D9" s="34"/>
      <c r="E9" s="49"/>
      <c r="L9" s="34"/>
      <c r="N9" s="34"/>
      <c r="T9" s="34"/>
      <c r="U9" s="34"/>
      <c r="W9" s="45"/>
      <c r="X9" s="34"/>
      <c r="Y9" s="34"/>
      <c r="Z9" s="34"/>
    </row>
    <row r="10" spans="1:26" x14ac:dyDescent="0.35">
      <c r="A10" s="130" t="s">
        <v>233</v>
      </c>
      <c r="B10" s="131"/>
      <c r="C10" s="112" t="str">
        <f>IF(B10&lt;&gt;"","COMPLETE","INCOMPLETE")</f>
        <v>INCOMPLETE</v>
      </c>
      <c r="D10" s="34"/>
      <c r="E10" s="49"/>
      <c r="L10" s="34"/>
      <c r="N10" s="34"/>
      <c r="T10" s="34"/>
      <c r="U10" s="34"/>
      <c r="W10" s="45"/>
      <c r="X10" s="34"/>
      <c r="Y10" s="34"/>
      <c r="Z10" s="34"/>
    </row>
    <row r="11" spans="1:26" ht="15" customHeight="1" x14ac:dyDescent="0.35">
      <c r="A11" s="130" t="s">
        <v>136</v>
      </c>
      <c r="B11" s="131" t="s">
        <v>258</v>
      </c>
      <c r="C11" s="112" t="str">
        <f>IF(B11&lt;&gt;"Select choice here","COMPLETE","INCOMPLETE")</f>
        <v>INCOMPLETE</v>
      </c>
      <c r="D11" s="34"/>
      <c r="E11" s="49"/>
      <c r="L11" s="34"/>
      <c r="N11" s="34"/>
      <c r="T11" s="34"/>
      <c r="U11" s="34"/>
      <c r="W11" s="45"/>
      <c r="X11" s="34"/>
      <c r="Y11" s="34"/>
      <c r="Z11" s="34"/>
    </row>
    <row r="12" spans="1:26" x14ac:dyDescent="0.35">
      <c r="A12" s="130" t="s">
        <v>234</v>
      </c>
      <c r="B12" s="131"/>
      <c r="C12" s="112" t="str">
        <f>IF(B12&lt;&gt;"","COMPLETE","INCOMPLETE")</f>
        <v>INCOMPLETE</v>
      </c>
      <c r="D12" s="34"/>
      <c r="E12" s="49"/>
      <c r="L12" s="34"/>
      <c r="N12" s="34"/>
      <c r="T12" s="34"/>
      <c r="U12" s="34"/>
      <c r="W12" s="45"/>
      <c r="X12" s="34"/>
      <c r="Y12" s="34"/>
      <c r="Z12" s="34"/>
    </row>
    <row r="13" spans="1:26" x14ac:dyDescent="0.35">
      <c r="A13" s="130" t="s">
        <v>235</v>
      </c>
      <c r="B13" s="131"/>
      <c r="C13" s="112" t="str">
        <f>IF(B13&lt;&gt;"","COMPLETE","INCOMPLETE")</f>
        <v>INCOMPLETE</v>
      </c>
      <c r="D13" s="34"/>
      <c r="E13" s="49"/>
      <c r="L13" s="34"/>
      <c r="N13" s="34"/>
      <c r="T13" s="34"/>
      <c r="U13" s="34"/>
      <c r="W13" s="45"/>
      <c r="X13" s="34"/>
      <c r="Y13" s="34"/>
      <c r="Z13" s="34"/>
    </row>
    <row r="14" spans="1:26" x14ac:dyDescent="0.35">
      <c r="A14" s="130" t="s">
        <v>236</v>
      </c>
      <c r="B14" s="131"/>
      <c r="C14" s="112" t="str">
        <f>IF(B14&lt;&gt;"","COMPLETE","INCOMPLETE")</f>
        <v>INCOMPLETE</v>
      </c>
      <c r="D14" s="34"/>
      <c r="E14" s="49"/>
      <c r="L14" s="34"/>
      <c r="N14" s="34"/>
      <c r="T14" s="34"/>
      <c r="U14" s="34"/>
      <c r="W14" s="45"/>
      <c r="X14" s="34"/>
      <c r="Y14" s="34"/>
      <c r="Z14" s="34"/>
    </row>
    <row r="15" spans="1:26" ht="42" x14ac:dyDescent="0.35">
      <c r="A15" s="130" t="s">
        <v>239</v>
      </c>
      <c r="B15" s="131" t="s">
        <v>258</v>
      </c>
      <c r="C15" s="112" t="str">
        <f>IF(B15&lt;&gt;"Select choice here","COMPLETE","INCOMPLETE")</f>
        <v>INCOMPLETE</v>
      </c>
      <c r="D15" s="34"/>
      <c r="E15" s="49"/>
      <c r="L15" s="34"/>
      <c r="N15" s="34"/>
      <c r="T15" s="34"/>
      <c r="U15" s="34"/>
      <c r="W15" s="45"/>
      <c r="X15" s="34"/>
      <c r="Y15" s="34"/>
      <c r="Z15" s="34"/>
    </row>
    <row r="16" spans="1:26" x14ac:dyDescent="0.35">
      <c r="A16" s="32"/>
      <c r="B16" s="51"/>
      <c r="C16" s="31"/>
      <c r="D16" s="34"/>
      <c r="E16" s="49"/>
      <c r="L16" s="34"/>
      <c r="N16" s="34"/>
      <c r="T16" s="34"/>
      <c r="U16" s="34"/>
      <c r="W16" s="45"/>
      <c r="X16" s="34"/>
      <c r="Y16" s="34"/>
      <c r="Z16" s="34"/>
    </row>
    <row r="17" spans="1:26" x14ac:dyDescent="0.35">
      <c r="A17" s="184" t="s">
        <v>249</v>
      </c>
      <c r="B17" s="176"/>
      <c r="C17" s="177"/>
      <c r="D17" s="34"/>
      <c r="E17" s="49"/>
      <c r="L17" s="34"/>
      <c r="N17" s="34"/>
      <c r="T17" s="34"/>
      <c r="U17" s="34"/>
      <c r="W17" s="45"/>
      <c r="X17" s="34"/>
      <c r="Y17" s="34"/>
      <c r="Z17" s="34"/>
    </row>
    <row r="18" spans="1:26" ht="28" x14ac:dyDescent="0.35">
      <c r="A18" s="270" t="s">
        <v>238</v>
      </c>
      <c r="B18" s="122"/>
      <c r="C18" s="112" t="str">
        <f>IF(B18&lt;&gt;"","COMPLETE","INCOMPLETE")</f>
        <v>INCOMPLETE</v>
      </c>
      <c r="D18" s="34"/>
      <c r="E18" s="49"/>
      <c r="L18" s="34"/>
      <c r="N18" s="34"/>
      <c r="T18" s="34"/>
      <c r="U18" s="34"/>
      <c r="W18" s="45"/>
      <c r="X18" s="34"/>
      <c r="Y18" s="34"/>
      <c r="Z18" s="34"/>
    </row>
    <row r="19" spans="1:26" x14ac:dyDescent="0.35">
      <c r="A19" s="270" t="s">
        <v>234</v>
      </c>
      <c r="B19" s="123"/>
      <c r="C19" s="52" t="str">
        <f>IF(B19&lt;&gt;"","COMPLETE","INCOMPLETE")</f>
        <v>INCOMPLETE</v>
      </c>
      <c r="D19" s="34"/>
      <c r="E19" s="49"/>
      <c r="L19" s="34"/>
      <c r="N19" s="34"/>
      <c r="T19" s="34"/>
      <c r="U19" s="34"/>
      <c r="W19" s="45"/>
      <c r="X19" s="34"/>
      <c r="Y19" s="34"/>
      <c r="Z19" s="34"/>
    </row>
    <row r="20" spans="1:26" x14ac:dyDescent="0.35">
      <c r="A20" s="270" t="s">
        <v>138</v>
      </c>
      <c r="B20" s="123" t="s">
        <v>258</v>
      </c>
      <c r="C20" s="52" t="str">
        <f>IF(B20&lt;&gt;"Select choice here","COMPLETE","INCOMPLETE")</f>
        <v>INCOMPLETE</v>
      </c>
      <c r="D20" s="34"/>
      <c r="E20" s="49"/>
      <c r="L20" s="34"/>
      <c r="N20" s="34"/>
      <c r="T20" s="34"/>
      <c r="U20" s="34"/>
      <c r="W20" s="45"/>
      <c r="X20" s="34"/>
      <c r="Y20" s="34"/>
      <c r="Z20" s="34"/>
    </row>
    <row r="21" spans="1:26" ht="28" x14ac:dyDescent="0.35">
      <c r="A21" s="270" t="s">
        <v>240</v>
      </c>
      <c r="B21" s="123"/>
      <c r="C21" s="52" t="str">
        <f>IF(B21&lt;&gt;"","COMPLETE","INCOMPLETE")</f>
        <v>INCOMPLETE</v>
      </c>
      <c r="D21" s="34"/>
      <c r="E21" s="49"/>
      <c r="L21" s="34"/>
      <c r="N21" s="34"/>
      <c r="T21" s="34"/>
      <c r="U21" s="34"/>
      <c r="W21" s="45"/>
      <c r="X21" s="34"/>
      <c r="Y21" s="34"/>
      <c r="Z21" s="34"/>
    </row>
    <row r="22" spans="1:26" x14ac:dyDescent="0.35">
      <c r="A22" s="270" t="s">
        <v>234</v>
      </c>
      <c r="B22" s="125"/>
      <c r="C22" s="52" t="str">
        <f>IF(B22&lt;&gt;"","COMPLETE","INCOMPLETE")</f>
        <v>INCOMPLETE</v>
      </c>
      <c r="D22" s="34"/>
      <c r="E22" s="49"/>
      <c r="L22" s="34"/>
      <c r="N22" s="34"/>
      <c r="T22" s="34"/>
      <c r="U22" s="34"/>
      <c r="W22" s="45"/>
      <c r="X22" s="34"/>
      <c r="Y22" s="34"/>
      <c r="Z22" s="34"/>
    </row>
    <row r="23" spans="1:26" x14ac:dyDescent="0.35">
      <c r="A23" s="270" t="s">
        <v>138</v>
      </c>
      <c r="B23" s="123" t="s">
        <v>258</v>
      </c>
      <c r="C23" s="112" t="str">
        <f>IF(B23&lt;&gt;"Select choice here","COMPLETE","INCOMPLETE")</f>
        <v>INCOMPLETE</v>
      </c>
      <c r="D23" s="34"/>
      <c r="E23" s="49"/>
      <c r="L23" s="34"/>
      <c r="N23" s="34"/>
      <c r="T23" s="34"/>
      <c r="U23" s="34"/>
      <c r="W23" s="45"/>
      <c r="X23" s="34"/>
      <c r="Y23" s="34"/>
      <c r="Z23" s="34"/>
    </row>
    <row r="24" spans="1:26" ht="15" customHeight="1" x14ac:dyDescent="0.35">
      <c r="A24" s="33"/>
      <c r="B24" s="51"/>
      <c r="C24" s="31"/>
      <c r="D24" s="34"/>
      <c r="E24" s="49"/>
      <c r="L24" s="34"/>
      <c r="N24" s="34"/>
      <c r="T24" s="34"/>
      <c r="U24" s="34"/>
      <c r="W24" s="45"/>
      <c r="X24" s="34"/>
      <c r="Y24" s="34"/>
      <c r="Z24" s="34"/>
    </row>
    <row r="25" spans="1:26" ht="15.75" customHeight="1" x14ac:dyDescent="0.35">
      <c r="A25" s="180" t="s">
        <v>250</v>
      </c>
      <c r="B25" s="178"/>
      <c r="C25" s="179"/>
      <c r="D25" s="34"/>
      <c r="E25" s="49"/>
      <c r="T25" s="34"/>
      <c r="U25" s="34"/>
      <c r="W25" s="45"/>
      <c r="X25" s="34"/>
      <c r="Y25" s="34"/>
      <c r="Z25" s="34"/>
    </row>
    <row r="26" spans="1:26" ht="15" customHeight="1" x14ac:dyDescent="0.35">
      <c r="A26" s="270" t="s">
        <v>114</v>
      </c>
      <c r="B26" s="303" t="s">
        <v>258</v>
      </c>
      <c r="C26" s="112" t="str">
        <f>IF(B26&lt;&gt;"Select choice here","COMPLETE","INCOMPLETE")</f>
        <v>INCOMPLETE</v>
      </c>
      <c r="D26" s="34"/>
      <c r="E26" s="49"/>
      <c r="T26" s="34"/>
      <c r="U26" s="34"/>
      <c r="W26" s="45"/>
      <c r="X26" s="34"/>
      <c r="Y26" s="34"/>
      <c r="Z26" s="34"/>
    </row>
    <row r="27" spans="1:26" ht="28" x14ac:dyDescent="0.35">
      <c r="A27" s="270" t="s">
        <v>115</v>
      </c>
      <c r="B27" s="303" t="s">
        <v>258</v>
      </c>
      <c r="C27" s="112" t="str">
        <f>IF(B27&lt;&gt;"Select choice here","COMPLETE","INCOMPLETE")</f>
        <v>INCOMPLETE</v>
      </c>
      <c r="D27" s="34"/>
      <c r="E27" s="49"/>
      <c r="T27" s="34"/>
      <c r="U27" s="34"/>
      <c r="W27" s="45"/>
      <c r="X27" s="34"/>
      <c r="Y27" s="34"/>
      <c r="Z27" s="34"/>
    </row>
    <row r="28" spans="1:26" ht="28" x14ac:dyDescent="0.35">
      <c r="A28" s="270" t="s">
        <v>320</v>
      </c>
      <c r="B28" s="303" t="s">
        <v>258</v>
      </c>
      <c r="C28" s="112" t="str">
        <f>IF(B28&lt;&gt;"Select choice here","COMPLETE","INCOMPLETE")</f>
        <v>INCOMPLETE</v>
      </c>
      <c r="D28" s="34"/>
      <c r="E28" s="49"/>
      <c r="T28" s="34"/>
      <c r="U28" s="34"/>
      <c r="W28" s="45"/>
      <c r="X28" s="34"/>
      <c r="Y28" s="34"/>
      <c r="Z28" s="34"/>
    </row>
    <row r="29" spans="1:26" ht="15" customHeight="1" x14ac:dyDescent="0.35">
      <c r="A29" s="412" t="s">
        <v>137</v>
      </c>
      <c r="B29" s="413"/>
      <c r="C29" s="368" t="str">
        <f>IF(B29&lt;&gt;"","COMPLETE","INCOMPLETE")</f>
        <v>INCOMPLETE</v>
      </c>
      <c r="D29" s="34"/>
      <c r="E29" s="49"/>
      <c r="T29" s="34"/>
      <c r="U29" s="34"/>
      <c r="W29" s="45"/>
      <c r="X29" s="34"/>
      <c r="Y29" s="34"/>
      <c r="Z29" s="34"/>
    </row>
    <row r="30" spans="1:26" ht="15" customHeight="1" x14ac:dyDescent="0.35">
      <c r="A30" s="412"/>
      <c r="B30" s="414"/>
      <c r="C30" s="369"/>
      <c r="D30" s="34"/>
      <c r="E30" s="49"/>
      <c r="P30" s="34"/>
      <c r="Q30" s="34"/>
      <c r="R30" s="34"/>
      <c r="S30" s="44"/>
      <c r="T30" s="34"/>
      <c r="U30" s="34"/>
      <c r="W30" s="45"/>
      <c r="X30" s="34"/>
      <c r="Y30" s="34"/>
      <c r="Z30" s="34"/>
    </row>
    <row r="31" spans="1:26" ht="15" customHeight="1" x14ac:dyDescent="0.35">
      <c r="A31" s="412"/>
      <c r="B31" s="414"/>
      <c r="C31" s="369"/>
      <c r="D31" s="34"/>
      <c r="E31" s="49"/>
      <c r="H31" s="372" t="s">
        <v>117</v>
      </c>
      <c r="I31" s="371" t="s">
        <v>118</v>
      </c>
      <c r="J31" s="371"/>
      <c r="K31" s="365" t="s">
        <v>296</v>
      </c>
      <c r="P31" s="34"/>
      <c r="Q31" s="34"/>
      <c r="R31" s="34"/>
      <c r="S31" s="44"/>
      <c r="T31" s="34"/>
      <c r="U31" s="34"/>
      <c r="W31" s="45"/>
      <c r="X31" s="34"/>
      <c r="Y31" s="34"/>
      <c r="Z31" s="34"/>
    </row>
    <row r="32" spans="1:26" ht="15" customHeight="1" x14ac:dyDescent="0.35">
      <c r="A32" s="412"/>
      <c r="B32" s="414"/>
      <c r="C32" s="369"/>
      <c r="D32" s="34"/>
      <c r="E32" s="49"/>
      <c r="H32" s="372"/>
      <c r="I32" s="371"/>
      <c r="J32" s="371"/>
      <c r="K32" s="365"/>
      <c r="P32" s="34"/>
      <c r="Q32" s="34"/>
      <c r="R32" s="34"/>
      <c r="S32" s="44"/>
      <c r="T32" s="34"/>
      <c r="U32" s="34"/>
      <c r="W32" s="45"/>
      <c r="X32" s="34"/>
      <c r="Y32" s="34"/>
      <c r="Z32" s="34"/>
    </row>
    <row r="33" spans="1:26" ht="15" customHeight="1" x14ac:dyDescent="0.35">
      <c r="A33" s="412"/>
      <c r="B33" s="415"/>
      <c r="C33" s="370"/>
      <c r="D33" s="34"/>
      <c r="E33" s="49"/>
      <c r="H33" s="372"/>
      <c r="I33" s="371"/>
      <c r="J33" s="371"/>
      <c r="K33" s="365"/>
      <c r="P33" s="34"/>
      <c r="Q33" s="34"/>
      <c r="R33" s="34"/>
      <c r="S33" s="44"/>
      <c r="T33" s="34"/>
      <c r="U33" s="34"/>
      <c r="W33" s="45"/>
      <c r="X33" s="34"/>
      <c r="Y33" s="34"/>
      <c r="Z33" s="34"/>
    </row>
    <row r="34" spans="1:26" ht="15" customHeight="1" x14ac:dyDescent="0.35">
      <c r="A34" s="33"/>
      <c r="B34" s="34"/>
      <c r="C34" s="34"/>
      <c r="D34" s="34"/>
      <c r="E34" s="49"/>
      <c r="H34" s="372"/>
      <c r="I34" s="371"/>
      <c r="J34" s="371"/>
      <c r="K34" s="365"/>
      <c r="P34" s="34"/>
      <c r="Q34" s="34"/>
      <c r="R34" s="34"/>
      <c r="S34" s="44"/>
      <c r="T34" s="34"/>
      <c r="U34" s="34"/>
      <c r="W34" s="45"/>
      <c r="X34" s="34"/>
      <c r="Y34" s="34"/>
      <c r="Z34" s="34"/>
    </row>
    <row r="35" spans="1:26" ht="15.75" customHeight="1" x14ac:dyDescent="0.35">
      <c r="A35" s="126" t="s">
        <v>214</v>
      </c>
      <c r="B35" s="80"/>
      <c r="C35" s="111"/>
      <c r="D35" s="274" t="s">
        <v>242</v>
      </c>
      <c r="E35" s="109" t="s">
        <v>116</v>
      </c>
      <c r="G35" s="49"/>
      <c r="H35" s="373"/>
      <c r="I35" s="371"/>
      <c r="J35" s="371"/>
      <c r="K35" s="366"/>
      <c r="M35" s="14"/>
      <c r="P35" s="34"/>
      <c r="Q35" s="34"/>
      <c r="R35" s="34"/>
      <c r="S35" s="44"/>
      <c r="T35" s="34"/>
      <c r="U35" s="34"/>
      <c r="W35" s="45"/>
      <c r="X35" s="34"/>
      <c r="Y35" s="34"/>
      <c r="Z35" s="34"/>
    </row>
    <row r="36" spans="1:26" ht="15" customHeight="1" x14ac:dyDescent="0.35">
      <c r="A36" s="380" t="s">
        <v>328</v>
      </c>
      <c r="B36" s="390"/>
      <c r="C36" s="386" t="str">
        <f>IF(B36&lt;&gt;"","COMPLETE","INCOMPLETE")</f>
        <v>INCOMPLETE</v>
      </c>
      <c r="D36" s="374">
        <f>IF(LEN(TRIM(B36))=0,0,LEN(TRIM(B36))-LEN(SUBSTITUTE(B36," ",""))+1)</f>
        <v>0</v>
      </c>
      <c r="E36" s="374">
        <v>300</v>
      </c>
      <c r="G36" s="49"/>
      <c r="H36" s="124" t="s">
        <v>119</v>
      </c>
      <c r="I36" s="339"/>
      <c r="J36" s="405" t="str">
        <f>IF(COUNTIF(I36:I60, "&lt;&gt;") &lt; 3, "INCOMPLETE", "COMPLETE")</f>
        <v>INCOMPLETE</v>
      </c>
      <c r="K36" s="279"/>
      <c r="M36" s="14"/>
      <c r="P36" s="34"/>
      <c r="Q36" s="34"/>
      <c r="R36" s="34"/>
      <c r="S36" s="44"/>
      <c r="T36" s="34"/>
      <c r="U36" s="34"/>
      <c r="W36" s="45"/>
      <c r="X36" s="34"/>
      <c r="Y36" s="34"/>
      <c r="Z36" s="34"/>
    </row>
    <row r="37" spans="1:26" ht="15" customHeight="1" x14ac:dyDescent="0.35">
      <c r="A37" s="381"/>
      <c r="B37" s="391"/>
      <c r="C37" s="378"/>
      <c r="D37" s="375"/>
      <c r="E37" s="375"/>
      <c r="G37" s="408" t="s">
        <v>280</v>
      </c>
      <c r="H37" s="124" t="s">
        <v>120</v>
      </c>
      <c r="I37" s="303"/>
      <c r="J37" s="406"/>
      <c r="K37" s="279"/>
      <c r="M37" s="14"/>
      <c r="P37" s="34"/>
      <c r="Q37" s="34"/>
      <c r="R37" s="34"/>
      <c r="S37" s="44"/>
      <c r="T37" s="34"/>
      <c r="U37" s="34"/>
      <c r="W37" s="45"/>
      <c r="X37" s="34"/>
      <c r="Y37" s="34"/>
      <c r="Z37" s="34"/>
    </row>
    <row r="38" spans="1:26" ht="15" customHeight="1" x14ac:dyDescent="0.35">
      <c r="A38" s="381"/>
      <c r="B38" s="391"/>
      <c r="C38" s="378"/>
      <c r="D38" s="375"/>
      <c r="E38" s="375"/>
      <c r="G38" s="408"/>
      <c r="H38" s="124" t="s">
        <v>121</v>
      </c>
      <c r="I38" s="303"/>
      <c r="J38" s="406"/>
      <c r="K38" s="279"/>
      <c r="M38" s="14"/>
      <c r="P38" s="34"/>
      <c r="Q38" s="34"/>
      <c r="R38" s="34"/>
      <c r="S38" s="44"/>
      <c r="T38" s="34"/>
      <c r="U38" s="34"/>
      <c r="W38" s="45"/>
      <c r="X38" s="34"/>
      <c r="Y38" s="34"/>
      <c r="Z38" s="34"/>
    </row>
    <row r="39" spans="1:26" ht="15" customHeight="1" x14ac:dyDescent="0.35">
      <c r="A39" s="381"/>
      <c r="B39" s="391"/>
      <c r="C39" s="378"/>
      <c r="D39" s="375"/>
      <c r="E39" s="375"/>
      <c r="G39" s="408"/>
      <c r="H39" s="124" t="s">
        <v>122</v>
      </c>
      <c r="I39" s="303"/>
      <c r="J39" s="406"/>
      <c r="K39" s="279"/>
      <c r="M39" s="14"/>
      <c r="P39" s="34"/>
      <c r="Q39" s="34"/>
      <c r="R39" s="34"/>
      <c r="S39" s="44"/>
      <c r="T39" s="34"/>
      <c r="U39" s="34"/>
      <c r="W39" s="45"/>
      <c r="X39" s="34"/>
      <c r="Y39" s="34"/>
      <c r="Z39" s="34"/>
    </row>
    <row r="40" spans="1:26" ht="15" customHeight="1" x14ac:dyDescent="0.35">
      <c r="A40" s="381"/>
      <c r="B40" s="391"/>
      <c r="C40" s="378"/>
      <c r="D40" s="375"/>
      <c r="E40" s="375"/>
      <c r="G40" s="408"/>
      <c r="H40" s="124" t="s">
        <v>123</v>
      </c>
      <c r="I40" s="303"/>
      <c r="J40" s="406"/>
      <c r="K40" s="279"/>
      <c r="M40" s="14"/>
      <c r="P40" s="34"/>
      <c r="Q40" s="34"/>
      <c r="R40" s="34"/>
      <c r="S40" s="44"/>
      <c r="T40" s="34"/>
      <c r="U40" s="34"/>
      <c r="W40" s="45"/>
      <c r="X40" s="34"/>
      <c r="Y40" s="34"/>
      <c r="Z40" s="34"/>
    </row>
    <row r="41" spans="1:26" ht="15" customHeight="1" x14ac:dyDescent="0.35">
      <c r="A41" s="382"/>
      <c r="B41" s="392"/>
      <c r="C41" s="379"/>
      <c r="D41" s="376"/>
      <c r="E41" s="376"/>
      <c r="G41" s="408"/>
      <c r="H41" s="124" t="s">
        <v>124</v>
      </c>
      <c r="I41" s="303"/>
      <c r="J41" s="406"/>
      <c r="K41" s="279"/>
      <c r="M41" s="14"/>
      <c r="P41" s="34"/>
      <c r="Q41" s="34"/>
      <c r="R41" s="34"/>
      <c r="S41" s="44"/>
      <c r="T41" s="34"/>
      <c r="U41" s="34"/>
      <c r="W41" s="45"/>
      <c r="X41" s="34"/>
      <c r="Y41" s="34"/>
      <c r="Z41" s="34"/>
    </row>
    <row r="42" spans="1:26" ht="15" customHeight="1" x14ac:dyDescent="0.35">
      <c r="A42" s="380" t="s">
        <v>327</v>
      </c>
      <c r="B42" s="393"/>
      <c r="C42" s="377" t="str">
        <f>IF(B47&lt;&gt;"","COMPLETE","INCOMPLETE")</f>
        <v>INCOMPLETE</v>
      </c>
      <c r="D42" s="374">
        <f>IF(LEN(TRIM(B47))=0,0,LEN(TRIM(B47))-LEN(SUBSTITUTE(B47," ",""))+1)</f>
        <v>0</v>
      </c>
      <c r="E42" s="374">
        <v>300</v>
      </c>
      <c r="G42" s="408"/>
      <c r="H42" s="124" t="s">
        <v>125</v>
      </c>
      <c r="I42" s="303"/>
      <c r="J42" s="406"/>
      <c r="K42" s="279"/>
      <c r="M42" s="14"/>
      <c r="P42" s="34"/>
      <c r="Q42" s="34"/>
      <c r="R42" s="34"/>
      <c r="S42" s="44"/>
      <c r="T42" s="34"/>
      <c r="U42" s="34"/>
      <c r="W42" s="45"/>
      <c r="X42" s="34"/>
      <c r="Y42" s="34"/>
      <c r="Z42" s="34"/>
    </row>
    <row r="43" spans="1:26" ht="15" customHeight="1" x14ac:dyDescent="0.35">
      <c r="A43" s="381"/>
      <c r="B43" s="394"/>
      <c r="C43" s="378"/>
      <c r="D43" s="375"/>
      <c r="E43" s="375"/>
      <c r="G43" s="408"/>
      <c r="H43" s="124" t="s">
        <v>126</v>
      </c>
      <c r="I43" s="303"/>
      <c r="J43" s="406"/>
      <c r="K43" s="279"/>
      <c r="M43" s="14"/>
      <c r="P43" s="34"/>
      <c r="Q43" s="34"/>
      <c r="R43" s="34"/>
      <c r="S43" s="44"/>
      <c r="T43" s="34"/>
      <c r="U43" s="34"/>
      <c r="W43" s="45"/>
      <c r="X43" s="34"/>
      <c r="Y43" s="34"/>
      <c r="Z43" s="34"/>
    </row>
    <row r="44" spans="1:26" ht="15" customHeight="1" x14ac:dyDescent="0.35">
      <c r="A44" s="381"/>
      <c r="B44" s="394"/>
      <c r="C44" s="378"/>
      <c r="D44" s="375"/>
      <c r="E44" s="375"/>
      <c r="G44" s="408"/>
      <c r="H44" s="124" t="s">
        <v>127</v>
      </c>
      <c r="I44" s="303"/>
      <c r="J44" s="406"/>
      <c r="K44" s="279"/>
      <c r="M44" s="14"/>
      <c r="P44" s="34"/>
      <c r="Q44" s="34"/>
      <c r="R44" s="34"/>
      <c r="S44" s="44"/>
      <c r="T44" s="34"/>
      <c r="U44" s="34"/>
      <c r="W44" s="45"/>
      <c r="X44" s="34"/>
      <c r="Y44" s="34"/>
      <c r="Z44" s="34"/>
    </row>
    <row r="45" spans="1:26" ht="15" customHeight="1" x14ac:dyDescent="0.35">
      <c r="A45" s="381"/>
      <c r="B45" s="394"/>
      <c r="C45" s="378"/>
      <c r="D45" s="375"/>
      <c r="E45" s="375"/>
      <c r="G45" s="408"/>
      <c r="H45" s="124" t="s">
        <v>128</v>
      </c>
      <c r="I45" s="303"/>
      <c r="J45" s="406"/>
      <c r="K45" s="279"/>
      <c r="M45" s="14"/>
      <c r="P45" s="34"/>
      <c r="Q45" s="34"/>
      <c r="R45" s="34"/>
      <c r="S45" s="44"/>
      <c r="T45" s="34"/>
      <c r="U45" s="34"/>
      <c r="W45" s="45"/>
      <c r="X45" s="34"/>
      <c r="Y45" s="34"/>
      <c r="Z45" s="34"/>
    </row>
    <row r="46" spans="1:26" ht="15" customHeight="1" x14ac:dyDescent="0.35">
      <c r="A46" s="381"/>
      <c r="B46" s="394"/>
      <c r="C46" s="378"/>
      <c r="D46" s="375"/>
      <c r="E46" s="375"/>
      <c r="G46" s="408"/>
      <c r="H46" s="124" t="s">
        <v>129</v>
      </c>
      <c r="I46" s="303"/>
      <c r="J46" s="406"/>
      <c r="K46" s="279"/>
      <c r="M46" s="14"/>
      <c r="P46" s="34"/>
      <c r="Q46" s="34"/>
      <c r="R46" s="34"/>
      <c r="S46" s="44"/>
      <c r="T46" s="34"/>
      <c r="U46" s="34"/>
      <c r="W46" s="45"/>
      <c r="X46" s="34"/>
      <c r="Y46" s="34"/>
      <c r="Z46" s="34"/>
    </row>
    <row r="47" spans="1:26" ht="15" customHeight="1" x14ac:dyDescent="0.35">
      <c r="A47" s="382"/>
      <c r="B47" s="395"/>
      <c r="C47" s="379"/>
      <c r="D47" s="376"/>
      <c r="E47" s="376"/>
      <c r="G47" s="408"/>
      <c r="H47" s="124" t="s">
        <v>130</v>
      </c>
      <c r="I47" s="303"/>
      <c r="J47" s="406"/>
      <c r="K47" s="279"/>
      <c r="M47" s="14"/>
      <c r="P47" s="34"/>
      <c r="Q47" s="34"/>
      <c r="R47" s="34"/>
      <c r="S47" s="44"/>
      <c r="T47" s="34"/>
      <c r="U47" s="34"/>
      <c r="W47" s="45"/>
      <c r="X47" s="34"/>
      <c r="Y47" s="34"/>
      <c r="Z47" s="34"/>
    </row>
    <row r="48" spans="1:26" ht="15" customHeight="1" x14ac:dyDescent="0.35">
      <c r="A48" s="380" t="s">
        <v>329</v>
      </c>
      <c r="B48" s="390"/>
      <c r="C48" s="377" t="str">
        <f>IF(B48&lt;&gt;"","COMPLETE","INCOMPLETE")</f>
        <v>INCOMPLETE</v>
      </c>
      <c r="D48" s="374">
        <f>IF(LEN(TRIM(B48))=0,0,LEN(TRIM(B48))-LEN(SUBSTITUTE(B48," ",""))+1)</f>
        <v>0</v>
      </c>
      <c r="E48" s="374">
        <v>300</v>
      </c>
      <c r="F48" s="49"/>
      <c r="G48" s="408"/>
      <c r="H48" s="124" t="s">
        <v>131</v>
      </c>
      <c r="I48" s="303"/>
      <c r="J48" s="406"/>
      <c r="K48" s="279"/>
      <c r="M48" s="14"/>
      <c r="P48" s="34"/>
      <c r="Q48" s="34"/>
      <c r="R48" s="34"/>
      <c r="S48" s="44"/>
      <c r="T48" s="34"/>
      <c r="U48" s="34"/>
      <c r="W48" s="45"/>
      <c r="X48" s="34"/>
      <c r="Y48" s="34"/>
      <c r="Z48" s="34"/>
    </row>
    <row r="49" spans="1:26" ht="15" customHeight="1" x14ac:dyDescent="0.35">
      <c r="A49" s="381"/>
      <c r="B49" s="391"/>
      <c r="C49" s="378"/>
      <c r="D49" s="375"/>
      <c r="E49" s="375"/>
      <c r="F49" s="49"/>
      <c r="G49" s="408" t="s">
        <v>281</v>
      </c>
      <c r="H49" s="409" t="s">
        <v>324</v>
      </c>
      <c r="I49" s="303"/>
      <c r="J49" s="406"/>
      <c r="K49" s="279"/>
      <c r="M49" s="14"/>
      <c r="P49" s="34"/>
      <c r="Q49" s="34"/>
      <c r="R49" s="34"/>
      <c r="S49" s="44"/>
      <c r="T49" s="34"/>
      <c r="U49" s="34"/>
      <c r="W49" s="45"/>
      <c r="X49" s="34"/>
      <c r="Y49" s="34"/>
      <c r="Z49" s="34"/>
    </row>
    <row r="50" spans="1:26" ht="15" customHeight="1" x14ac:dyDescent="0.35">
      <c r="A50" s="381"/>
      <c r="B50" s="391"/>
      <c r="C50" s="378"/>
      <c r="D50" s="375"/>
      <c r="E50" s="375"/>
      <c r="F50" s="49"/>
      <c r="G50" s="408"/>
      <c r="H50" s="410"/>
      <c r="I50" s="303"/>
      <c r="J50" s="406"/>
      <c r="K50" s="279"/>
      <c r="M50" s="14"/>
      <c r="P50" s="34"/>
      <c r="Q50" s="34"/>
      <c r="R50" s="34"/>
      <c r="S50" s="44"/>
      <c r="T50" s="34"/>
      <c r="U50" s="34"/>
      <c r="W50" s="45"/>
      <c r="X50" s="34"/>
      <c r="Y50" s="34"/>
      <c r="Z50" s="34"/>
    </row>
    <row r="51" spans="1:26" ht="15" customHeight="1" x14ac:dyDescent="0.35">
      <c r="A51" s="381"/>
      <c r="B51" s="391"/>
      <c r="C51" s="378"/>
      <c r="D51" s="375"/>
      <c r="E51" s="375"/>
      <c r="F51" s="49"/>
      <c r="G51" s="408"/>
      <c r="H51" s="410"/>
      <c r="I51" s="303"/>
      <c r="J51" s="406"/>
      <c r="K51" s="279"/>
      <c r="M51" s="14"/>
      <c r="P51" s="34"/>
      <c r="Q51" s="34"/>
      <c r="R51" s="34"/>
      <c r="S51" s="44"/>
      <c r="T51" s="34"/>
      <c r="U51" s="34"/>
      <c r="W51" s="45"/>
      <c r="X51" s="34"/>
      <c r="Y51" s="34"/>
      <c r="Z51" s="34"/>
    </row>
    <row r="52" spans="1:26" ht="15" customHeight="1" x14ac:dyDescent="0.35">
      <c r="A52" s="381"/>
      <c r="B52" s="391"/>
      <c r="C52" s="378"/>
      <c r="D52" s="375"/>
      <c r="E52" s="375"/>
      <c r="F52" s="49"/>
      <c r="G52" s="408"/>
      <c r="H52" s="411"/>
      <c r="I52" s="303"/>
      <c r="J52" s="406"/>
      <c r="K52" s="279"/>
      <c r="M52" s="14"/>
      <c r="P52" s="34"/>
      <c r="Q52" s="34"/>
      <c r="R52" s="34"/>
      <c r="S52" s="44"/>
      <c r="T52" s="34"/>
      <c r="U52" s="34"/>
      <c r="W52" s="45"/>
      <c r="X52" s="34"/>
      <c r="Y52" s="34"/>
      <c r="Z52" s="34"/>
    </row>
    <row r="53" spans="1:26" ht="15" customHeight="1" x14ac:dyDescent="0.35">
      <c r="A53" s="381"/>
      <c r="B53" s="391"/>
      <c r="C53" s="378"/>
      <c r="D53" s="375"/>
      <c r="E53" s="375"/>
      <c r="F53" s="49"/>
      <c r="G53" s="408"/>
      <c r="H53" s="409" t="s">
        <v>323</v>
      </c>
      <c r="I53" s="303"/>
      <c r="J53" s="406"/>
      <c r="K53" s="279"/>
      <c r="M53" s="14"/>
      <c r="P53" s="34"/>
      <c r="Q53" s="34"/>
      <c r="R53" s="34"/>
      <c r="S53" s="44"/>
      <c r="T53" s="34"/>
      <c r="U53" s="34"/>
      <c r="W53" s="45"/>
      <c r="X53" s="34"/>
      <c r="Y53" s="34"/>
      <c r="Z53" s="34"/>
    </row>
    <row r="54" spans="1:26" ht="15" customHeight="1" x14ac:dyDescent="0.35">
      <c r="A54" s="382"/>
      <c r="B54" s="392"/>
      <c r="C54" s="379"/>
      <c r="D54" s="376"/>
      <c r="E54" s="376"/>
      <c r="F54" s="49"/>
      <c r="G54" s="408"/>
      <c r="H54" s="410"/>
      <c r="I54" s="303"/>
      <c r="J54" s="406"/>
      <c r="K54" s="279"/>
      <c r="M54" s="14"/>
      <c r="P54" s="34"/>
      <c r="Q54" s="34"/>
      <c r="R54" s="34"/>
      <c r="S54" s="44"/>
      <c r="T54" s="34"/>
      <c r="U54" s="34"/>
      <c r="W54" s="45"/>
      <c r="X54" s="34"/>
      <c r="Y54" s="34"/>
      <c r="Z54" s="34"/>
    </row>
    <row r="55" spans="1:26" ht="15" customHeight="1" x14ac:dyDescent="0.35">
      <c r="A55" s="380" t="s">
        <v>326</v>
      </c>
      <c r="B55" s="393"/>
      <c r="C55" s="377" t="str">
        <f>IF(B55&lt;&gt;"","COMPLETE","INCOMPLETE")</f>
        <v>INCOMPLETE</v>
      </c>
      <c r="D55" s="374">
        <f>IF(LEN(TRIM(B55))=0,0,LEN(TRIM(B55))-LEN(SUBSTITUTE(B55," ",""))+1)</f>
        <v>0</v>
      </c>
      <c r="E55" s="374">
        <v>300</v>
      </c>
      <c r="F55" s="49"/>
      <c r="G55" s="408"/>
      <c r="H55" s="410"/>
      <c r="I55" s="303"/>
      <c r="J55" s="406"/>
      <c r="K55" s="279"/>
      <c r="M55" s="14"/>
      <c r="P55" s="34"/>
      <c r="Q55" s="34"/>
      <c r="R55" s="34"/>
      <c r="S55" s="44"/>
      <c r="T55" s="34"/>
      <c r="U55" s="34"/>
      <c r="W55" s="45"/>
      <c r="X55" s="34"/>
      <c r="Y55" s="34"/>
      <c r="Z55" s="34"/>
    </row>
    <row r="56" spans="1:26" ht="15" customHeight="1" x14ac:dyDescent="0.35">
      <c r="A56" s="381"/>
      <c r="B56" s="394"/>
      <c r="C56" s="378"/>
      <c r="D56" s="375"/>
      <c r="E56" s="375"/>
      <c r="F56" s="49"/>
      <c r="G56" s="408"/>
      <c r="H56" s="411"/>
      <c r="I56" s="303"/>
      <c r="J56" s="406"/>
      <c r="K56" s="279"/>
      <c r="M56" s="14"/>
      <c r="P56" s="34"/>
      <c r="Q56" s="34"/>
      <c r="R56" s="34"/>
      <c r="S56" s="44"/>
      <c r="T56" s="34"/>
      <c r="U56" s="34"/>
      <c r="W56" s="45"/>
      <c r="X56" s="34"/>
      <c r="Y56" s="34"/>
      <c r="Z56" s="34"/>
    </row>
    <row r="57" spans="1:26" ht="15" customHeight="1" x14ac:dyDescent="0.35">
      <c r="A57" s="381"/>
      <c r="B57" s="394"/>
      <c r="C57" s="378"/>
      <c r="D57" s="375"/>
      <c r="E57" s="375"/>
      <c r="F57" s="49"/>
      <c r="G57" s="408"/>
      <c r="H57" s="409" t="s">
        <v>325</v>
      </c>
      <c r="I57" s="303"/>
      <c r="J57" s="406"/>
      <c r="K57" s="279"/>
      <c r="M57" s="14"/>
      <c r="P57" s="34"/>
      <c r="Q57" s="34"/>
      <c r="R57" s="34"/>
      <c r="S57" s="44"/>
      <c r="T57" s="34"/>
      <c r="U57" s="34"/>
      <c r="W57" s="45"/>
      <c r="X57" s="34"/>
      <c r="Y57" s="34"/>
      <c r="Z57" s="34"/>
    </row>
    <row r="58" spans="1:26" ht="15" customHeight="1" x14ac:dyDescent="0.35">
      <c r="A58" s="381"/>
      <c r="B58" s="394"/>
      <c r="C58" s="378"/>
      <c r="D58" s="375"/>
      <c r="E58" s="375"/>
      <c r="F58" s="49"/>
      <c r="G58" s="408"/>
      <c r="H58" s="410"/>
      <c r="I58" s="303"/>
      <c r="J58" s="406"/>
      <c r="K58" s="279"/>
      <c r="M58" s="14"/>
      <c r="P58" s="34"/>
      <c r="Q58" s="34"/>
      <c r="R58" s="34"/>
      <c r="S58" s="44"/>
      <c r="T58" s="34"/>
      <c r="U58" s="34"/>
      <c r="W58" s="45"/>
      <c r="X58" s="34"/>
      <c r="Y58" s="34"/>
      <c r="Z58" s="34"/>
    </row>
    <row r="59" spans="1:26" ht="15" customHeight="1" x14ac:dyDescent="0.35">
      <c r="A59" s="381"/>
      <c r="B59" s="394"/>
      <c r="C59" s="378"/>
      <c r="D59" s="375"/>
      <c r="E59" s="375"/>
      <c r="F59" s="49"/>
      <c r="G59" s="408"/>
      <c r="H59" s="410"/>
      <c r="I59" s="303"/>
      <c r="J59" s="406"/>
      <c r="K59" s="279"/>
      <c r="M59" s="14"/>
      <c r="P59" s="34"/>
      <c r="Q59" s="34"/>
      <c r="R59" s="34"/>
      <c r="S59" s="44"/>
      <c r="T59" s="34"/>
      <c r="U59" s="34"/>
      <c r="W59" s="45"/>
      <c r="X59" s="34"/>
      <c r="Y59" s="34"/>
      <c r="Z59" s="34"/>
    </row>
    <row r="60" spans="1:26" ht="15" customHeight="1" x14ac:dyDescent="0.35">
      <c r="A60" s="382"/>
      <c r="B60" s="395"/>
      <c r="C60" s="379"/>
      <c r="D60" s="376"/>
      <c r="E60" s="376"/>
      <c r="F60" s="49"/>
      <c r="G60" s="408"/>
      <c r="H60" s="411"/>
      <c r="I60" s="303"/>
      <c r="J60" s="407"/>
      <c r="K60" s="279"/>
      <c r="M60" s="14"/>
      <c r="P60" s="34"/>
      <c r="Q60" s="34"/>
      <c r="R60" s="34"/>
      <c r="S60" s="44"/>
      <c r="T60" s="34"/>
      <c r="U60" s="34"/>
      <c r="W60" s="45"/>
      <c r="X60" s="34"/>
      <c r="Y60" s="34"/>
      <c r="Z60" s="34"/>
    </row>
    <row r="61" spans="1:26" ht="15" customHeight="1" x14ac:dyDescent="0.35">
      <c r="A61" s="380" t="s">
        <v>330</v>
      </c>
      <c r="B61" s="393"/>
      <c r="C61" s="377" t="str">
        <f>IF(B62&lt;&gt;"","COMPLETE","INCOMPLETE")</f>
        <v>INCOMPLETE</v>
      </c>
      <c r="D61" s="374">
        <f>IF(LEN(TRIM(B62))=0,0,LEN(TRIM(B62))-LEN(SUBSTITUTE(B62," ",""))+1)</f>
        <v>0</v>
      </c>
      <c r="E61" s="374">
        <v>500</v>
      </c>
      <c r="F61" s="49"/>
      <c r="H61" s="367" t="s">
        <v>337</v>
      </c>
      <c r="I61" s="367"/>
      <c r="J61" s="260" t="s">
        <v>297</v>
      </c>
      <c r="K61" s="47">
        <f>SUM(K36:K60)</f>
        <v>0</v>
      </c>
      <c r="M61" s="14"/>
      <c r="P61" s="34"/>
      <c r="Q61" s="34"/>
      <c r="R61" s="34"/>
      <c r="S61" s="44"/>
      <c r="T61" s="34"/>
      <c r="U61" s="34"/>
      <c r="W61" s="45"/>
      <c r="X61" s="34"/>
      <c r="Y61" s="34"/>
      <c r="Z61" s="34"/>
    </row>
    <row r="62" spans="1:26" ht="15" customHeight="1" x14ac:dyDescent="0.35">
      <c r="A62" s="381"/>
      <c r="B62" s="394"/>
      <c r="C62" s="378"/>
      <c r="D62" s="375"/>
      <c r="E62" s="375"/>
      <c r="F62" s="49"/>
      <c r="G62" s="49"/>
      <c r="H62" s="367"/>
      <c r="I62" s="367"/>
      <c r="J62" s="34"/>
      <c r="M62" s="14"/>
      <c r="P62" s="34"/>
      <c r="Q62" s="34"/>
      <c r="R62" s="34"/>
      <c r="S62" s="44"/>
      <c r="T62" s="34"/>
      <c r="U62" s="34"/>
      <c r="W62" s="45"/>
      <c r="X62" s="34"/>
      <c r="Y62" s="34"/>
      <c r="Z62" s="34"/>
    </row>
    <row r="63" spans="1:26" ht="15" customHeight="1" x14ac:dyDescent="0.35">
      <c r="A63" s="381"/>
      <c r="B63" s="394"/>
      <c r="C63" s="378"/>
      <c r="D63" s="375"/>
      <c r="E63" s="375"/>
      <c r="F63" s="49"/>
      <c r="G63" s="49"/>
      <c r="H63" s="49"/>
      <c r="I63" s="49"/>
      <c r="J63" s="34"/>
      <c r="M63" s="14"/>
      <c r="P63" s="34"/>
      <c r="Q63" s="34"/>
      <c r="R63" s="34"/>
      <c r="S63" s="44"/>
      <c r="T63" s="34"/>
      <c r="U63" s="34"/>
      <c r="W63" s="45"/>
      <c r="X63" s="34"/>
      <c r="Y63" s="34"/>
      <c r="Z63" s="34"/>
    </row>
    <row r="64" spans="1:26" ht="15" customHeight="1" x14ac:dyDescent="0.35">
      <c r="A64" s="381"/>
      <c r="B64" s="394"/>
      <c r="C64" s="378"/>
      <c r="D64" s="375"/>
      <c r="E64" s="375"/>
      <c r="F64" s="49"/>
      <c r="G64" s="49"/>
      <c r="H64" s="49"/>
      <c r="I64" s="49"/>
      <c r="J64" s="34"/>
      <c r="M64" s="14"/>
      <c r="P64" s="34"/>
      <c r="Q64" s="34"/>
      <c r="R64" s="34"/>
      <c r="S64" s="44"/>
      <c r="T64" s="34"/>
      <c r="U64" s="34"/>
      <c r="W64" s="45"/>
      <c r="X64" s="34"/>
      <c r="Y64" s="34"/>
      <c r="Z64" s="34"/>
    </row>
    <row r="65" spans="1:26" ht="15" customHeight="1" x14ac:dyDescent="0.35">
      <c r="A65" s="381"/>
      <c r="B65" s="394"/>
      <c r="C65" s="378"/>
      <c r="D65" s="375"/>
      <c r="E65" s="375"/>
      <c r="F65" s="49"/>
      <c r="G65" s="49"/>
      <c r="H65" s="49"/>
      <c r="I65" s="49"/>
      <c r="J65" s="34"/>
      <c r="M65" s="14"/>
      <c r="P65" s="34"/>
      <c r="Q65" s="34"/>
      <c r="R65" s="34"/>
      <c r="S65" s="44"/>
      <c r="T65" s="34"/>
      <c r="U65" s="34"/>
      <c r="W65" s="45"/>
      <c r="X65" s="34"/>
      <c r="Y65" s="34"/>
      <c r="Z65" s="34"/>
    </row>
    <row r="66" spans="1:26" ht="15" customHeight="1" x14ac:dyDescent="0.35">
      <c r="A66" s="382"/>
      <c r="B66" s="395"/>
      <c r="C66" s="379"/>
      <c r="D66" s="376"/>
      <c r="E66" s="376"/>
      <c r="F66" s="49"/>
      <c r="G66" s="49"/>
      <c r="H66" s="49"/>
      <c r="I66" s="49"/>
      <c r="J66" s="34"/>
      <c r="M66" s="14"/>
      <c r="P66" s="34"/>
      <c r="Q66" s="34"/>
      <c r="R66" s="34"/>
      <c r="S66" s="44"/>
      <c r="T66" s="34"/>
      <c r="U66" s="34"/>
      <c r="W66" s="45"/>
      <c r="X66" s="34"/>
      <c r="Y66" s="34"/>
      <c r="Z66" s="34"/>
    </row>
    <row r="67" spans="1:26" ht="15.75" customHeight="1" x14ac:dyDescent="0.35">
      <c r="A67"/>
      <c r="B67"/>
      <c r="C67"/>
      <c r="D67"/>
      <c r="E67"/>
      <c r="F67" s="50"/>
      <c r="G67" s="50"/>
      <c r="H67" s="50"/>
      <c r="I67" s="50"/>
      <c r="J67" s="34"/>
      <c r="M67" s="14"/>
      <c r="P67" s="34"/>
      <c r="Q67" s="34"/>
      <c r="R67" s="34"/>
      <c r="S67" s="44"/>
      <c r="T67" s="34"/>
      <c r="U67" s="34"/>
      <c r="W67" s="45"/>
      <c r="X67" s="34"/>
      <c r="Y67" s="34"/>
      <c r="Z67" s="34"/>
    </row>
    <row r="68" spans="1:26" ht="15.75" customHeight="1" x14ac:dyDescent="0.35">
      <c r="A68" s="126" t="s">
        <v>331</v>
      </c>
      <c r="B68" s="80"/>
      <c r="C68" s="111"/>
      <c r="D68" s="274" t="s">
        <v>242</v>
      </c>
      <c r="E68" s="109" t="s">
        <v>116</v>
      </c>
      <c r="F68" s="49"/>
      <c r="G68" s="49"/>
      <c r="H68" s="49"/>
      <c r="I68" s="49"/>
      <c r="J68" s="34"/>
      <c r="M68" s="14"/>
      <c r="P68" s="34"/>
      <c r="Q68" s="34"/>
      <c r="R68" s="34"/>
      <c r="S68" s="44"/>
      <c r="T68" s="34"/>
      <c r="U68" s="34"/>
      <c r="W68" s="45"/>
      <c r="X68" s="34"/>
      <c r="Y68" s="34"/>
      <c r="Z68" s="34"/>
    </row>
    <row r="69" spans="1:26" ht="15" customHeight="1" x14ac:dyDescent="0.35">
      <c r="A69" s="380" t="s">
        <v>332</v>
      </c>
      <c r="B69" s="383"/>
      <c r="C69" s="386" t="str">
        <f>IF(B69&lt;&gt;"","COMPLETE","INCOMPLETE")</f>
        <v>INCOMPLETE</v>
      </c>
      <c r="D69" s="374">
        <f>IF(LEN(TRIM(B69))=0,0,LEN(TRIM(B69))-LEN(SUBSTITUTE(B69," ",""))+1)</f>
        <v>0</v>
      </c>
      <c r="E69" s="374">
        <v>500</v>
      </c>
      <c r="F69" s="49"/>
      <c r="G69" s="49"/>
      <c r="H69" s="49"/>
      <c r="I69" s="49"/>
      <c r="J69" s="34"/>
      <c r="M69" s="14"/>
      <c r="P69" s="34"/>
      <c r="Q69" s="34"/>
      <c r="R69" s="34"/>
      <c r="S69" s="44"/>
      <c r="T69" s="34"/>
      <c r="U69" s="34"/>
      <c r="W69" s="45"/>
      <c r="X69" s="34"/>
      <c r="Y69" s="34"/>
      <c r="Z69" s="34"/>
    </row>
    <row r="70" spans="1:26" x14ac:dyDescent="0.35">
      <c r="A70" s="381"/>
      <c r="B70" s="384"/>
      <c r="C70" s="378"/>
      <c r="D70" s="375"/>
      <c r="E70" s="375"/>
      <c r="F70" s="49"/>
      <c r="G70" s="49"/>
      <c r="H70" s="49"/>
      <c r="I70" s="49"/>
      <c r="J70" s="34"/>
      <c r="M70" s="14"/>
      <c r="P70" s="34"/>
      <c r="Q70" s="34"/>
      <c r="R70" s="34"/>
      <c r="S70" s="44"/>
      <c r="T70" s="34"/>
      <c r="U70" s="34"/>
      <c r="W70" s="45"/>
      <c r="X70" s="34"/>
      <c r="Y70" s="34"/>
      <c r="Z70" s="34"/>
    </row>
    <row r="71" spans="1:26" x14ac:dyDescent="0.35">
      <c r="A71" s="381"/>
      <c r="B71" s="384"/>
      <c r="C71" s="378"/>
      <c r="D71" s="375"/>
      <c r="E71" s="375"/>
      <c r="F71" s="49"/>
      <c r="G71" s="49"/>
      <c r="H71" s="49"/>
      <c r="I71" s="49"/>
      <c r="J71" s="34"/>
      <c r="M71" s="14"/>
      <c r="P71" s="34"/>
      <c r="Q71" s="34"/>
      <c r="R71" s="34"/>
      <c r="S71" s="44"/>
      <c r="T71" s="34"/>
      <c r="U71" s="34"/>
      <c r="W71" s="45"/>
      <c r="X71" s="34"/>
      <c r="Y71" s="34"/>
      <c r="Z71" s="34"/>
    </row>
    <row r="72" spans="1:26" x14ac:dyDescent="0.35">
      <c r="A72" s="381"/>
      <c r="B72" s="384"/>
      <c r="C72" s="378"/>
      <c r="D72" s="375"/>
      <c r="E72" s="375"/>
      <c r="F72" s="49"/>
      <c r="G72" s="49"/>
      <c r="H72" s="49"/>
      <c r="I72" s="49"/>
      <c r="J72" s="34"/>
      <c r="M72" s="14"/>
      <c r="P72" s="34"/>
      <c r="Q72" s="34"/>
      <c r="R72" s="34"/>
      <c r="S72" s="44"/>
      <c r="T72" s="34"/>
      <c r="U72" s="34"/>
      <c r="W72" s="45"/>
      <c r="X72" s="34"/>
      <c r="Y72" s="34"/>
      <c r="Z72" s="34"/>
    </row>
    <row r="73" spans="1:26" x14ac:dyDescent="0.35">
      <c r="A73" s="381"/>
      <c r="B73" s="384"/>
      <c r="C73" s="378"/>
      <c r="D73" s="375"/>
      <c r="E73" s="375"/>
      <c r="F73" s="49"/>
      <c r="G73" s="49"/>
      <c r="H73" s="49"/>
      <c r="I73" s="49"/>
      <c r="J73" s="34"/>
      <c r="M73" s="14"/>
      <c r="P73" s="34"/>
      <c r="Q73" s="34"/>
      <c r="R73" s="34"/>
      <c r="S73" s="44"/>
      <c r="T73" s="34"/>
      <c r="U73" s="34"/>
      <c r="W73" s="45"/>
      <c r="X73" s="34"/>
      <c r="Y73" s="34"/>
      <c r="Z73" s="34"/>
    </row>
    <row r="74" spans="1:26" x14ac:dyDescent="0.35">
      <c r="A74" s="381"/>
      <c r="B74" s="384"/>
      <c r="C74" s="378"/>
      <c r="D74" s="375"/>
      <c r="E74" s="375"/>
      <c r="F74" s="49"/>
      <c r="G74" s="49"/>
      <c r="H74" s="49"/>
      <c r="I74" s="49"/>
      <c r="J74" s="34"/>
      <c r="M74" s="14"/>
      <c r="P74" s="34"/>
      <c r="Q74" s="34"/>
      <c r="R74" s="34"/>
      <c r="S74" s="44"/>
      <c r="T74" s="34"/>
      <c r="U74" s="34"/>
      <c r="W74" s="45"/>
      <c r="X74" s="34"/>
      <c r="Y74" s="34"/>
      <c r="Z74" s="34"/>
    </row>
    <row r="75" spans="1:26" x14ac:dyDescent="0.35">
      <c r="A75" s="382"/>
      <c r="B75" s="385"/>
      <c r="C75" s="379"/>
      <c r="D75" s="376"/>
      <c r="E75" s="376"/>
      <c r="F75" s="49"/>
      <c r="G75" s="49"/>
      <c r="H75" s="49"/>
      <c r="I75" s="49"/>
      <c r="J75" s="34"/>
      <c r="M75" s="14"/>
      <c r="P75" s="34"/>
      <c r="Q75" s="34"/>
      <c r="R75" s="34"/>
      <c r="S75" s="44"/>
      <c r="T75" s="34"/>
      <c r="U75" s="34"/>
      <c r="W75" s="45"/>
      <c r="X75" s="34"/>
      <c r="Y75" s="34"/>
      <c r="Z75" s="34"/>
    </row>
    <row r="76" spans="1:26" ht="15" customHeight="1" x14ac:dyDescent="0.35">
      <c r="A76" s="380" t="s">
        <v>333</v>
      </c>
      <c r="B76" s="383"/>
      <c r="C76" s="386" t="str">
        <f>IF(B76&lt;&gt;"","COMPLETE","INCOMPLETE")</f>
        <v>INCOMPLETE</v>
      </c>
      <c r="D76" s="374">
        <f>IF(LEN(TRIM(B76))=0,0,LEN(TRIM(B76))-LEN(SUBSTITUTE(B76," ",""))+1)</f>
        <v>0</v>
      </c>
      <c r="E76" s="374">
        <v>150</v>
      </c>
      <c r="F76" s="49"/>
      <c r="G76" s="49"/>
      <c r="H76" s="49"/>
      <c r="I76" s="49"/>
      <c r="J76" s="34"/>
      <c r="M76" s="14"/>
      <c r="P76" s="34"/>
      <c r="Q76" s="34"/>
      <c r="R76" s="34"/>
      <c r="S76" s="44"/>
      <c r="T76" s="34"/>
      <c r="U76" s="34"/>
      <c r="W76" s="45"/>
      <c r="X76" s="34"/>
      <c r="Y76" s="34"/>
      <c r="Z76" s="34"/>
    </row>
    <row r="77" spans="1:26" x14ac:dyDescent="0.35">
      <c r="A77" s="381"/>
      <c r="B77" s="384"/>
      <c r="C77" s="378"/>
      <c r="D77" s="375"/>
      <c r="E77" s="375"/>
    </row>
    <row r="78" spans="1:26" x14ac:dyDescent="0.35">
      <c r="A78" s="381"/>
      <c r="B78" s="384"/>
      <c r="C78" s="378"/>
      <c r="D78" s="375"/>
      <c r="E78" s="375"/>
    </row>
    <row r="79" spans="1:26" ht="15" customHeight="1" x14ac:dyDescent="0.35">
      <c r="A79" s="381"/>
      <c r="B79" s="384"/>
      <c r="C79" s="378"/>
      <c r="D79" s="375"/>
      <c r="E79" s="375"/>
      <c r="F79" s="49"/>
      <c r="G79" s="49"/>
      <c r="H79" s="49"/>
      <c r="I79" s="49"/>
      <c r="J79" s="34"/>
      <c r="M79" s="14"/>
      <c r="P79" s="34"/>
      <c r="Q79" s="34"/>
      <c r="R79" s="34"/>
      <c r="S79" s="44"/>
      <c r="T79" s="34"/>
      <c r="U79" s="34"/>
      <c r="W79" s="45"/>
      <c r="X79" s="34"/>
      <c r="Y79" s="34"/>
      <c r="Z79" s="34"/>
    </row>
    <row r="80" spans="1:26" ht="15" customHeight="1" x14ac:dyDescent="0.35">
      <c r="A80" s="381"/>
      <c r="B80" s="384"/>
      <c r="C80" s="378"/>
      <c r="D80" s="375"/>
      <c r="E80" s="375"/>
      <c r="F80" s="49"/>
      <c r="G80" s="49"/>
      <c r="H80" s="49"/>
      <c r="M80" s="14"/>
      <c r="Q80" s="34"/>
      <c r="R80" s="34"/>
      <c r="S80" s="44"/>
      <c r="T80" s="34"/>
      <c r="U80" s="34"/>
      <c r="W80" s="45"/>
      <c r="X80" s="34"/>
      <c r="Y80" s="34"/>
      <c r="Z80" s="34"/>
    </row>
    <row r="81" spans="1:26" ht="15" customHeight="1" x14ac:dyDescent="0.35">
      <c r="A81" s="381"/>
      <c r="B81" s="384"/>
      <c r="C81" s="378"/>
      <c r="D81" s="375"/>
      <c r="E81" s="375"/>
      <c r="F81" s="49"/>
      <c r="G81" s="49"/>
      <c r="H81" s="49"/>
      <c r="M81" s="14"/>
      <c r="Q81" s="34"/>
      <c r="R81" s="34"/>
      <c r="S81" s="44"/>
      <c r="T81" s="34"/>
      <c r="U81" s="34"/>
      <c r="W81" s="45"/>
      <c r="X81" s="34"/>
      <c r="Y81" s="34"/>
      <c r="Z81" s="34"/>
    </row>
    <row r="82" spans="1:26" x14ac:dyDescent="0.35">
      <c r="A82" s="382"/>
      <c r="B82" s="385"/>
      <c r="C82" s="379"/>
      <c r="D82" s="376"/>
      <c r="E82" s="376"/>
    </row>
    <row r="83" spans="1:26" ht="15" customHeight="1" x14ac:dyDescent="0.35">
      <c r="A83" s="380" t="s">
        <v>334</v>
      </c>
      <c r="B83" s="383"/>
      <c r="C83" s="386" t="str">
        <f>IF(B83&lt;&gt;"","COMPLETE","INCOMPLETE")</f>
        <v>INCOMPLETE</v>
      </c>
      <c r="D83" s="374">
        <f>IF(LEN(TRIM(B83))=0,0,LEN(TRIM(B83))-LEN(SUBSTITUTE(B83," ",""))+1)</f>
        <v>0</v>
      </c>
      <c r="E83" s="374">
        <v>150</v>
      </c>
      <c r="F83" s="49"/>
      <c r="G83" s="49"/>
      <c r="H83" s="49"/>
      <c r="I83" s="49"/>
      <c r="J83" s="34"/>
      <c r="M83" s="14"/>
      <c r="P83" s="34"/>
      <c r="Q83" s="34"/>
      <c r="R83" s="34"/>
      <c r="S83" s="44"/>
      <c r="T83" s="34"/>
      <c r="U83" s="34"/>
      <c r="W83" s="45"/>
      <c r="X83" s="34"/>
      <c r="Y83" s="34"/>
      <c r="Z83" s="34"/>
    </row>
    <row r="84" spans="1:26" x14ac:dyDescent="0.35">
      <c r="A84" s="381"/>
      <c r="B84" s="384"/>
      <c r="C84" s="378"/>
      <c r="D84" s="375"/>
      <c r="E84" s="375"/>
    </row>
    <row r="85" spans="1:26" x14ac:dyDescent="0.35">
      <c r="A85" s="381"/>
      <c r="B85" s="384"/>
      <c r="C85" s="378"/>
      <c r="D85" s="375"/>
      <c r="E85" s="375"/>
      <c r="F85" s="49"/>
      <c r="G85" s="49"/>
      <c r="H85" s="34"/>
      <c r="I85" s="34"/>
      <c r="J85" s="34"/>
      <c r="K85" s="34"/>
      <c r="L85" s="34"/>
      <c r="N85" s="34"/>
      <c r="Q85" s="34"/>
      <c r="R85" s="34"/>
      <c r="S85" s="44"/>
      <c r="T85" s="34"/>
      <c r="U85" s="34"/>
      <c r="W85" s="45"/>
      <c r="X85" s="34"/>
      <c r="Y85" s="34"/>
      <c r="Z85" s="34"/>
    </row>
    <row r="86" spans="1:26" x14ac:dyDescent="0.35">
      <c r="A86" s="381"/>
      <c r="B86" s="384"/>
      <c r="C86" s="378"/>
      <c r="D86" s="375"/>
      <c r="E86" s="375"/>
      <c r="F86" s="49"/>
      <c r="Q86" s="34"/>
      <c r="R86" s="34"/>
      <c r="S86" s="44"/>
      <c r="T86" s="34"/>
      <c r="U86" s="34"/>
      <c r="W86" s="45"/>
      <c r="X86" s="34"/>
      <c r="Y86" s="34"/>
      <c r="Z86" s="34"/>
    </row>
    <row r="87" spans="1:26" x14ac:dyDescent="0.35">
      <c r="A87" s="381"/>
      <c r="B87" s="384"/>
      <c r="C87" s="378"/>
      <c r="D87" s="375"/>
      <c r="E87" s="375"/>
      <c r="F87" s="49"/>
      <c r="J87" s="34"/>
      <c r="Q87" s="34"/>
      <c r="R87" s="34"/>
      <c r="S87" s="44"/>
      <c r="T87" s="34"/>
      <c r="U87" s="34"/>
      <c r="W87" s="45"/>
      <c r="X87" s="34"/>
      <c r="Y87" s="34"/>
      <c r="Z87" s="34"/>
    </row>
    <row r="88" spans="1:26" x14ac:dyDescent="0.35">
      <c r="A88" s="381"/>
      <c r="B88" s="384"/>
      <c r="C88" s="378"/>
      <c r="D88" s="375"/>
      <c r="E88" s="375"/>
      <c r="F88" s="49"/>
      <c r="J88" s="34"/>
      <c r="Q88" s="34"/>
      <c r="R88" s="34"/>
      <c r="S88" s="44"/>
      <c r="T88" s="34"/>
      <c r="U88" s="34"/>
      <c r="W88" s="45"/>
      <c r="X88" s="34"/>
      <c r="Y88" s="34"/>
      <c r="Z88" s="34"/>
    </row>
    <row r="89" spans="1:26" ht="15" customHeight="1" x14ac:dyDescent="0.35">
      <c r="A89" s="382"/>
      <c r="B89" s="385"/>
      <c r="C89" s="379"/>
      <c r="D89" s="376"/>
      <c r="E89" s="376"/>
      <c r="F89" s="50"/>
      <c r="Q89" s="34"/>
      <c r="R89" s="34"/>
      <c r="S89" s="44"/>
      <c r="T89" s="34"/>
      <c r="U89" s="34"/>
      <c r="W89" s="45"/>
      <c r="X89" s="34"/>
      <c r="Y89" s="34"/>
      <c r="Z89" s="34"/>
    </row>
    <row r="90" spans="1:26" ht="15" customHeight="1" x14ac:dyDescent="0.35">
      <c r="A90" s="49"/>
      <c r="B90" s="49"/>
      <c r="C90" s="49"/>
      <c r="D90" s="49"/>
      <c r="E90" s="49"/>
      <c r="F90" s="49"/>
      <c r="G90" s="49"/>
      <c r="H90" s="49"/>
      <c r="I90" s="49"/>
      <c r="J90" s="34"/>
      <c r="M90" s="14"/>
      <c r="P90" s="34"/>
      <c r="Q90" s="34"/>
      <c r="R90" s="34"/>
      <c r="S90" s="44"/>
      <c r="T90" s="34"/>
      <c r="U90" s="34"/>
      <c r="W90" s="45"/>
      <c r="X90" s="34"/>
      <c r="Y90" s="34"/>
      <c r="Z90" s="34"/>
    </row>
    <row r="91" spans="1:26" ht="15" customHeight="1" x14ac:dyDescent="0.35">
      <c r="A91" s="49"/>
      <c r="B91" s="49"/>
      <c r="C91" s="49"/>
      <c r="D91" s="49"/>
      <c r="E91" s="49"/>
      <c r="F91" s="49"/>
      <c r="Q91" s="34"/>
      <c r="R91" s="34"/>
      <c r="S91" s="44"/>
      <c r="T91" s="34"/>
      <c r="U91" s="34"/>
      <c r="W91" s="45"/>
      <c r="X91" s="34"/>
      <c r="Y91" s="34"/>
      <c r="Z91" s="34"/>
    </row>
    <row r="92" spans="1:26" ht="15" customHeight="1" x14ac:dyDescent="0.35">
      <c r="A92" s="49"/>
      <c r="B92" s="49"/>
      <c r="C92" s="49"/>
      <c r="D92" s="49"/>
      <c r="E92" s="49"/>
      <c r="F92" s="49"/>
      <c r="Q92" s="34"/>
      <c r="R92" s="34"/>
      <c r="S92" s="44"/>
      <c r="T92" s="34"/>
      <c r="U92" s="34"/>
      <c r="W92" s="45"/>
      <c r="X92" s="34"/>
      <c r="Y92" s="34"/>
      <c r="Z92" s="34"/>
    </row>
    <row r="93" spans="1:26" ht="15" customHeight="1" x14ac:dyDescent="0.35">
      <c r="A93" s="49"/>
      <c r="B93" s="49"/>
      <c r="C93" s="49"/>
      <c r="D93" s="49"/>
      <c r="E93" s="49"/>
      <c r="F93" s="49"/>
      <c r="K93" s="15"/>
      <c r="L93" s="15"/>
      <c r="N93" s="24"/>
      <c r="O93" s="34"/>
      <c r="P93" s="34"/>
      <c r="Q93" s="34"/>
      <c r="R93" s="34"/>
      <c r="S93" s="44"/>
      <c r="T93" s="34"/>
      <c r="U93" s="34"/>
      <c r="W93" s="45"/>
      <c r="X93" s="34"/>
      <c r="Y93" s="34"/>
      <c r="Z93" s="34"/>
    </row>
    <row r="94" spans="1:26" ht="15" customHeight="1" x14ac:dyDescent="0.35">
      <c r="A94" s="49"/>
      <c r="B94" s="49"/>
      <c r="C94" s="49"/>
      <c r="D94" s="49"/>
      <c r="E94" s="49"/>
      <c r="F94" s="49"/>
      <c r="K94" s="15"/>
      <c r="L94" s="15"/>
      <c r="N94" s="24"/>
      <c r="O94" s="34"/>
      <c r="P94" s="34"/>
      <c r="Q94" s="34"/>
      <c r="R94" s="34"/>
      <c r="S94" s="44"/>
      <c r="T94" s="34"/>
      <c r="U94" s="34"/>
      <c r="W94" s="45"/>
      <c r="X94" s="34"/>
      <c r="Y94" s="34"/>
      <c r="Z94" s="34"/>
    </row>
    <row r="95" spans="1:26" ht="15" customHeight="1" x14ac:dyDescent="0.35">
      <c r="A95" s="49"/>
      <c r="B95" s="49"/>
      <c r="C95" s="49"/>
      <c r="D95" s="49"/>
      <c r="E95" s="49"/>
      <c r="F95" s="49"/>
      <c r="K95" s="15"/>
      <c r="L95" s="15"/>
      <c r="N95" s="24"/>
      <c r="O95" s="34"/>
      <c r="P95" s="34"/>
      <c r="Q95" s="34"/>
      <c r="R95" s="34"/>
      <c r="S95" s="44"/>
      <c r="T95" s="34"/>
      <c r="U95" s="34"/>
      <c r="W95" s="45"/>
      <c r="X95" s="34"/>
      <c r="Y95" s="34"/>
      <c r="Z95" s="34"/>
    </row>
    <row r="96" spans="1:26" ht="15" customHeight="1" x14ac:dyDescent="0.35">
      <c r="F96" s="49"/>
      <c r="K96" s="15"/>
      <c r="L96" s="15"/>
      <c r="N96" s="24"/>
      <c r="O96" s="34"/>
      <c r="P96" s="34"/>
      <c r="Q96" s="34"/>
      <c r="R96" s="34"/>
      <c r="S96" s="44"/>
      <c r="T96" s="34"/>
      <c r="U96" s="34"/>
      <c r="W96" s="45"/>
      <c r="X96" s="34"/>
      <c r="Y96" s="34"/>
      <c r="Z96" s="34"/>
    </row>
    <row r="97" spans="1:27" ht="15" customHeight="1" x14ac:dyDescent="0.35">
      <c r="F97" s="47"/>
      <c r="K97" s="15"/>
      <c r="L97" s="15"/>
      <c r="N97" s="24"/>
      <c r="O97" s="34"/>
      <c r="P97" s="34"/>
      <c r="Q97" s="34"/>
      <c r="R97" s="34"/>
      <c r="S97" s="44"/>
      <c r="T97" s="34"/>
      <c r="U97" s="34"/>
      <c r="W97" s="45"/>
      <c r="X97" s="34"/>
      <c r="Y97" s="48"/>
      <c r="Z97" s="34"/>
    </row>
    <row r="98" spans="1:27" ht="15" customHeight="1" x14ac:dyDescent="0.35">
      <c r="A98" s="46"/>
      <c r="B98" s="46"/>
      <c r="C98" s="46"/>
      <c r="D98" s="34"/>
      <c r="E98" s="34"/>
      <c r="F98" s="34"/>
      <c r="G98" s="43"/>
      <c r="H98" s="43"/>
      <c r="I98" s="34"/>
      <c r="J98" s="34"/>
      <c r="K98" s="34"/>
      <c r="L98" s="34"/>
      <c r="N98" s="34"/>
      <c r="O98" s="34"/>
      <c r="P98" s="34"/>
      <c r="Q98" s="34"/>
      <c r="R98"/>
      <c r="S98"/>
      <c r="T98"/>
      <c r="U98"/>
      <c r="W98"/>
      <c r="X98"/>
      <c r="Y98"/>
      <c r="Z98" s="86"/>
    </row>
    <row r="99" spans="1:27" ht="15.75" customHeight="1" x14ac:dyDescent="0.35">
      <c r="A99" s="113" t="s">
        <v>40</v>
      </c>
      <c r="B99" s="113" t="s">
        <v>41</v>
      </c>
      <c r="C99" s="113" t="s">
        <v>42</v>
      </c>
      <c r="Z99"/>
      <c r="AA99"/>
    </row>
    <row r="100" spans="1:27" ht="75" customHeight="1" x14ac:dyDescent="0.35">
      <c r="A100" s="119">
        <f>GETPIVOTDATA("TOTAL IN CAD",$C$111,"Category","Project")</f>
        <v>0</v>
      </c>
      <c r="B100" s="119">
        <f>IF(B8="Projects: Other",0,IFERROR(GETPIVOTDATA("TOTAL IN CAD",'Project 5'!$C$111,"Category","Competition"),0))</f>
        <v>0</v>
      </c>
      <c r="C100" s="119">
        <f>(SUM(A100:B100))*(1.1)</f>
        <v>0</v>
      </c>
      <c r="D100" s="230" t="s">
        <v>262</v>
      </c>
      <c r="O100"/>
      <c r="P100"/>
      <c r="Q100"/>
      <c r="R100"/>
      <c r="S100"/>
      <c r="T100"/>
      <c r="U100"/>
      <c r="W100"/>
      <c r="X100"/>
      <c r="Y100"/>
      <c r="Z100"/>
      <c r="AA100"/>
    </row>
    <row r="101" spans="1:27" x14ac:dyDescent="0.35">
      <c r="A101" s="114"/>
      <c r="B101" s="114"/>
      <c r="C101" s="114"/>
      <c r="R101"/>
      <c r="S101"/>
      <c r="T101"/>
      <c r="U101"/>
      <c r="W101"/>
      <c r="X101"/>
      <c r="Y101"/>
      <c r="Z101"/>
      <c r="AA101"/>
    </row>
    <row r="102" spans="1:27" x14ac:dyDescent="0.35">
      <c r="A102" s="115" t="s">
        <v>50</v>
      </c>
      <c r="B102" s="115" t="s">
        <v>51</v>
      </c>
      <c r="C102" s="116" t="s">
        <v>52</v>
      </c>
      <c r="I102" s="18"/>
      <c r="J102" s="19"/>
      <c r="K102" s="20"/>
      <c r="L102" s="18"/>
      <c r="N102" s="53" t="str">
        <f>IF('Project 5'!$V102&lt;&gt;"",'Project 5'!$V102*VLOOKUP('Project 5'!$U102,#REF!,2,0),"")</f>
        <v/>
      </c>
      <c r="O102" s="18"/>
      <c r="P102" s="22"/>
      <c r="R102"/>
      <c r="S102"/>
      <c r="T102"/>
      <c r="U102"/>
      <c r="W102"/>
      <c r="X102"/>
      <c r="Y102"/>
      <c r="Z102"/>
      <c r="AA102"/>
    </row>
    <row r="103" spans="1:27" ht="50.25" customHeight="1" x14ac:dyDescent="0.35">
      <c r="A103" s="120" t="str">
        <f>IF(GETPIVOTDATA(T(E1),'Team Roster'!$S$2,"PAF ELIGIBLE","Yes")="","",IF(GETPIVOTDATA(T(E1),'Team Roster'!$S$2,"PAF ELIGIBLE","Yes")&lt;15,"under 15","15+"))</f>
        <v>under 15</v>
      </c>
      <c r="B103" s="120" t="str">
        <f>IF(C100="","",IF(C100&lt;35000,"under $35 000", "$35 000+"))</f>
        <v>under $35 000</v>
      </c>
      <c r="C103" s="119">
        <f>IF(A103="","",IF(A103="under 15",dataval!$G$19,IF(B103="under $35 000",dataval!$G$20,dataval!$G$21)))</f>
        <v>2500</v>
      </c>
      <c r="D103" s="230" t="s">
        <v>262</v>
      </c>
      <c r="I103" s="18"/>
      <c r="J103" s="19"/>
      <c r="K103" s="20"/>
      <c r="L103" s="18"/>
      <c r="N103" s="53" t="str">
        <f>IF('Project 5'!$V103&lt;&gt;"",'Project 5'!$V103*VLOOKUP('Project 5'!$U103,#REF!,2,0),"")</f>
        <v/>
      </c>
      <c r="O103" s="18"/>
      <c r="P103" s="18"/>
      <c r="AA103" s="15"/>
    </row>
    <row r="104" spans="1:27" x14ac:dyDescent="0.35">
      <c r="A104" s="114"/>
      <c r="B104" s="114"/>
      <c r="C104" s="114"/>
      <c r="K104" s="16"/>
      <c r="L104"/>
      <c r="N104" s="23"/>
      <c r="Q104" s="18"/>
      <c r="R104" s="18"/>
      <c r="S104" s="19"/>
      <c r="T104" s="20"/>
      <c r="U104" s="18"/>
      <c r="W104" s="53" t="str">
        <f>IF('Project 5'!$V104&lt;&gt;"",'Project 5'!$V104*VLOOKUP('Project 5'!$U104,#REF!,2,0),"")</f>
        <v/>
      </c>
      <c r="X104" s="18"/>
      <c r="Y104" s="18"/>
      <c r="AA104" s="15"/>
    </row>
    <row r="105" spans="1:27" x14ac:dyDescent="0.35">
      <c r="A105" s="117" t="s">
        <v>58</v>
      </c>
      <c r="B105" s="117" t="s">
        <v>57</v>
      </c>
      <c r="C105" s="117" t="s">
        <v>141</v>
      </c>
      <c r="K105" s="16"/>
      <c r="L105"/>
      <c r="N105" s="23"/>
      <c r="Q105" s="18"/>
      <c r="R105" s="18"/>
      <c r="S105" s="19"/>
      <c r="T105" s="20"/>
      <c r="U105" s="18"/>
      <c r="W105" s="53" t="str">
        <f>IF('Project 5'!$V105&lt;&gt;"",'Project 5'!$V105*VLOOKUP('Project 5'!$U105,#REF!,2,0),"")</f>
        <v/>
      </c>
      <c r="X105" s="18"/>
      <c r="Y105" s="18"/>
      <c r="AA105" s="15"/>
    </row>
    <row r="106" spans="1:27" ht="40.5" customHeight="1" x14ac:dyDescent="0.35">
      <c r="A106" s="119">
        <f>IF(B8="Projects: Other",MIN(dataval!G17,'Project 5'!A100*dataval!H17),MIN(A100*dataval!G15, 'Project 5'!C103))</f>
        <v>0</v>
      </c>
      <c r="B106" s="119">
        <f>IF(B8="Projects: Other",0,MIN(B100*dataval!H16,dataval!G16))</f>
        <v>0</v>
      </c>
      <c r="C106" s="119">
        <f>SUM(A106:B106)</f>
        <v>0</v>
      </c>
      <c r="D106" s="230" t="s">
        <v>262</v>
      </c>
      <c r="H106"/>
      <c r="I106"/>
      <c r="J106"/>
      <c r="K106"/>
      <c r="L106"/>
      <c r="N106"/>
      <c r="O106"/>
      <c r="P106"/>
      <c r="Q106"/>
      <c r="R106" s="18"/>
      <c r="S106" s="19"/>
      <c r="T106" s="20"/>
      <c r="U106" s="18"/>
      <c r="W106" s="53" t="str">
        <f>IF('Project 5'!$V106&lt;&gt;"",'Project 5'!$V106*VLOOKUP('Project 5'!$U106,#REF!,2,0),"")</f>
        <v/>
      </c>
      <c r="X106" s="18"/>
      <c r="Y106" s="18"/>
      <c r="AA106" s="15"/>
    </row>
    <row r="107" spans="1:27" x14ac:dyDescent="0.35">
      <c r="A107" s="118"/>
      <c r="B107" s="118"/>
      <c r="C107" s="118"/>
      <c r="H107"/>
      <c r="I107"/>
      <c r="J107"/>
      <c r="K107"/>
      <c r="L107"/>
      <c r="N107"/>
      <c r="O107"/>
      <c r="P107"/>
      <c r="Q107"/>
      <c r="R107" s="18"/>
      <c r="S107" s="19"/>
      <c r="T107" s="20"/>
      <c r="U107" s="18"/>
      <c r="W107" s="53" t="str">
        <f>IF('Project 5'!$V107&lt;&gt;"",'Project 5'!$V107*VLOOKUP('Project 5'!$U107,#REF!,2,0),"")</f>
        <v/>
      </c>
      <c r="X107" s="18"/>
      <c r="Y107" s="25"/>
      <c r="AA107" s="15"/>
    </row>
    <row r="108" spans="1:27" ht="24" customHeight="1" x14ac:dyDescent="0.35">
      <c r="A108" s="117" t="s">
        <v>142</v>
      </c>
      <c r="B108" s="117" t="s">
        <v>143</v>
      </c>
      <c r="C108" s="116" t="s">
        <v>144</v>
      </c>
      <c r="F108"/>
      <c r="G108"/>
      <c r="H108"/>
      <c r="I108"/>
      <c r="J108"/>
      <c r="K108"/>
      <c r="L108"/>
      <c r="N108"/>
      <c r="O108"/>
      <c r="P108"/>
      <c r="Q108"/>
      <c r="R108" s="18"/>
      <c r="S108" s="19"/>
      <c r="T108" s="20"/>
      <c r="U108" s="18"/>
      <c r="W108" s="53" t="str">
        <f>IF('Project 5'!$V108&lt;&gt;"",'Project 5'!$V108*VLOOKUP('Project 5'!$U108,#REF!,2,0),"")</f>
        <v/>
      </c>
      <c r="X108" s="18"/>
      <c r="Y108" s="25"/>
      <c r="AA108" s="15"/>
    </row>
    <row r="109" spans="1:27" ht="15" customHeight="1" x14ac:dyDescent="0.35">
      <c r="A109" s="280"/>
      <c r="B109" s="280"/>
      <c r="C109" s="121">
        <f>B109+A109</f>
        <v>0</v>
      </c>
      <c r="D109" s="226"/>
      <c r="F109"/>
      <c r="G109"/>
      <c r="H109"/>
      <c r="I109"/>
      <c r="J109"/>
      <c r="K109"/>
      <c r="L109"/>
      <c r="N109"/>
      <c r="O109"/>
      <c r="P109"/>
      <c r="Q109"/>
      <c r="R109" s="18"/>
      <c r="S109" s="19"/>
      <c r="T109" s="20"/>
      <c r="U109" s="18"/>
      <c r="W109" s="53" t="str">
        <f>IF('Project 5'!$V109&lt;&gt;"",'Project 5'!$V109*VLOOKUP('Project 5'!$U109,#REF!,2,0),"")</f>
        <v/>
      </c>
      <c r="X109" s="18"/>
      <c r="Y109" s="18"/>
      <c r="AA109" s="15"/>
    </row>
    <row r="110" spans="1:27" ht="15" customHeight="1" x14ac:dyDescent="0.35">
      <c r="A110"/>
      <c r="B110"/>
      <c r="C110"/>
      <c r="D110"/>
      <c r="F110"/>
      <c r="G110"/>
      <c r="H110"/>
      <c r="I110"/>
      <c r="J110"/>
      <c r="K110"/>
      <c r="L110"/>
      <c r="N110"/>
      <c r="O110"/>
      <c r="P110"/>
      <c r="Q110"/>
      <c r="R110" s="18"/>
      <c r="S110" s="19"/>
      <c r="T110" s="20"/>
      <c r="U110" s="18"/>
      <c r="W110" s="53"/>
      <c r="X110" s="18"/>
      <c r="Y110" s="18"/>
      <c r="AA110" s="15"/>
    </row>
    <row r="111" spans="1:27" ht="78" x14ac:dyDescent="0.35">
      <c r="A111" s="387" t="s">
        <v>181</v>
      </c>
      <c r="B111" s="387"/>
      <c r="C111" s="241" t="s">
        <v>182</v>
      </c>
      <c r="D111" s="241" t="s">
        <v>23</v>
      </c>
      <c r="E111" s="229" t="s">
        <v>267</v>
      </c>
      <c r="L111"/>
      <c r="N111"/>
      <c r="O111"/>
      <c r="P111"/>
      <c r="Q111"/>
      <c r="R111" s="18"/>
      <c r="S111" s="19"/>
      <c r="T111" s="20"/>
      <c r="U111" s="18"/>
      <c r="W111" s="53"/>
      <c r="X111" s="18"/>
      <c r="Y111" s="26"/>
      <c r="AA111" s="15"/>
    </row>
    <row r="112" spans="1:27" x14ac:dyDescent="0.35">
      <c r="A112" s="137" t="s">
        <v>149</v>
      </c>
      <c r="B112" s="127">
        <f>SUM(Income_P11315171921[AMOUNT])</f>
        <v>0</v>
      </c>
      <c r="C112" s="220" t="s">
        <v>261</v>
      </c>
      <c r="D112" s="221">
        <v>0</v>
      </c>
      <c r="L112"/>
      <c r="N112"/>
      <c r="O112"/>
      <c r="P112"/>
      <c r="Q112"/>
      <c r="R112" s="18"/>
      <c r="S112" s="19"/>
      <c r="T112" s="20"/>
      <c r="U112" s="18"/>
      <c r="W112" s="53"/>
      <c r="X112" s="18"/>
      <c r="Y112" s="26"/>
      <c r="AA112" s="15"/>
    </row>
    <row r="113" spans="1:27" x14ac:dyDescent="0.35">
      <c r="A113" s="138" t="s">
        <v>183</v>
      </c>
      <c r="B113" s="228">
        <f>SUM(Detailed_Expense_P11416182022[TOTAL IN CAD])</f>
        <v>0</v>
      </c>
      <c r="C113" s="223" t="s">
        <v>322</v>
      </c>
      <c r="D113" s="222">
        <v>0</v>
      </c>
      <c r="E113"/>
      <c r="H113"/>
      <c r="I113"/>
      <c r="J113"/>
      <c r="K113"/>
      <c r="L113"/>
      <c r="N113"/>
      <c r="O113"/>
      <c r="P113"/>
      <c r="Q113"/>
      <c r="R113" s="18"/>
      <c r="S113" s="19"/>
      <c r="T113" s="20"/>
      <c r="U113" s="18"/>
      <c r="W113" s="53"/>
      <c r="X113" s="18"/>
      <c r="Y113" s="26"/>
      <c r="AA113" s="15"/>
    </row>
    <row r="114" spans="1:27" x14ac:dyDescent="0.35">
      <c r="A114" s="139" t="s">
        <v>209</v>
      </c>
      <c r="B114" s="40">
        <f>B113*0.1</f>
        <v>0</v>
      </c>
      <c r="C114" s="242" t="s">
        <v>180</v>
      </c>
      <c r="D114" s="243">
        <v>0</v>
      </c>
      <c r="E114"/>
      <c r="H114"/>
      <c r="I114"/>
      <c r="J114"/>
      <c r="K114"/>
      <c r="L114"/>
      <c r="N114"/>
      <c r="O114"/>
      <c r="P114"/>
      <c r="Q114"/>
      <c r="R114" s="18"/>
      <c r="S114" s="19"/>
      <c r="T114" s="20"/>
      <c r="U114" s="18"/>
      <c r="W114" s="53" t="str">
        <f>IF('Project 5'!$V114&lt;&gt;"",'Project 5'!$V114*VLOOKUP('Project 5'!$U114,#REF!,2,0),"")</f>
        <v/>
      </c>
      <c r="X114" s="18"/>
      <c r="Y114" s="18"/>
      <c r="AA114" s="15"/>
    </row>
    <row r="115" spans="1:27" x14ac:dyDescent="0.35">
      <c r="A115" s="140" t="s">
        <v>66</v>
      </c>
      <c r="B115" s="141">
        <f>B112-(B113+B114)</f>
        <v>0</v>
      </c>
      <c r="C115"/>
      <c r="D115"/>
      <c r="E115"/>
      <c r="F115"/>
      <c r="G115"/>
      <c r="H115"/>
      <c r="I115"/>
      <c r="J115"/>
      <c r="K115"/>
      <c r="L115"/>
      <c r="N115"/>
      <c r="O115"/>
      <c r="P115"/>
      <c r="Q115"/>
      <c r="R115" s="18"/>
      <c r="S115" s="19"/>
      <c r="T115" s="20"/>
      <c r="U115" s="18"/>
      <c r="W115" s="53" t="str">
        <f>IF('Project 5'!$V115&lt;&gt;"",'Project 5'!$V115*VLOOKUP('Project 5'!$U115,#REF!,2,0),"")</f>
        <v/>
      </c>
      <c r="X115" s="18"/>
      <c r="Y115" s="25"/>
      <c r="AA115" s="15"/>
    </row>
    <row r="116" spans="1:27" x14ac:dyDescent="0.35">
      <c r="A116" s="42" t="s">
        <v>148</v>
      </c>
      <c r="B116" s="33"/>
      <c r="C116"/>
      <c r="D116"/>
      <c r="E116"/>
      <c r="F116"/>
      <c r="G116"/>
      <c r="H116"/>
      <c r="I116"/>
      <c r="J116"/>
      <c r="K116"/>
      <c r="L116"/>
      <c r="N116" s="2"/>
      <c r="O116"/>
      <c r="P116"/>
      <c r="Q116"/>
      <c r="R116" s="18"/>
      <c r="S116" s="19"/>
      <c r="T116" s="20"/>
      <c r="U116" s="18"/>
      <c r="W116" s="53" t="str">
        <f>IF('Project 5'!$V116&lt;&gt;"",'Project 5'!$V116*VLOOKUP('Project 5'!$U116,#REF!,2,0),"")</f>
        <v/>
      </c>
      <c r="X116" s="18"/>
      <c r="Y116" s="26"/>
      <c r="AA116" s="15"/>
    </row>
    <row r="117" spans="1:27" x14ac:dyDescent="0.35">
      <c r="C117"/>
      <c r="D117"/>
      <c r="E117"/>
      <c r="F117"/>
      <c r="G117"/>
      <c r="H117"/>
      <c r="I117"/>
      <c r="J117"/>
      <c r="K117"/>
      <c r="L117"/>
      <c r="N117"/>
      <c r="O117"/>
      <c r="P117"/>
      <c r="Q117"/>
      <c r="R117" s="18"/>
      <c r="S117" s="19"/>
      <c r="T117" s="20"/>
      <c r="U117" s="18"/>
      <c r="W117" s="53" t="str">
        <f>IF('Project 5'!$V117&lt;&gt;"",'Project 5'!$V117*VLOOKUP('Project 5'!$U117,#REF!,2,0),"")</f>
        <v/>
      </c>
      <c r="X117" s="18"/>
      <c r="Y117" s="22"/>
      <c r="AA117" s="15"/>
    </row>
    <row r="118" spans="1:27" x14ac:dyDescent="0.35">
      <c r="A118"/>
      <c r="B118"/>
      <c r="C118"/>
      <c r="D118"/>
      <c r="E118"/>
      <c r="F118"/>
      <c r="G118"/>
      <c r="H118"/>
      <c r="I118"/>
      <c r="J118"/>
      <c r="K118"/>
      <c r="L118"/>
      <c r="N118"/>
      <c r="O118"/>
      <c r="P118"/>
      <c r="Q118"/>
      <c r="R118" s="18"/>
      <c r="S118" s="19"/>
      <c r="T118" s="20"/>
      <c r="U118" s="18"/>
      <c r="W118" s="53"/>
      <c r="X118" s="18"/>
      <c r="Y118" s="22"/>
      <c r="AA118" s="15"/>
    </row>
    <row r="119" spans="1:27" x14ac:dyDescent="0.35">
      <c r="A119"/>
      <c r="B119"/>
      <c r="C119"/>
      <c r="D119"/>
      <c r="E119"/>
      <c r="F119"/>
      <c r="G119"/>
      <c r="H119"/>
      <c r="I119"/>
      <c r="J119"/>
      <c r="K119"/>
      <c r="L119"/>
      <c r="N119"/>
      <c r="O119"/>
      <c r="P119"/>
      <c r="Q119"/>
      <c r="R119" s="18"/>
      <c r="S119" s="19"/>
      <c r="T119" s="20"/>
      <c r="U119" s="18"/>
      <c r="W119" s="53"/>
      <c r="X119" s="18"/>
      <c r="Y119" s="22"/>
      <c r="AA119" s="15"/>
    </row>
    <row r="120" spans="1:27" x14ac:dyDescent="0.35">
      <c r="A120"/>
      <c r="B120"/>
      <c r="C120"/>
      <c r="D120"/>
      <c r="E120"/>
      <c r="F120"/>
      <c r="G120"/>
      <c r="H120"/>
      <c r="I120"/>
      <c r="J120"/>
      <c r="K120"/>
      <c r="L120"/>
      <c r="N120"/>
      <c r="O120"/>
      <c r="P120"/>
      <c r="Q120"/>
      <c r="R120" s="18"/>
      <c r="S120" s="19"/>
      <c r="T120" s="20"/>
      <c r="U120" s="18"/>
      <c r="W120" s="53" t="str">
        <f>IF('Project 5'!$V120&lt;&gt;"",'Project 5'!$V120*VLOOKUP('Project 5'!$U120,#REF!,2,0),"")</f>
        <v/>
      </c>
      <c r="X120" s="18"/>
      <c r="Y120" s="22"/>
      <c r="AA120" s="15"/>
    </row>
    <row r="121" spans="1:27" ht="15" customHeight="1" x14ac:dyDescent="0.35">
      <c r="A121"/>
      <c r="B121"/>
      <c r="C121"/>
      <c r="D121"/>
      <c r="E121"/>
      <c r="G121"/>
      <c r="H121"/>
      <c r="I121"/>
      <c r="J121"/>
      <c r="K121"/>
      <c r="L121"/>
      <c r="N121"/>
      <c r="O121"/>
      <c r="P121"/>
      <c r="Q121"/>
      <c r="R121" s="18"/>
      <c r="S121" s="19"/>
      <c r="T121" s="20"/>
      <c r="U121" s="18"/>
      <c r="W121" s="53"/>
      <c r="X121" s="18"/>
      <c r="Y121" s="22"/>
      <c r="AA121" s="15"/>
    </row>
    <row r="122" spans="1:27" x14ac:dyDescent="0.35">
      <c r="A122"/>
      <c r="B122"/>
      <c r="C122"/>
      <c r="D122"/>
      <c r="E122"/>
      <c r="G122"/>
      <c r="H122"/>
      <c r="I122"/>
      <c r="J122"/>
      <c r="K122"/>
      <c r="L122"/>
      <c r="N122"/>
      <c r="O122"/>
      <c r="P122"/>
      <c r="Q122"/>
      <c r="R122" s="18"/>
      <c r="S122" s="19"/>
      <c r="T122" s="20"/>
      <c r="U122" s="18"/>
      <c r="W122" s="53"/>
      <c r="X122" s="18"/>
      <c r="Y122" s="22"/>
      <c r="AA122" s="15"/>
    </row>
    <row r="123" spans="1:27" x14ac:dyDescent="0.35">
      <c r="A123"/>
      <c r="B123"/>
      <c r="C123"/>
      <c r="D123"/>
      <c r="E123"/>
      <c r="F123"/>
      <c r="G123"/>
      <c r="H123"/>
      <c r="I123"/>
      <c r="J123"/>
      <c r="K123"/>
      <c r="L123"/>
      <c r="N123"/>
      <c r="O123"/>
      <c r="P123"/>
      <c r="Q123"/>
      <c r="R123" s="18"/>
      <c r="S123" s="19"/>
      <c r="T123" s="20"/>
      <c r="U123" s="18"/>
      <c r="W123" s="53"/>
      <c r="X123" s="18"/>
      <c r="Y123" s="22"/>
      <c r="AA123" s="15"/>
    </row>
    <row r="124" spans="1:27" x14ac:dyDescent="0.35">
      <c r="A124"/>
      <c r="B124"/>
      <c r="C124"/>
      <c r="D124"/>
      <c r="E124"/>
      <c r="F124"/>
      <c r="G124"/>
      <c r="H124"/>
      <c r="I124"/>
      <c r="J124"/>
      <c r="K124"/>
      <c r="L124"/>
      <c r="N124"/>
      <c r="O124"/>
      <c r="P124"/>
      <c r="Q124"/>
      <c r="R124" s="18"/>
      <c r="S124" s="19"/>
      <c r="T124" s="20"/>
      <c r="U124" s="18"/>
      <c r="W124" s="53" t="str">
        <f>IF('Project 5'!$V124&lt;&gt;"",'Project 5'!$V124*VLOOKUP('Project 5'!$U124,#REF!,2,0),"")</f>
        <v/>
      </c>
      <c r="X124" s="18"/>
      <c r="Y124" s="22"/>
      <c r="AA124" s="15"/>
    </row>
    <row r="125" spans="1:27" x14ac:dyDescent="0.35">
      <c r="A125"/>
      <c r="B125"/>
      <c r="C125"/>
      <c r="D125"/>
      <c r="E125"/>
      <c r="F125"/>
      <c r="G125"/>
      <c r="H125"/>
      <c r="I125"/>
      <c r="J125"/>
      <c r="K125"/>
      <c r="L125"/>
      <c r="N125"/>
      <c r="O125"/>
      <c r="P125"/>
      <c r="Q125"/>
      <c r="R125" s="18"/>
      <c r="S125" s="19"/>
      <c r="T125" s="20"/>
      <c r="U125" s="18"/>
      <c r="W125" s="53"/>
      <c r="X125" s="18"/>
      <c r="Y125" s="22"/>
      <c r="AA125" s="15"/>
    </row>
    <row r="126" spans="1:27" x14ac:dyDescent="0.35">
      <c r="A126"/>
      <c r="B126"/>
      <c r="C126"/>
      <c r="D126"/>
      <c r="E126"/>
      <c r="F126" s="225" t="s">
        <v>273</v>
      </c>
      <c r="G126"/>
      <c r="H126"/>
      <c r="I126"/>
      <c r="J126"/>
      <c r="K126"/>
      <c r="L126"/>
      <c r="N126"/>
      <c r="O126"/>
      <c r="P126"/>
      <c r="Q126"/>
      <c r="R126" s="18"/>
      <c r="S126" s="19"/>
      <c r="T126" s="20"/>
      <c r="U126" s="18"/>
      <c r="W126" s="53"/>
      <c r="X126" s="18"/>
      <c r="Y126" s="22"/>
      <c r="AA126" s="15"/>
    </row>
    <row r="127" spans="1:27" ht="31" x14ac:dyDescent="0.35">
      <c r="A127" s="239" t="s">
        <v>272</v>
      </c>
      <c r="B127"/>
      <c r="C127"/>
      <c r="D127"/>
      <c r="E127"/>
      <c r="F127" s="225" t="s">
        <v>266</v>
      </c>
      <c r="G127"/>
      <c r="H127"/>
      <c r="I127"/>
      <c r="J127"/>
      <c r="K127"/>
      <c r="L127"/>
      <c r="N127"/>
      <c r="O127"/>
      <c r="P127"/>
      <c r="Q127"/>
      <c r="R127" s="18"/>
      <c r="S127" s="19"/>
      <c r="T127" s="20"/>
      <c r="U127" s="18"/>
      <c r="W127" s="53"/>
      <c r="X127" s="18"/>
      <c r="Y127" s="22"/>
      <c r="AA127" s="15"/>
    </row>
    <row r="128" spans="1:27" ht="27" customHeight="1" x14ac:dyDescent="0.35">
      <c r="A128" s="388" t="s">
        <v>0</v>
      </c>
      <c r="B128" s="389"/>
      <c r="C128" s="389"/>
      <c r="D128" s="389"/>
      <c r="F128" s="206" t="s">
        <v>1</v>
      </c>
      <c r="G128" s="207"/>
      <c r="H128" s="207"/>
      <c r="I128" s="207"/>
      <c r="J128" s="207"/>
      <c r="K128" s="207"/>
      <c r="L128" s="207"/>
      <c r="M128" s="207"/>
      <c r="N128" s="207"/>
      <c r="O128" s="207"/>
      <c r="P128" s="207"/>
      <c r="Q128" s="207"/>
      <c r="R128" s="18"/>
      <c r="S128" s="59"/>
      <c r="T128" s="20"/>
      <c r="U128" s="18"/>
      <c r="V128" s="72"/>
      <c r="W128" s="72" t="str">
        <f>IF('PD Opportunity 1'!$V97&lt;&gt;"",'PD Opportunity 1'!$V97*VLOOKUP('PD Opportunity 1'!$U97,#REF!,2,0),"")</f>
        <v/>
      </c>
      <c r="X128" s="18"/>
      <c r="Y128" s="26"/>
      <c r="AA128" s="15"/>
    </row>
    <row r="129" spans="1:27" x14ac:dyDescent="0.35">
      <c r="A129" s="187" t="s">
        <v>3</v>
      </c>
      <c r="B129" s="188" t="s">
        <v>4</v>
      </c>
      <c r="C129" s="189" t="s">
        <v>5</v>
      </c>
      <c r="D129" s="190" t="s">
        <v>6</v>
      </c>
      <c r="F129" s="192" t="s">
        <v>140</v>
      </c>
      <c r="G129" s="152" t="s">
        <v>139</v>
      </c>
      <c r="H129" s="152" t="s">
        <v>7</v>
      </c>
      <c r="I129" s="152" t="s">
        <v>8</v>
      </c>
      <c r="J129" s="153" t="s">
        <v>9</v>
      </c>
      <c r="K129" s="143" t="s">
        <v>10</v>
      </c>
      <c r="L129" s="152" t="s">
        <v>11</v>
      </c>
      <c r="M129" s="153" t="s">
        <v>12</v>
      </c>
      <c r="N129" s="143" t="s">
        <v>13</v>
      </c>
      <c r="O129" s="152" t="s">
        <v>5</v>
      </c>
      <c r="P129" s="152" t="s">
        <v>147</v>
      </c>
      <c r="Q129" s="193" t="s">
        <v>6</v>
      </c>
      <c r="R129" s="18"/>
      <c r="S129" s="19"/>
      <c r="T129" s="20"/>
      <c r="U129" s="18"/>
      <c r="W129" s="53" t="str">
        <f>IF('Project 5'!$V129&lt;&gt;"",'Project 5'!$V129*VLOOKUP('Project 5'!$U129,#REF!,2,0),"")</f>
        <v/>
      </c>
      <c r="X129" s="18"/>
      <c r="Y129" s="18"/>
      <c r="AA129" s="15"/>
    </row>
    <row r="130" spans="1:27" x14ac:dyDescent="0.35">
      <c r="A130" s="281"/>
      <c r="B130" s="282"/>
      <c r="C130" s="281"/>
      <c r="D130" s="283"/>
      <c r="E130" s="73"/>
      <c r="F130" s="293" t="s">
        <v>261</v>
      </c>
      <c r="G130" s="293" t="s">
        <v>322</v>
      </c>
      <c r="H130" s="293" t="s">
        <v>321</v>
      </c>
      <c r="I130" s="293">
        <v>1</v>
      </c>
      <c r="J130" s="294"/>
      <c r="K130" s="294"/>
      <c r="L130" s="293" t="s">
        <v>24</v>
      </c>
      <c r="M130" s="231" t="str">
        <f>IF(I130*J130+K130&gt;0,I130*J130+K130,"")</f>
        <v/>
      </c>
      <c r="N130" s="231" t="str">
        <f>IF(Detailed_Expense_P11416182022[[#This Row],[TOTAL]]&lt;&gt;"",Detailed_Expense_P11416182022[[#This Row],[TOTAL]]*VLOOKUP(Detailed_Expense_P11416182022[[#This Row],[CURRENCY]],Conversion12[],2,0),"")</f>
        <v/>
      </c>
      <c r="O130" s="281"/>
      <c r="P130" s="302"/>
      <c r="Q130" s="293"/>
      <c r="R130" s="74"/>
      <c r="S130" s="142"/>
      <c r="T130" s="20"/>
      <c r="U130" s="18"/>
      <c r="W130" s="53" t="str">
        <f>IF('Project 5'!$V130&lt;&gt;"",'Project 5'!$V130*VLOOKUP('Project 5'!$U130,#REF!,2,0),"")</f>
        <v/>
      </c>
      <c r="X130" s="18"/>
      <c r="Y130" s="18"/>
      <c r="AA130" s="15"/>
    </row>
    <row r="131" spans="1:27" x14ac:dyDescent="0.35">
      <c r="A131" s="284"/>
      <c r="B131" s="285"/>
      <c r="C131" s="286"/>
      <c r="D131" s="287"/>
      <c r="E131" s="73"/>
      <c r="F131" s="293"/>
      <c r="G131" s="293"/>
      <c r="H131" s="293"/>
      <c r="I131" s="293"/>
      <c r="J131" s="294"/>
      <c r="K131" s="294"/>
      <c r="L131" s="293"/>
      <c r="M131" s="231" t="str">
        <f>IF(I131*J131+K131&gt;0,I131*J131+K131,"")</f>
        <v/>
      </c>
      <c r="N131" s="231" t="str">
        <f>IF(Detailed_Expense_P11416182022[[#This Row],[TOTAL]]&lt;&gt;"",Detailed_Expense_P11416182022[[#This Row],[TOTAL]]*VLOOKUP(Detailed_Expense_P11416182022[[#This Row],[CURRENCY]],Conversion12[],2,0),"")</f>
        <v/>
      </c>
      <c r="O131" s="281"/>
      <c r="P131" s="295"/>
      <c r="Q131" s="296"/>
      <c r="R131" s="74"/>
      <c r="S131" s="19"/>
      <c r="T131" s="20"/>
      <c r="U131" s="18"/>
      <c r="W131" s="53" t="str">
        <f>IF('Project 5'!$V131&lt;&gt;"",'Project 5'!$V131*VLOOKUP('Project 5'!$U131,#REF!,2,0),"")</f>
        <v/>
      </c>
      <c r="X131" s="18"/>
      <c r="Y131" s="22"/>
      <c r="AA131" s="15"/>
    </row>
    <row r="132" spans="1:27" x14ac:dyDescent="0.35">
      <c r="A132" s="284"/>
      <c r="B132" s="285"/>
      <c r="C132" s="286"/>
      <c r="D132" s="284"/>
      <c r="E132" s="73"/>
      <c r="F132" s="293"/>
      <c r="G132" s="293"/>
      <c r="H132" s="293"/>
      <c r="I132" s="293"/>
      <c r="J132" s="294"/>
      <c r="K132" s="294"/>
      <c r="L132" s="293"/>
      <c r="M132" s="231" t="str">
        <f t="shared" ref="M132:M195" si="0">IF(I132*J132+K132&gt;0,I132*J132+K132,"")</f>
        <v/>
      </c>
      <c r="N132" s="231" t="str">
        <f>IF(Detailed_Expense_P11416182022[[#This Row],[TOTAL]]&lt;&gt;"",Detailed_Expense_P11416182022[[#This Row],[TOTAL]]*VLOOKUP(Detailed_Expense_P11416182022[[#This Row],[CURRENCY]],Conversion12[],2,0),"")</f>
        <v/>
      </c>
      <c r="O132" s="281"/>
      <c r="P132" s="295"/>
      <c r="Q132" s="296"/>
      <c r="R132" s="74"/>
      <c r="S132" s="19"/>
      <c r="T132" s="20"/>
      <c r="U132" s="18"/>
      <c r="W132" s="53" t="str">
        <f>IF('Project 5'!$V132&lt;&gt;"",'Project 5'!$V132*VLOOKUP('Project 5'!$U132,#REF!,2,0),"")</f>
        <v/>
      </c>
      <c r="X132" s="18"/>
      <c r="Y132" s="18"/>
      <c r="AA132" s="15"/>
    </row>
    <row r="133" spans="1:27" x14ac:dyDescent="0.35">
      <c r="A133" s="284"/>
      <c r="B133" s="287"/>
      <c r="C133" s="286"/>
      <c r="D133" s="287"/>
      <c r="E133" s="73"/>
      <c r="F133" s="293"/>
      <c r="G133" s="293"/>
      <c r="H133" s="293"/>
      <c r="I133" s="293"/>
      <c r="J133" s="294"/>
      <c r="K133" s="294"/>
      <c r="L133" s="293"/>
      <c r="M133" s="231" t="str">
        <f t="shared" si="0"/>
        <v/>
      </c>
      <c r="N133" s="231" t="str">
        <f>IF(Detailed_Expense_P11416182022[[#This Row],[TOTAL]]&lt;&gt;"",Detailed_Expense_P11416182022[[#This Row],[TOTAL]]*VLOOKUP(Detailed_Expense_P11416182022[[#This Row],[CURRENCY]],Conversion12[],2,0),"")</f>
        <v/>
      </c>
      <c r="O133" s="281"/>
      <c r="P133" s="296"/>
      <c r="Q133" s="296"/>
      <c r="R133" s="74"/>
      <c r="S133" s="19"/>
      <c r="T133" s="20"/>
      <c r="U133" s="18"/>
      <c r="W133" s="53" t="str">
        <f>IF('Project 5'!$V133&lt;&gt;"",'Project 5'!$V133*VLOOKUP('Project 5'!$U133,#REF!,2,0),"")</f>
        <v/>
      </c>
      <c r="X133" s="18"/>
      <c r="Y133" s="25"/>
      <c r="AA133" s="15"/>
    </row>
    <row r="134" spans="1:27" x14ac:dyDescent="0.35">
      <c r="A134" s="284"/>
      <c r="B134" s="287"/>
      <c r="C134" s="286"/>
      <c r="D134" s="287"/>
      <c r="E134" s="73"/>
      <c r="F134" s="293"/>
      <c r="G134" s="293"/>
      <c r="H134" s="293"/>
      <c r="I134" s="293"/>
      <c r="J134" s="294"/>
      <c r="K134" s="294"/>
      <c r="L134" s="293"/>
      <c r="M134" s="231" t="str">
        <f t="shared" si="0"/>
        <v/>
      </c>
      <c r="N134" s="231" t="str">
        <f>IF(Detailed_Expense_P11416182022[[#This Row],[TOTAL]]&lt;&gt;"",Detailed_Expense_P11416182022[[#This Row],[TOTAL]]*VLOOKUP(Detailed_Expense_P11416182022[[#This Row],[CURRENCY]],Conversion12[],2,0),"")</f>
        <v/>
      </c>
      <c r="O134" s="281"/>
      <c r="P134" s="296"/>
      <c r="Q134" s="296"/>
      <c r="R134" s="74"/>
      <c r="S134" s="19"/>
      <c r="T134" s="20"/>
      <c r="U134" s="18"/>
      <c r="W134" s="53" t="str">
        <f>IF('Project 5'!$V134&lt;&gt;"",'Project 5'!$V134*VLOOKUP('Project 5'!$U134,#REF!,2,0),"")</f>
        <v/>
      </c>
      <c r="X134" s="18"/>
      <c r="Y134" s="18"/>
      <c r="AA134" s="15"/>
    </row>
    <row r="135" spans="1:27" x14ac:dyDescent="0.35">
      <c r="A135" s="288"/>
      <c r="B135" s="289"/>
      <c r="C135" s="290"/>
      <c r="D135" s="291"/>
      <c r="E135" s="73"/>
      <c r="F135" s="293"/>
      <c r="G135" s="293"/>
      <c r="H135" s="293"/>
      <c r="I135" s="293"/>
      <c r="J135" s="294"/>
      <c r="K135" s="294"/>
      <c r="L135" s="293"/>
      <c r="M135" s="231" t="str">
        <f t="shared" si="0"/>
        <v/>
      </c>
      <c r="N135" s="231" t="str">
        <f>IF(Detailed_Expense_P11416182022[[#This Row],[TOTAL]]&lt;&gt;"",Detailed_Expense_P11416182022[[#This Row],[TOTAL]]*VLOOKUP(Detailed_Expense_P11416182022[[#This Row],[CURRENCY]],Conversion12[],2,0),"")</f>
        <v/>
      </c>
      <c r="O135" s="281"/>
      <c r="P135" s="296"/>
      <c r="Q135" s="296"/>
      <c r="R135" s="74"/>
      <c r="S135" s="19"/>
      <c r="T135" s="20"/>
      <c r="U135" s="18"/>
      <c r="W135" s="53" t="str">
        <f>IF('Project 5'!$V135&lt;&gt;"",'Project 5'!$V135*VLOOKUP('Project 5'!$U135,#REF!,2,0),"")</f>
        <v/>
      </c>
      <c r="X135" s="18"/>
      <c r="Y135" s="18"/>
      <c r="AA135" s="15"/>
    </row>
    <row r="136" spans="1:27" x14ac:dyDescent="0.35">
      <c r="A136" s="288"/>
      <c r="B136" s="289"/>
      <c r="C136" s="290"/>
      <c r="D136" s="291"/>
      <c r="E136" s="73"/>
      <c r="F136" s="293"/>
      <c r="G136" s="293"/>
      <c r="H136" s="293"/>
      <c r="I136" s="293"/>
      <c r="J136" s="294"/>
      <c r="K136" s="294"/>
      <c r="L136" s="293"/>
      <c r="M136" s="231" t="str">
        <f t="shared" si="0"/>
        <v/>
      </c>
      <c r="N136" s="231" t="str">
        <f>IF(Detailed_Expense_P11416182022[[#This Row],[TOTAL]]&lt;&gt;"",Detailed_Expense_P11416182022[[#This Row],[TOTAL]]*VLOOKUP(Detailed_Expense_P11416182022[[#This Row],[CURRENCY]],Conversion12[],2,0),"")</f>
        <v/>
      </c>
      <c r="O136" s="281"/>
      <c r="P136" s="296"/>
      <c r="Q136" s="296"/>
      <c r="R136" s="74"/>
      <c r="S136" s="19"/>
      <c r="T136" s="20"/>
      <c r="U136" s="18"/>
      <c r="W136" s="53" t="str">
        <f>IF('Project 5'!$V136&lt;&gt;"",'Project 5'!$V136*VLOOKUP('Project 5'!$U136,#REF!,2,0),"")</f>
        <v/>
      </c>
      <c r="X136" s="18"/>
      <c r="Y136" s="18"/>
      <c r="AA136" s="15"/>
    </row>
    <row r="137" spans="1:27" x14ac:dyDescent="0.35">
      <c r="A137" s="288"/>
      <c r="B137" s="289"/>
      <c r="C137" s="290"/>
      <c r="D137" s="291"/>
      <c r="E137" s="73"/>
      <c r="F137" s="293"/>
      <c r="G137" s="293"/>
      <c r="H137" s="293"/>
      <c r="I137" s="293"/>
      <c r="J137" s="294"/>
      <c r="K137" s="294"/>
      <c r="L137" s="293"/>
      <c r="M137" s="231" t="str">
        <f t="shared" si="0"/>
        <v/>
      </c>
      <c r="N137" s="231" t="str">
        <f>IF(Detailed_Expense_P11416182022[[#This Row],[TOTAL]]&lt;&gt;"",Detailed_Expense_P11416182022[[#This Row],[TOTAL]]*VLOOKUP(Detailed_Expense_P11416182022[[#This Row],[CURRENCY]],Conversion12[],2,0),"")</f>
        <v/>
      </c>
      <c r="O137" s="281"/>
      <c r="P137" s="296"/>
      <c r="Q137" s="296"/>
      <c r="R137" s="74"/>
      <c r="S137" s="19"/>
      <c r="T137" s="20"/>
      <c r="U137" s="18"/>
      <c r="W137" s="53" t="str">
        <f>IF('Project 5'!$V137&lt;&gt;"",'Project 5'!$V137*VLOOKUP('Project 5'!$U137,#REF!,2,0),"")</f>
        <v/>
      </c>
      <c r="X137" s="18"/>
      <c r="Y137" s="18"/>
      <c r="AA137" s="15"/>
    </row>
    <row r="138" spans="1:27" x14ac:dyDescent="0.35">
      <c r="A138" s="288"/>
      <c r="B138" s="289"/>
      <c r="C138" s="290"/>
      <c r="D138" s="291"/>
      <c r="E138" s="73"/>
      <c r="F138" s="293"/>
      <c r="G138" s="293"/>
      <c r="H138" s="293"/>
      <c r="I138" s="293"/>
      <c r="J138" s="294"/>
      <c r="K138" s="294"/>
      <c r="L138" s="293"/>
      <c r="M138" s="231" t="str">
        <f t="shared" si="0"/>
        <v/>
      </c>
      <c r="N138" s="231" t="str">
        <f>IF(Detailed_Expense_P11416182022[[#This Row],[TOTAL]]&lt;&gt;"",Detailed_Expense_P11416182022[[#This Row],[TOTAL]]*VLOOKUP(Detailed_Expense_P11416182022[[#This Row],[CURRENCY]],Conversion12[],2,0),"")</f>
        <v/>
      </c>
      <c r="O138" s="281"/>
      <c r="P138" s="296"/>
      <c r="Q138" s="296"/>
      <c r="R138" s="74"/>
      <c r="S138" s="19"/>
      <c r="T138" s="20"/>
      <c r="U138" s="18"/>
      <c r="W138" s="53" t="str">
        <f>IF('Project 5'!$V138&lt;&gt;"",'Project 5'!$V138*VLOOKUP('Project 5'!$U138,#REF!,2,0),"")</f>
        <v/>
      </c>
      <c r="X138" s="18"/>
      <c r="Y138" s="25"/>
      <c r="AA138" s="15"/>
    </row>
    <row r="139" spans="1:27" x14ac:dyDescent="0.35">
      <c r="A139" s="288"/>
      <c r="B139" s="289"/>
      <c r="C139" s="290"/>
      <c r="D139" s="291"/>
      <c r="E139" s="73"/>
      <c r="F139" s="293"/>
      <c r="G139" s="293"/>
      <c r="H139" s="293"/>
      <c r="I139" s="293"/>
      <c r="J139" s="294"/>
      <c r="K139" s="294"/>
      <c r="L139" s="293"/>
      <c r="M139" s="231" t="str">
        <f t="shared" si="0"/>
        <v/>
      </c>
      <c r="N139" s="231" t="str">
        <f>IF(Detailed_Expense_P11416182022[[#This Row],[TOTAL]]&lt;&gt;"",Detailed_Expense_P11416182022[[#This Row],[TOTAL]]*VLOOKUP(Detailed_Expense_P11416182022[[#This Row],[CURRENCY]],Conversion12[],2,0),"")</f>
        <v/>
      </c>
      <c r="O139" s="281"/>
      <c r="P139" s="296"/>
      <c r="Q139" s="296"/>
      <c r="R139" s="74"/>
      <c r="T139" s="20"/>
      <c r="U139" s="18"/>
      <c r="W139" s="53" t="str">
        <f>IF('Project 5'!$V139&lt;&gt;"",'Project 5'!$V139*VLOOKUP('Project 5'!$U139,#REF!,2,0),"")</f>
        <v/>
      </c>
      <c r="X139" s="27"/>
      <c r="Y139" s="25"/>
      <c r="AA139" s="15"/>
    </row>
    <row r="140" spans="1:27" x14ac:dyDescent="0.35">
      <c r="A140" s="288"/>
      <c r="B140" s="289"/>
      <c r="C140" s="290"/>
      <c r="D140" s="291"/>
      <c r="E140" s="73"/>
      <c r="F140" s="293"/>
      <c r="G140" s="293"/>
      <c r="H140" s="293"/>
      <c r="I140" s="293"/>
      <c r="J140" s="294"/>
      <c r="K140" s="294"/>
      <c r="L140" s="293"/>
      <c r="M140" s="231" t="str">
        <f t="shared" si="0"/>
        <v/>
      </c>
      <c r="N140" s="231" t="str">
        <f>IF(Detailed_Expense_P11416182022[[#This Row],[TOTAL]]&lt;&gt;"",Detailed_Expense_P11416182022[[#This Row],[TOTAL]]*VLOOKUP(Detailed_Expense_P11416182022[[#This Row],[CURRENCY]],Conversion12[],2,0),"")</f>
        <v/>
      </c>
      <c r="O140" s="281"/>
      <c r="P140" s="296"/>
      <c r="Q140" s="296"/>
      <c r="R140" s="74"/>
      <c r="T140" s="20"/>
      <c r="U140" s="18"/>
      <c r="W140" s="53" t="str">
        <f>IF('Project 5'!$V140&lt;&gt;"",'Project 5'!$V140*VLOOKUP('Project 5'!$U140,#REF!,2,0),"")</f>
        <v/>
      </c>
      <c r="X140" s="27"/>
      <c r="Y140" s="25"/>
      <c r="AA140" s="15"/>
    </row>
    <row r="141" spans="1:27" x14ac:dyDescent="0.35">
      <c r="A141" s="288"/>
      <c r="B141" s="289"/>
      <c r="C141" s="290"/>
      <c r="D141" s="291"/>
      <c r="E141" s="73"/>
      <c r="F141" s="293"/>
      <c r="G141" s="293"/>
      <c r="H141" s="293"/>
      <c r="I141" s="293"/>
      <c r="J141" s="294"/>
      <c r="K141" s="294"/>
      <c r="L141" s="293"/>
      <c r="M141" s="231" t="str">
        <f t="shared" si="0"/>
        <v/>
      </c>
      <c r="N141" s="231" t="str">
        <f>IF(Detailed_Expense_P11416182022[[#This Row],[TOTAL]]&lt;&gt;"",Detailed_Expense_P11416182022[[#This Row],[TOTAL]]*VLOOKUP(Detailed_Expense_P11416182022[[#This Row],[CURRENCY]],Conversion12[],2,0),"")</f>
        <v/>
      </c>
      <c r="O141" s="281"/>
      <c r="P141" s="296"/>
      <c r="Q141" s="296"/>
      <c r="R141" s="74"/>
      <c r="T141" s="20"/>
      <c r="U141" s="18"/>
      <c r="W141" s="53" t="str">
        <f>IF('Project 5'!$V141&lt;&gt;"",'Project 5'!$V141*VLOOKUP('Project 5'!$U141,#REF!,2,0),"")</f>
        <v/>
      </c>
      <c r="X141" s="27"/>
      <c r="Y141" s="25"/>
      <c r="AA141" s="15"/>
    </row>
    <row r="142" spans="1:27" x14ac:dyDescent="0.35">
      <c r="A142" s="288"/>
      <c r="B142" s="289"/>
      <c r="C142" s="290"/>
      <c r="D142" s="291"/>
      <c r="E142" s="90"/>
      <c r="F142" s="293"/>
      <c r="G142" s="293"/>
      <c r="H142" s="293"/>
      <c r="I142" s="293"/>
      <c r="J142" s="294"/>
      <c r="K142" s="294"/>
      <c r="L142" s="293"/>
      <c r="M142" s="231" t="str">
        <f t="shared" si="0"/>
        <v/>
      </c>
      <c r="N142" s="231" t="str">
        <f>IF(Detailed_Expense_P11416182022[[#This Row],[TOTAL]]&lt;&gt;"",Detailed_Expense_P11416182022[[#This Row],[TOTAL]]*VLOOKUP(Detailed_Expense_P11416182022[[#This Row],[CURRENCY]],Conversion12[],2,0),"")</f>
        <v/>
      </c>
      <c r="O142" s="281"/>
      <c r="P142" s="291"/>
      <c r="Q142" s="290"/>
      <c r="R142" s="74"/>
      <c r="T142" s="20"/>
      <c r="U142" s="18"/>
      <c r="W142" s="53" t="str">
        <f>IF('Project 5'!$V142&lt;&gt;"",'Project 5'!$V142*VLOOKUP('Project 5'!$U142,#REF!,2,0),"")</f>
        <v/>
      </c>
      <c r="X142" s="27"/>
      <c r="Y142" s="25"/>
      <c r="AA142" s="15"/>
    </row>
    <row r="143" spans="1:27" x14ac:dyDescent="0.35">
      <c r="A143" s="288"/>
      <c r="B143" s="289"/>
      <c r="C143" s="290"/>
      <c r="D143" s="291"/>
      <c r="E143" s="73"/>
      <c r="F143" s="293"/>
      <c r="G143" s="293"/>
      <c r="H143" s="293"/>
      <c r="I143" s="293"/>
      <c r="J143" s="294"/>
      <c r="K143" s="294"/>
      <c r="L143" s="293"/>
      <c r="M143" s="231" t="str">
        <f t="shared" si="0"/>
        <v/>
      </c>
      <c r="N143" s="231" t="str">
        <f>IF(Detailed_Expense_P11416182022[[#This Row],[TOTAL]]&lt;&gt;"",Detailed_Expense_P11416182022[[#This Row],[TOTAL]]*VLOOKUP(Detailed_Expense_P11416182022[[#This Row],[CURRENCY]],Conversion12[],2,0),"")</f>
        <v/>
      </c>
      <c r="O143" s="281"/>
      <c r="P143" s="291"/>
      <c r="Q143" s="290"/>
      <c r="R143" s="74"/>
      <c r="T143" s="20"/>
      <c r="U143" s="18"/>
      <c r="W143" s="53" t="str">
        <f>IF('Project 5'!$V143&lt;&gt;"",'Project 5'!$V143*VLOOKUP('Project 5'!$U143,#REF!,2,0),"")</f>
        <v/>
      </c>
      <c r="X143" s="27"/>
      <c r="Y143" s="25"/>
      <c r="AA143" s="15"/>
    </row>
    <row r="144" spans="1:27" x14ac:dyDescent="0.35">
      <c r="A144" s="288"/>
      <c r="B144" s="289"/>
      <c r="C144" s="290"/>
      <c r="D144" s="291"/>
      <c r="E144" s="73"/>
      <c r="F144" s="293"/>
      <c r="G144" s="293"/>
      <c r="H144" s="293"/>
      <c r="I144" s="293"/>
      <c r="J144" s="294"/>
      <c r="K144" s="294"/>
      <c r="L144" s="293"/>
      <c r="M144" s="231" t="str">
        <f t="shared" si="0"/>
        <v/>
      </c>
      <c r="N144" s="231" t="str">
        <f>IF(Detailed_Expense_P11416182022[[#This Row],[TOTAL]]&lt;&gt;"",Detailed_Expense_P11416182022[[#This Row],[TOTAL]]*VLOOKUP(Detailed_Expense_P11416182022[[#This Row],[CURRENCY]],Conversion12[],2,0),"")</f>
        <v/>
      </c>
      <c r="O144" s="281"/>
      <c r="P144" s="291"/>
      <c r="Q144" s="290"/>
      <c r="R144" s="74"/>
      <c r="T144" s="20"/>
      <c r="U144" s="18"/>
      <c r="W144" s="53" t="str">
        <f>IF('Project 5'!$V144&lt;&gt;"",'Project 5'!$V144*VLOOKUP('Project 5'!$U144,#REF!,2,0),"")</f>
        <v/>
      </c>
      <c r="X144" s="27"/>
      <c r="Y144" s="25"/>
      <c r="AA144" s="15"/>
    </row>
    <row r="145" spans="1:27" x14ac:dyDescent="0.35">
      <c r="A145" s="288"/>
      <c r="B145" s="289"/>
      <c r="C145" s="291"/>
      <c r="D145" s="291"/>
      <c r="E145" s="90"/>
      <c r="F145" s="293"/>
      <c r="G145" s="293"/>
      <c r="H145" s="293"/>
      <c r="I145" s="293"/>
      <c r="J145" s="294"/>
      <c r="K145" s="294"/>
      <c r="L145" s="293"/>
      <c r="M145" s="231" t="str">
        <f t="shared" si="0"/>
        <v/>
      </c>
      <c r="N145" s="231" t="str">
        <f>IF(Detailed_Expense_P11416182022[[#This Row],[TOTAL]]&lt;&gt;"",Detailed_Expense_P11416182022[[#This Row],[TOTAL]]*VLOOKUP(Detailed_Expense_P11416182022[[#This Row],[CURRENCY]],Conversion12[],2,0),"")</f>
        <v/>
      </c>
      <c r="O145" s="281"/>
      <c r="P145" s="291"/>
      <c r="Q145" s="290"/>
      <c r="R145" s="74"/>
      <c r="T145" s="20"/>
      <c r="U145" s="18"/>
      <c r="W145" s="53" t="str">
        <f>IF('Project 5'!$V145&lt;&gt;"",'Project 5'!$V145*VLOOKUP('Project 5'!$U145,#REF!,2,0),"")</f>
        <v/>
      </c>
      <c r="X145" s="27"/>
      <c r="Y145" s="18"/>
      <c r="AA145" s="15"/>
    </row>
    <row r="146" spans="1:27" x14ac:dyDescent="0.35">
      <c r="A146" s="288"/>
      <c r="B146" s="289"/>
      <c r="C146" s="291"/>
      <c r="D146" s="291"/>
      <c r="E146" s="90"/>
      <c r="F146" s="293"/>
      <c r="G146" s="293"/>
      <c r="H146" s="293"/>
      <c r="I146" s="293"/>
      <c r="J146" s="294"/>
      <c r="K146" s="294"/>
      <c r="L146" s="293"/>
      <c r="M146" s="231" t="str">
        <f t="shared" si="0"/>
        <v/>
      </c>
      <c r="N146" s="231" t="str">
        <f>IF(Detailed_Expense_P11416182022[[#This Row],[TOTAL]]&lt;&gt;"",Detailed_Expense_P11416182022[[#This Row],[TOTAL]]*VLOOKUP(Detailed_Expense_P11416182022[[#This Row],[CURRENCY]],Conversion12[],2,0),"")</f>
        <v/>
      </c>
      <c r="O146" s="281"/>
      <c r="P146" s="291"/>
      <c r="Q146" s="290"/>
      <c r="R146" s="74"/>
      <c r="T146" s="20"/>
      <c r="U146" s="18"/>
      <c r="W146" s="53" t="str">
        <f>IF('Project 5'!$V146&lt;&gt;"",'Project 5'!$V146*VLOOKUP('Project 5'!$U146,#REF!,2,0),"")</f>
        <v/>
      </c>
      <c r="X146" s="27"/>
      <c r="Y146" s="18"/>
      <c r="AA146" s="15"/>
    </row>
    <row r="147" spans="1:27" x14ac:dyDescent="0.35">
      <c r="A147" s="288"/>
      <c r="B147" s="289"/>
      <c r="C147" s="292"/>
      <c r="D147" s="291"/>
      <c r="E147" s="90"/>
      <c r="F147" s="293"/>
      <c r="G147" s="293"/>
      <c r="H147" s="293"/>
      <c r="I147" s="293"/>
      <c r="J147" s="294"/>
      <c r="K147" s="294"/>
      <c r="L147" s="293"/>
      <c r="M147" s="231" t="str">
        <f t="shared" si="0"/>
        <v/>
      </c>
      <c r="N147" s="231" t="str">
        <f>IF(Detailed_Expense_P11416182022[[#This Row],[TOTAL]]&lt;&gt;"",Detailed_Expense_P11416182022[[#This Row],[TOTAL]]*VLOOKUP(Detailed_Expense_P11416182022[[#This Row],[CURRENCY]],Conversion12[],2,0),"")</f>
        <v/>
      </c>
      <c r="O147" s="281"/>
      <c r="P147" s="291"/>
      <c r="Q147" s="290"/>
      <c r="R147" s="74"/>
      <c r="T147" s="20"/>
      <c r="U147" s="18"/>
      <c r="W147" s="53" t="str">
        <f>IF('Project 5'!$V147&lt;&gt;"",'Project 5'!$V147*VLOOKUP('Project 5'!$U147,#REF!,2,0),"")</f>
        <v/>
      </c>
      <c r="X147" s="27"/>
      <c r="Y147" s="18"/>
      <c r="AA147" s="15"/>
    </row>
    <row r="148" spans="1:27" x14ac:dyDescent="0.35">
      <c r="A148" s="288"/>
      <c r="B148" s="289"/>
      <c r="C148" s="292"/>
      <c r="D148" s="291"/>
      <c r="E148" s="73"/>
      <c r="F148" s="293"/>
      <c r="G148" s="293"/>
      <c r="H148" s="295"/>
      <c r="I148" s="296"/>
      <c r="J148" s="297"/>
      <c r="K148" s="298"/>
      <c r="L148" s="281"/>
      <c r="M148" s="231" t="str">
        <f t="shared" si="0"/>
        <v/>
      </c>
      <c r="N148" s="231" t="str">
        <f>IF(Detailed_Expense_P11416182022[[#This Row],[TOTAL]]&lt;&gt;"",Detailed_Expense_P11416182022[[#This Row],[TOTAL]]*VLOOKUP(Detailed_Expense_P11416182022[[#This Row],[CURRENCY]],Conversion12[],2,0),"")</f>
        <v/>
      </c>
      <c r="O148" s="281"/>
      <c r="P148" s="291"/>
      <c r="Q148" s="290"/>
      <c r="R148" s="74"/>
      <c r="T148" s="20"/>
      <c r="U148" s="18"/>
      <c r="W148" s="53" t="str">
        <f>IF('Project 5'!$V148&lt;&gt;"",'Project 5'!$V148*VLOOKUP('Project 5'!$U148,#REF!,2,0),"")</f>
        <v/>
      </c>
      <c r="X148" s="27"/>
      <c r="Y148" s="25"/>
      <c r="AA148" s="15"/>
    </row>
    <row r="149" spans="1:27" x14ac:dyDescent="0.35">
      <c r="A149" s="288"/>
      <c r="B149" s="289"/>
      <c r="C149" s="291"/>
      <c r="D149" s="291"/>
      <c r="E149" s="73"/>
      <c r="F149" s="293"/>
      <c r="G149" s="293"/>
      <c r="H149" s="295"/>
      <c r="I149" s="296"/>
      <c r="J149" s="297"/>
      <c r="K149" s="298"/>
      <c r="L149" s="281"/>
      <c r="M149" s="231" t="str">
        <f t="shared" si="0"/>
        <v/>
      </c>
      <c r="N149" s="231" t="str">
        <f>IF(Detailed_Expense_P11416182022[[#This Row],[TOTAL]]&lt;&gt;"",Detailed_Expense_P11416182022[[#This Row],[TOTAL]]*VLOOKUP(Detailed_Expense_P11416182022[[#This Row],[CURRENCY]],Conversion12[],2,0),"")</f>
        <v/>
      </c>
      <c r="O149" s="281"/>
      <c r="P149" s="291"/>
      <c r="Q149" s="290"/>
      <c r="R149" s="74"/>
      <c r="T149" s="20"/>
      <c r="U149" s="18"/>
      <c r="W149" s="53" t="str">
        <f>IF('Project 5'!$V149&lt;&gt;"",'Project 5'!$V149*VLOOKUP('Project 5'!$U149,#REF!,2,0),"")</f>
        <v/>
      </c>
      <c r="X149" s="27"/>
      <c r="Y149" s="25"/>
      <c r="AA149" s="15"/>
    </row>
    <row r="150" spans="1:27" x14ac:dyDescent="0.35">
      <c r="A150" s="288"/>
      <c r="B150" s="289"/>
      <c r="C150" s="291"/>
      <c r="D150" s="291"/>
      <c r="E150" s="73"/>
      <c r="F150" s="293"/>
      <c r="G150" s="293"/>
      <c r="H150" s="295"/>
      <c r="I150" s="296"/>
      <c r="J150" s="297"/>
      <c r="K150" s="298"/>
      <c r="L150" s="281"/>
      <c r="M150" s="231" t="str">
        <f t="shared" si="0"/>
        <v/>
      </c>
      <c r="N150" s="231" t="str">
        <f>IF(Detailed_Expense_P11416182022[[#This Row],[TOTAL]]&lt;&gt;"",Detailed_Expense_P11416182022[[#This Row],[TOTAL]]*VLOOKUP(Detailed_Expense_P11416182022[[#This Row],[CURRENCY]],Conversion12[],2,0),"")</f>
        <v/>
      </c>
      <c r="O150" s="281"/>
      <c r="P150" s="291"/>
      <c r="Q150" s="290"/>
      <c r="R150" s="74"/>
      <c r="T150" s="20"/>
      <c r="U150" s="18"/>
      <c r="W150" s="53" t="str">
        <f>IF('Project 5'!$V150&lt;&gt;"",'Project 5'!$V150*VLOOKUP('Project 5'!$U150,#REF!,2,0),"")</f>
        <v/>
      </c>
      <c r="X150" s="27"/>
      <c r="Y150" s="18"/>
      <c r="AA150" s="15"/>
    </row>
    <row r="151" spans="1:27" x14ac:dyDescent="0.35">
      <c r="A151" s="288"/>
      <c r="B151" s="289"/>
      <c r="C151" s="291"/>
      <c r="D151" s="291"/>
      <c r="E151" s="73"/>
      <c r="F151" s="293"/>
      <c r="G151" s="293"/>
      <c r="H151" s="295"/>
      <c r="I151" s="296"/>
      <c r="J151" s="297"/>
      <c r="K151" s="298"/>
      <c r="L151" s="281"/>
      <c r="M151" s="231" t="str">
        <f t="shared" si="0"/>
        <v/>
      </c>
      <c r="N151" s="231" t="str">
        <f>IF(Detailed_Expense_P11416182022[[#This Row],[TOTAL]]&lt;&gt;"",Detailed_Expense_P11416182022[[#This Row],[TOTAL]]*VLOOKUP(Detailed_Expense_P11416182022[[#This Row],[CURRENCY]],Conversion12[],2,0),"")</f>
        <v/>
      </c>
      <c r="O151" s="281"/>
      <c r="P151" s="291"/>
      <c r="Q151" s="290"/>
      <c r="R151" s="74"/>
      <c r="T151" s="20"/>
      <c r="U151" s="18"/>
      <c r="W151" s="53" t="str">
        <f>IF('Project 5'!$V151&lt;&gt;"",'Project 5'!$V151*VLOOKUP('Project 5'!$U151,#REF!,2,0),"")</f>
        <v/>
      </c>
      <c r="X151" s="27"/>
      <c r="Y151" s="18"/>
      <c r="AA151" s="15"/>
    </row>
    <row r="152" spans="1:27" x14ac:dyDescent="0.35">
      <c r="A152" s="288"/>
      <c r="B152" s="289"/>
      <c r="C152" s="291"/>
      <c r="D152" s="291"/>
      <c r="E152" s="73"/>
      <c r="F152" s="293"/>
      <c r="G152" s="293"/>
      <c r="H152" s="295"/>
      <c r="I152" s="296"/>
      <c r="J152" s="297"/>
      <c r="K152" s="298"/>
      <c r="L152" s="281"/>
      <c r="M152" s="231" t="str">
        <f t="shared" si="0"/>
        <v/>
      </c>
      <c r="N152" s="231" t="str">
        <f>IF(Detailed_Expense_P11416182022[[#This Row],[TOTAL]]&lt;&gt;"",Detailed_Expense_P11416182022[[#This Row],[TOTAL]]*VLOOKUP(Detailed_Expense_P11416182022[[#This Row],[CURRENCY]],Conversion12[],2,0),"")</f>
        <v/>
      </c>
      <c r="O152" s="281"/>
      <c r="P152" s="291"/>
      <c r="Q152" s="290"/>
      <c r="R152" s="74"/>
      <c r="T152" s="20"/>
      <c r="U152" s="18"/>
      <c r="W152" s="53" t="str">
        <f>IF('Project 5'!$V152&lt;&gt;"",'Project 5'!$V152*VLOOKUP('Project 5'!$U152,#REF!,2,0),"")</f>
        <v/>
      </c>
      <c r="X152" s="27"/>
      <c r="Y152" s="26"/>
      <c r="AA152" s="15"/>
    </row>
    <row r="153" spans="1:27" x14ac:dyDescent="0.35">
      <c r="A153" s="288"/>
      <c r="B153" s="289"/>
      <c r="C153" s="291"/>
      <c r="D153" s="291"/>
      <c r="E153" s="73"/>
      <c r="F153" s="293"/>
      <c r="G153" s="293"/>
      <c r="H153" s="295"/>
      <c r="I153" s="296"/>
      <c r="J153" s="297"/>
      <c r="K153" s="298"/>
      <c r="L153" s="281"/>
      <c r="M153" s="231" t="str">
        <f t="shared" si="0"/>
        <v/>
      </c>
      <c r="N153" s="231" t="str">
        <f>IF(Detailed_Expense_P11416182022[[#This Row],[TOTAL]]&lt;&gt;"",Detailed_Expense_P11416182022[[#This Row],[TOTAL]]*VLOOKUP(Detailed_Expense_P11416182022[[#This Row],[CURRENCY]],Conversion12[],2,0),"")</f>
        <v/>
      </c>
      <c r="O153" s="281"/>
      <c r="P153" s="291"/>
      <c r="Q153" s="290"/>
      <c r="R153" s="74"/>
      <c r="T153" s="20"/>
      <c r="U153" s="18"/>
      <c r="W153" s="53" t="str">
        <f>IF('Project 5'!$V153&lt;&gt;"",'Project 5'!$V153*VLOOKUP('Project 5'!$U153,#REF!,2,0),"")</f>
        <v/>
      </c>
      <c r="X153" s="27"/>
      <c r="Y153" s="26"/>
      <c r="AA153" s="15"/>
    </row>
    <row r="154" spans="1:27" x14ac:dyDescent="0.35">
      <c r="A154" s="288"/>
      <c r="B154" s="289"/>
      <c r="C154" s="291"/>
      <c r="D154" s="291"/>
      <c r="E154" s="73"/>
      <c r="F154" s="293"/>
      <c r="G154" s="293"/>
      <c r="H154" s="281"/>
      <c r="I154" s="281"/>
      <c r="J154" s="299"/>
      <c r="K154" s="298"/>
      <c r="L154" s="281"/>
      <c r="M154" s="231" t="str">
        <f t="shared" si="0"/>
        <v/>
      </c>
      <c r="N154" s="231" t="str">
        <f>IF(Detailed_Expense_P11416182022[[#This Row],[TOTAL]]&lt;&gt;"",Detailed_Expense_P11416182022[[#This Row],[TOTAL]]*VLOOKUP(Detailed_Expense_P11416182022[[#This Row],[CURRENCY]],Conversion12[],2,0),"")</f>
        <v/>
      </c>
      <c r="O154" s="281"/>
      <c r="P154" s="291"/>
      <c r="Q154" s="290"/>
      <c r="R154" s="74"/>
      <c r="T154" s="20"/>
      <c r="U154" s="18"/>
      <c r="W154" s="53" t="str">
        <f>IF('Project 5'!$V154&lt;&gt;"",'Project 5'!$V154*VLOOKUP('Project 5'!$U154,#REF!,2,0),"")</f>
        <v/>
      </c>
      <c r="X154" s="27"/>
      <c r="Y154" s="25"/>
      <c r="AA154" s="15"/>
    </row>
    <row r="155" spans="1:27" x14ac:dyDescent="0.35">
      <c r="A155" s="288"/>
      <c r="B155" s="289"/>
      <c r="C155" s="291"/>
      <c r="D155" s="291"/>
      <c r="E155" s="73"/>
      <c r="F155" s="293"/>
      <c r="G155" s="293"/>
      <c r="H155" s="295"/>
      <c r="I155" s="296"/>
      <c r="J155" s="297"/>
      <c r="K155" s="298"/>
      <c r="L155" s="281"/>
      <c r="M155" s="231" t="str">
        <f t="shared" si="0"/>
        <v/>
      </c>
      <c r="N155" s="231" t="str">
        <f>IF(Detailed_Expense_P11416182022[[#This Row],[TOTAL]]&lt;&gt;"",Detailed_Expense_P11416182022[[#This Row],[TOTAL]]*VLOOKUP(Detailed_Expense_P11416182022[[#This Row],[CURRENCY]],Conversion12[],2,0),"")</f>
        <v/>
      </c>
      <c r="O155" s="281"/>
      <c r="P155" s="291"/>
      <c r="Q155" s="290"/>
      <c r="R155" s="74"/>
      <c r="T155" s="20"/>
      <c r="U155" s="18"/>
      <c r="W155" s="53" t="str">
        <f>IF('Project 5'!$V155&lt;&gt;"",'Project 5'!$V155*VLOOKUP('Project 5'!$U155,#REF!,2,0),"")</f>
        <v/>
      </c>
      <c r="X155" s="27"/>
      <c r="Y155" s="25"/>
      <c r="AA155" s="15"/>
    </row>
    <row r="156" spans="1:27" x14ac:dyDescent="0.35">
      <c r="A156" s="288"/>
      <c r="B156" s="289"/>
      <c r="C156" s="291"/>
      <c r="D156" s="291"/>
      <c r="E156" s="73"/>
      <c r="F156" s="293"/>
      <c r="G156" s="293"/>
      <c r="H156" s="295"/>
      <c r="I156" s="296"/>
      <c r="J156" s="297"/>
      <c r="K156" s="298"/>
      <c r="L156" s="281"/>
      <c r="M156" s="231" t="str">
        <f t="shared" si="0"/>
        <v/>
      </c>
      <c r="N156" s="231" t="str">
        <f>IF(Detailed_Expense_P11416182022[[#This Row],[TOTAL]]&lt;&gt;"",Detailed_Expense_P11416182022[[#This Row],[TOTAL]]*VLOOKUP(Detailed_Expense_P11416182022[[#This Row],[CURRENCY]],Conversion12[],2,0),"")</f>
        <v/>
      </c>
      <c r="O156" s="281"/>
      <c r="P156" s="291"/>
      <c r="Q156" s="290"/>
      <c r="R156" s="74"/>
      <c r="T156" s="20"/>
      <c r="U156" s="18"/>
      <c r="W156" s="53" t="str">
        <f>IF('Project 5'!$V156&lt;&gt;"",'Project 5'!$V156*VLOOKUP('Project 5'!$U156,#REF!,2,0),"")</f>
        <v/>
      </c>
      <c r="X156" s="27"/>
      <c r="Y156" s="25"/>
      <c r="Z156" s="27"/>
      <c r="AA156" s="15"/>
    </row>
    <row r="157" spans="1:27" x14ac:dyDescent="0.35">
      <c r="A157" s="288"/>
      <c r="B157" s="289"/>
      <c r="C157" s="291"/>
      <c r="D157" s="291"/>
      <c r="E157" s="90"/>
      <c r="F157" s="293"/>
      <c r="G157" s="293"/>
      <c r="H157" s="295"/>
      <c r="I157" s="296"/>
      <c r="J157" s="297"/>
      <c r="K157" s="298"/>
      <c r="L157" s="281"/>
      <c r="M157" s="231" t="str">
        <f t="shared" si="0"/>
        <v/>
      </c>
      <c r="N157" s="231" t="str">
        <f>IF(Detailed_Expense_P11416182022[[#This Row],[TOTAL]]&lt;&gt;"",Detailed_Expense_P11416182022[[#This Row],[TOTAL]]*VLOOKUP(Detailed_Expense_P11416182022[[#This Row],[CURRENCY]],Conversion12[],2,0),"")</f>
        <v/>
      </c>
      <c r="O157" s="281"/>
      <c r="P157" s="291"/>
      <c r="Q157" s="290"/>
      <c r="R157" s="74"/>
      <c r="T157" s="20"/>
      <c r="U157" s="18"/>
      <c r="W157" s="53" t="str">
        <f>IF('Project 5'!$V157&lt;&gt;"",'Project 5'!$V157*VLOOKUP('Project 5'!$U157,#REF!,2,0),"")</f>
        <v/>
      </c>
      <c r="X157" s="27"/>
      <c r="Y157" s="18"/>
      <c r="AA157" s="15"/>
    </row>
    <row r="158" spans="1:27" x14ac:dyDescent="0.35">
      <c r="A158" s="288"/>
      <c r="B158" s="289"/>
      <c r="C158" s="291"/>
      <c r="D158" s="291"/>
      <c r="E158" s="90"/>
      <c r="F158" s="293"/>
      <c r="G158" s="293"/>
      <c r="H158" s="295"/>
      <c r="I158" s="296"/>
      <c r="J158" s="297"/>
      <c r="K158" s="298"/>
      <c r="L158" s="281"/>
      <c r="M158" s="231" t="str">
        <f t="shared" si="0"/>
        <v/>
      </c>
      <c r="N158" s="231" t="str">
        <f>IF(Detailed_Expense_P11416182022[[#This Row],[TOTAL]]&lt;&gt;"",Detailed_Expense_P11416182022[[#This Row],[TOTAL]]*VLOOKUP(Detailed_Expense_P11416182022[[#This Row],[CURRENCY]],Conversion12[],2,0),"")</f>
        <v/>
      </c>
      <c r="O158" s="281"/>
      <c r="P158" s="291"/>
      <c r="Q158" s="290"/>
      <c r="R158" s="74"/>
      <c r="T158" s="20"/>
      <c r="U158" s="18"/>
      <c r="W158" s="53" t="str">
        <f>IF('Project 5'!$V158&lt;&gt;"",'Project 5'!$V158*VLOOKUP('Project 5'!$U158,#REF!,2,0),"")</f>
        <v/>
      </c>
      <c r="X158" s="27"/>
      <c r="Y158" s="25"/>
      <c r="AA158" s="15"/>
    </row>
    <row r="159" spans="1:27" x14ac:dyDescent="0.35">
      <c r="A159" s="288"/>
      <c r="B159" s="289"/>
      <c r="C159" s="291"/>
      <c r="D159" s="291"/>
      <c r="E159" s="73"/>
      <c r="F159" s="293"/>
      <c r="G159" s="293"/>
      <c r="H159" s="295"/>
      <c r="I159" s="296"/>
      <c r="J159" s="297"/>
      <c r="K159" s="298"/>
      <c r="L159" s="281"/>
      <c r="M159" s="231" t="str">
        <f t="shared" si="0"/>
        <v/>
      </c>
      <c r="N159" s="231" t="str">
        <f>IF(Detailed_Expense_P11416182022[[#This Row],[TOTAL]]&lt;&gt;"",Detailed_Expense_P11416182022[[#This Row],[TOTAL]]*VLOOKUP(Detailed_Expense_P11416182022[[#This Row],[CURRENCY]],Conversion12[],2,0),"")</f>
        <v/>
      </c>
      <c r="O159" s="281"/>
      <c r="P159" s="291"/>
      <c r="Q159" s="291"/>
      <c r="R159" s="191"/>
      <c r="T159" s="20"/>
      <c r="U159" s="18"/>
      <c r="W159" s="53" t="str">
        <f>IF('Project 5'!$V159&lt;&gt;"",'Project 5'!$V159*VLOOKUP('Project 5'!$U159,#REF!,2,0),"")</f>
        <v/>
      </c>
      <c r="X159" s="27"/>
      <c r="Y159" s="18"/>
      <c r="AA159" s="15"/>
    </row>
    <row r="160" spans="1:27" x14ac:dyDescent="0.35">
      <c r="A160" s="288"/>
      <c r="B160" s="289"/>
      <c r="C160" s="291"/>
      <c r="D160" s="291"/>
      <c r="E160" s="73"/>
      <c r="F160" s="293"/>
      <c r="G160" s="293"/>
      <c r="H160" s="295"/>
      <c r="I160" s="296"/>
      <c r="J160" s="297"/>
      <c r="K160" s="298"/>
      <c r="L160" s="281"/>
      <c r="M160" s="231" t="str">
        <f t="shared" si="0"/>
        <v/>
      </c>
      <c r="N160" s="231" t="str">
        <f>IF(Detailed_Expense_P11416182022[[#This Row],[TOTAL]]&lt;&gt;"",Detailed_Expense_P11416182022[[#This Row],[TOTAL]]*VLOOKUP(Detailed_Expense_P11416182022[[#This Row],[CURRENCY]],Conversion12[],2,0),"")</f>
        <v/>
      </c>
      <c r="O160" s="281"/>
      <c r="P160" s="291"/>
      <c r="Q160" s="291"/>
      <c r="R160" s="73"/>
      <c r="T160" s="20"/>
      <c r="U160" s="18"/>
      <c r="W160" s="53" t="str">
        <f>IF('Project 5'!$V160&lt;&gt;"",'Project 5'!$V160*VLOOKUP('Project 5'!$U160,#REF!,2,0),"")</f>
        <v/>
      </c>
      <c r="X160" s="27"/>
      <c r="Y160" s="29"/>
      <c r="AA160" s="15"/>
    </row>
    <row r="161" spans="1:27" x14ac:dyDescent="0.35">
      <c r="A161" s="288"/>
      <c r="B161" s="289"/>
      <c r="C161" s="291"/>
      <c r="D161" s="291"/>
      <c r="E161" s="73"/>
      <c r="F161" s="293"/>
      <c r="G161" s="293"/>
      <c r="H161" s="295"/>
      <c r="I161" s="296"/>
      <c r="J161" s="297"/>
      <c r="K161" s="298"/>
      <c r="L161" s="281"/>
      <c r="M161" s="231" t="str">
        <f t="shared" si="0"/>
        <v/>
      </c>
      <c r="N161" s="231" t="str">
        <f>IF(Detailed_Expense_P11416182022[[#This Row],[TOTAL]]&lt;&gt;"",Detailed_Expense_P11416182022[[#This Row],[TOTAL]]*VLOOKUP(Detailed_Expense_P11416182022[[#This Row],[CURRENCY]],Conversion12[],2,0),"")</f>
        <v/>
      </c>
      <c r="O161" s="281"/>
      <c r="P161" s="291"/>
      <c r="Q161" s="291"/>
      <c r="R161" s="73"/>
      <c r="T161" s="20"/>
      <c r="U161" s="18"/>
      <c r="W161" s="53" t="str">
        <f>IF('Project 5'!$V161&lt;&gt;"",'Project 5'!$V161*VLOOKUP('Project 5'!$U161,#REF!,2,0),"")</f>
        <v/>
      </c>
      <c r="X161" s="27"/>
      <c r="Y161" s="29"/>
      <c r="AA161" s="15"/>
    </row>
    <row r="162" spans="1:27" x14ac:dyDescent="0.35">
      <c r="A162" s="288"/>
      <c r="B162" s="289"/>
      <c r="C162" s="291"/>
      <c r="D162" s="291"/>
      <c r="E162" s="73"/>
      <c r="F162" s="293"/>
      <c r="G162" s="293"/>
      <c r="H162" s="295"/>
      <c r="I162" s="296"/>
      <c r="J162" s="297"/>
      <c r="K162" s="298"/>
      <c r="L162" s="281"/>
      <c r="M162" s="231" t="str">
        <f t="shared" si="0"/>
        <v/>
      </c>
      <c r="N162" s="231" t="str">
        <f>IF(Detailed_Expense_P11416182022[[#This Row],[TOTAL]]&lt;&gt;"",Detailed_Expense_P11416182022[[#This Row],[TOTAL]]*VLOOKUP(Detailed_Expense_P11416182022[[#This Row],[CURRENCY]],Conversion12[],2,0),"")</f>
        <v/>
      </c>
      <c r="O162" s="281"/>
      <c r="P162" s="291"/>
      <c r="Q162" s="291"/>
      <c r="R162" s="73"/>
      <c r="T162" s="20"/>
      <c r="U162" s="18"/>
      <c r="W162" s="53" t="str">
        <f>IF('Project 5'!$V162&lt;&gt;"",'Project 5'!$V162*VLOOKUP('Project 5'!$U162,#REF!,2,0),"")</f>
        <v/>
      </c>
      <c r="X162" s="27"/>
      <c r="Y162" s="26"/>
      <c r="AA162" s="15"/>
    </row>
    <row r="163" spans="1:27" x14ac:dyDescent="0.35">
      <c r="A163" s="288"/>
      <c r="B163" s="289"/>
      <c r="C163" s="291"/>
      <c r="D163" s="291"/>
      <c r="E163" s="73"/>
      <c r="F163" s="293"/>
      <c r="G163" s="293"/>
      <c r="H163" s="295"/>
      <c r="I163" s="296"/>
      <c r="J163" s="297"/>
      <c r="K163" s="298"/>
      <c r="L163" s="281"/>
      <c r="M163" s="231" t="str">
        <f t="shared" si="0"/>
        <v/>
      </c>
      <c r="N163" s="231" t="str">
        <f>IF(Detailed_Expense_P11416182022[[#This Row],[TOTAL]]&lt;&gt;"",Detailed_Expense_P11416182022[[#This Row],[TOTAL]]*VLOOKUP(Detailed_Expense_P11416182022[[#This Row],[CURRENCY]],Conversion12[],2,0),"")</f>
        <v/>
      </c>
      <c r="O163" s="281"/>
      <c r="P163" s="291"/>
      <c r="Q163" s="291"/>
      <c r="R163" s="73"/>
      <c r="T163" s="20"/>
      <c r="U163" s="18"/>
      <c r="W163" s="53" t="str">
        <f>IF('Project 5'!$V163&lt;&gt;"",'Project 5'!$V163*VLOOKUP('Project 5'!$U163,#REF!,2,0),"")</f>
        <v/>
      </c>
      <c r="X163" s="27"/>
      <c r="AA163" s="15"/>
    </row>
    <row r="164" spans="1:27" x14ac:dyDescent="0.35">
      <c r="A164" s="288"/>
      <c r="B164" s="289"/>
      <c r="C164" s="291"/>
      <c r="D164" s="291"/>
      <c r="E164" s="73"/>
      <c r="F164" s="293"/>
      <c r="G164" s="293"/>
      <c r="H164" s="295"/>
      <c r="I164" s="296"/>
      <c r="J164" s="297"/>
      <c r="K164" s="298"/>
      <c r="L164" s="281"/>
      <c r="M164" s="231" t="str">
        <f t="shared" si="0"/>
        <v/>
      </c>
      <c r="N164" s="231" t="str">
        <f>IF(Detailed_Expense_P11416182022[[#This Row],[TOTAL]]&lt;&gt;"",Detailed_Expense_P11416182022[[#This Row],[TOTAL]]*VLOOKUP(Detailed_Expense_P11416182022[[#This Row],[CURRENCY]],Conversion12[],2,0),"")</f>
        <v/>
      </c>
      <c r="O164" s="281"/>
      <c r="P164" s="291"/>
      <c r="Q164" s="291"/>
      <c r="R164" s="73"/>
      <c r="T164" s="20"/>
      <c r="U164" s="18"/>
      <c r="W164" s="53" t="str">
        <f>IF('Project 5'!$V164&lt;&gt;"",'Project 5'!$V164*VLOOKUP('Project 5'!$U164,#REF!,2,0),"")</f>
        <v/>
      </c>
      <c r="X164" s="27"/>
      <c r="Y164" s="25"/>
      <c r="AA164" s="15"/>
    </row>
    <row r="165" spans="1:27" x14ac:dyDescent="0.35">
      <c r="A165" s="288"/>
      <c r="B165" s="289"/>
      <c r="C165" s="291"/>
      <c r="D165" s="291"/>
      <c r="E165" s="73"/>
      <c r="F165" s="293"/>
      <c r="G165" s="293"/>
      <c r="H165" s="295"/>
      <c r="I165" s="296"/>
      <c r="J165" s="297"/>
      <c r="K165" s="298"/>
      <c r="L165" s="281"/>
      <c r="M165" s="231" t="str">
        <f t="shared" si="0"/>
        <v/>
      </c>
      <c r="N165" s="231" t="str">
        <f>IF(Detailed_Expense_P11416182022[[#This Row],[TOTAL]]&lt;&gt;"",Detailed_Expense_P11416182022[[#This Row],[TOTAL]]*VLOOKUP(Detailed_Expense_P11416182022[[#This Row],[CURRENCY]],Conversion12[],2,0),"")</f>
        <v/>
      </c>
      <c r="O165" s="281"/>
      <c r="P165" s="291"/>
      <c r="Q165" s="291"/>
      <c r="R165" s="73"/>
      <c r="T165" s="20"/>
      <c r="U165" s="18"/>
      <c r="W165" s="53" t="str">
        <f>IF('Project 5'!$V165&lt;&gt;"",'Project 5'!$V165*VLOOKUP('Project 5'!$U165,#REF!,2,0),"")</f>
        <v/>
      </c>
      <c r="X165" s="27"/>
      <c r="Y165" s="25"/>
      <c r="AA165" s="15"/>
    </row>
    <row r="166" spans="1:27" x14ac:dyDescent="0.35">
      <c r="A166" s="288"/>
      <c r="B166" s="289"/>
      <c r="C166" s="291"/>
      <c r="D166" s="291"/>
      <c r="E166" s="73"/>
      <c r="F166" s="293"/>
      <c r="G166" s="293"/>
      <c r="H166" s="281"/>
      <c r="I166" s="281"/>
      <c r="J166" s="299"/>
      <c r="K166" s="298"/>
      <c r="L166" s="281"/>
      <c r="M166" s="231" t="str">
        <f t="shared" si="0"/>
        <v/>
      </c>
      <c r="N166" s="231" t="str">
        <f>IF(Detailed_Expense_P11416182022[[#This Row],[TOTAL]]&lt;&gt;"",Detailed_Expense_P11416182022[[#This Row],[TOTAL]]*VLOOKUP(Detailed_Expense_P11416182022[[#This Row],[CURRENCY]],Conversion12[],2,0),"")</f>
        <v/>
      </c>
      <c r="O166" s="281"/>
      <c r="P166" s="291"/>
      <c r="Q166" s="291"/>
      <c r="R166" s="73"/>
      <c r="T166" s="20"/>
      <c r="U166" s="18"/>
      <c r="W166" s="53" t="str">
        <f>IF('Project 5'!$V166&lt;&gt;"",'Project 5'!$V166*VLOOKUP('Project 5'!$U166,#REF!,2,0),"")</f>
        <v/>
      </c>
      <c r="X166" s="27"/>
      <c r="Y166" s="26"/>
      <c r="AA166" s="15"/>
    </row>
    <row r="167" spans="1:27" x14ac:dyDescent="0.35">
      <c r="A167" s="288"/>
      <c r="B167" s="289"/>
      <c r="C167" s="291"/>
      <c r="D167" s="291"/>
      <c r="E167" s="73"/>
      <c r="F167" s="293"/>
      <c r="G167" s="293"/>
      <c r="H167" s="295"/>
      <c r="I167" s="296"/>
      <c r="J167" s="297"/>
      <c r="K167" s="298"/>
      <c r="L167" s="281"/>
      <c r="M167" s="231" t="str">
        <f t="shared" si="0"/>
        <v/>
      </c>
      <c r="N167" s="231" t="str">
        <f>IF(Detailed_Expense_P11416182022[[#This Row],[TOTAL]]&lt;&gt;"",Detailed_Expense_P11416182022[[#This Row],[TOTAL]]*VLOOKUP(Detailed_Expense_P11416182022[[#This Row],[CURRENCY]],Conversion12[],2,0),"")</f>
        <v/>
      </c>
      <c r="O167" s="281"/>
      <c r="P167" s="291"/>
      <c r="Q167" s="291"/>
      <c r="R167" s="73"/>
      <c r="S167" s="19"/>
      <c r="T167" s="20"/>
      <c r="U167" s="18"/>
      <c r="W167" s="53" t="str">
        <f>IF('Project 5'!$V167&lt;&gt;"",'Project 5'!$V167*VLOOKUP('Project 5'!$U167,#REF!,2,0),"")</f>
        <v/>
      </c>
      <c r="X167" s="27"/>
      <c r="Y167" s="29"/>
      <c r="AA167" s="15"/>
    </row>
    <row r="168" spans="1:27" x14ac:dyDescent="0.35">
      <c r="A168" s="288"/>
      <c r="B168" s="289"/>
      <c r="C168" s="291"/>
      <c r="D168" s="291"/>
      <c r="E168" s="73"/>
      <c r="F168" s="293"/>
      <c r="G168" s="293"/>
      <c r="H168" s="295"/>
      <c r="I168" s="296"/>
      <c r="J168" s="297"/>
      <c r="K168" s="298"/>
      <c r="L168" s="281"/>
      <c r="M168" s="231" t="str">
        <f t="shared" si="0"/>
        <v/>
      </c>
      <c r="N168" s="231" t="str">
        <f>IF(Detailed_Expense_P11416182022[[#This Row],[TOTAL]]&lt;&gt;"",Detailed_Expense_P11416182022[[#This Row],[TOTAL]]*VLOOKUP(Detailed_Expense_P11416182022[[#This Row],[CURRENCY]],Conversion12[],2,0),"")</f>
        <v/>
      </c>
      <c r="O168" s="281"/>
      <c r="P168" s="291"/>
      <c r="Q168" s="291"/>
      <c r="R168" s="73"/>
      <c r="T168" s="20"/>
      <c r="U168" s="18"/>
      <c r="W168" s="53" t="str">
        <f>IF('Project 5'!$V168&lt;&gt;"",'Project 5'!$V168*VLOOKUP('Project 5'!$U168,#REF!,2,0),"")</f>
        <v/>
      </c>
      <c r="X168" s="27"/>
      <c r="Y168" s="29"/>
      <c r="AA168" s="15"/>
    </row>
    <row r="169" spans="1:27" x14ac:dyDescent="0.35">
      <c r="A169" s="288"/>
      <c r="B169" s="289"/>
      <c r="C169" s="291"/>
      <c r="D169" s="291"/>
      <c r="E169" s="73"/>
      <c r="F169" s="293"/>
      <c r="G169" s="293"/>
      <c r="H169" s="295"/>
      <c r="I169" s="296"/>
      <c r="J169" s="297"/>
      <c r="K169" s="298"/>
      <c r="L169" s="281"/>
      <c r="M169" s="231" t="str">
        <f t="shared" si="0"/>
        <v/>
      </c>
      <c r="N169" s="231" t="str">
        <f>IF(Detailed_Expense_P11416182022[[#This Row],[TOTAL]]&lt;&gt;"",Detailed_Expense_P11416182022[[#This Row],[TOTAL]]*VLOOKUP(Detailed_Expense_P11416182022[[#This Row],[CURRENCY]],Conversion12[],2,0),"")</f>
        <v/>
      </c>
      <c r="O169" s="281"/>
      <c r="P169" s="291"/>
      <c r="Q169" s="291"/>
      <c r="R169" s="73"/>
      <c r="T169" s="20"/>
      <c r="U169" s="18"/>
      <c r="W169" s="53" t="str">
        <f>IF('Project 5'!$V169&lt;&gt;"",'Project 5'!$V169*VLOOKUP('Project 5'!$U169,#REF!,2,0),"")</f>
        <v/>
      </c>
      <c r="X169" s="27"/>
      <c r="Y169" s="29"/>
      <c r="AA169" s="15"/>
    </row>
    <row r="170" spans="1:27" x14ac:dyDescent="0.35">
      <c r="A170" s="288"/>
      <c r="B170" s="289"/>
      <c r="C170" s="291"/>
      <c r="D170" s="291"/>
      <c r="E170" s="73"/>
      <c r="F170" s="293"/>
      <c r="G170" s="293"/>
      <c r="H170" s="295"/>
      <c r="I170" s="296"/>
      <c r="J170" s="297"/>
      <c r="K170" s="298"/>
      <c r="L170" s="281"/>
      <c r="M170" s="231" t="str">
        <f t="shared" si="0"/>
        <v/>
      </c>
      <c r="N170" s="231" t="str">
        <f>IF(Detailed_Expense_P11416182022[[#This Row],[TOTAL]]&lt;&gt;"",Detailed_Expense_P11416182022[[#This Row],[TOTAL]]*VLOOKUP(Detailed_Expense_P11416182022[[#This Row],[CURRENCY]],Conversion12[],2,0),"")</f>
        <v/>
      </c>
      <c r="O170" s="281"/>
      <c r="P170" s="291"/>
      <c r="Q170" s="291"/>
      <c r="R170" s="191"/>
      <c r="T170" s="20"/>
      <c r="U170" s="18"/>
      <c r="W170" s="53" t="str">
        <f>IF('Project 5'!$V170&lt;&gt;"",'Project 5'!$V170*VLOOKUP('Project 5'!$U170,#REF!,2,0),"")</f>
        <v/>
      </c>
      <c r="X170" s="27"/>
      <c r="Y170" s="25"/>
      <c r="Z170" s="27"/>
      <c r="AA170" s="15"/>
    </row>
    <row r="171" spans="1:27" x14ac:dyDescent="0.35">
      <c r="A171" s="288"/>
      <c r="B171" s="289"/>
      <c r="C171" s="291"/>
      <c r="D171" s="291"/>
      <c r="E171" s="73"/>
      <c r="F171" s="293"/>
      <c r="G171" s="293"/>
      <c r="H171" s="295"/>
      <c r="I171" s="296"/>
      <c r="J171" s="297"/>
      <c r="K171" s="298"/>
      <c r="L171" s="281"/>
      <c r="M171" s="231" t="str">
        <f t="shared" si="0"/>
        <v/>
      </c>
      <c r="N171" s="231" t="str">
        <f>IF(Detailed_Expense_P11416182022[[#This Row],[TOTAL]]&lt;&gt;"",Detailed_Expense_P11416182022[[#This Row],[TOTAL]]*VLOOKUP(Detailed_Expense_P11416182022[[#This Row],[CURRENCY]],Conversion12[],2,0),"")</f>
        <v/>
      </c>
      <c r="O171" s="281"/>
      <c r="P171" s="291"/>
      <c r="Q171" s="291"/>
      <c r="R171" s="191"/>
      <c r="T171" s="20"/>
      <c r="U171" s="18"/>
      <c r="W171" s="53" t="str">
        <f>IF('Project 5'!$V171&lt;&gt;"",'Project 5'!$V171*VLOOKUP('Project 5'!$U171,#REF!,2,0),"")</f>
        <v/>
      </c>
      <c r="X171" s="27"/>
      <c r="Y171" s="25"/>
      <c r="AA171" s="15"/>
    </row>
    <row r="172" spans="1:27" x14ac:dyDescent="0.35">
      <c r="A172" s="288"/>
      <c r="B172" s="289"/>
      <c r="C172" s="291"/>
      <c r="D172" s="291"/>
      <c r="E172" s="73"/>
      <c r="F172" s="293"/>
      <c r="G172" s="293"/>
      <c r="H172" s="295"/>
      <c r="I172" s="296"/>
      <c r="J172" s="297"/>
      <c r="K172" s="298"/>
      <c r="L172" s="281"/>
      <c r="M172" s="231" t="str">
        <f t="shared" si="0"/>
        <v/>
      </c>
      <c r="N172" s="231" t="str">
        <f>IF(Detailed_Expense_P11416182022[[#This Row],[TOTAL]]&lt;&gt;"",Detailed_Expense_P11416182022[[#This Row],[TOTAL]]*VLOOKUP(Detailed_Expense_P11416182022[[#This Row],[CURRENCY]],Conversion12[],2,0),"")</f>
        <v/>
      </c>
      <c r="O172" s="281"/>
      <c r="P172" s="291"/>
      <c r="Q172" s="291"/>
      <c r="R172" s="191"/>
      <c r="T172" s="20"/>
      <c r="U172" s="18"/>
      <c r="W172" s="53" t="str">
        <f>IF('Project 5'!$V172&lt;&gt;"",'Project 5'!$V172*VLOOKUP('Project 5'!$U172,#REF!,2,0),"")</f>
        <v/>
      </c>
      <c r="X172" s="27"/>
      <c r="Y172" s="25"/>
      <c r="AA172" s="15"/>
    </row>
    <row r="173" spans="1:27" x14ac:dyDescent="0.35">
      <c r="A173" s="288"/>
      <c r="B173" s="289"/>
      <c r="C173" s="291"/>
      <c r="D173" s="291"/>
      <c r="E173" s="73"/>
      <c r="F173" s="293"/>
      <c r="G173" s="293"/>
      <c r="H173" s="295"/>
      <c r="I173" s="296"/>
      <c r="J173" s="297"/>
      <c r="K173" s="298"/>
      <c r="L173" s="281"/>
      <c r="M173" s="231" t="str">
        <f t="shared" si="0"/>
        <v/>
      </c>
      <c r="N173" s="231" t="str">
        <f>IF(Detailed_Expense_P11416182022[[#This Row],[TOTAL]]&lt;&gt;"",Detailed_Expense_P11416182022[[#This Row],[TOTAL]]*VLOOKUP(Detailed_Expense_P11416182022[[#This Row],[CURRENCY]],Conversion12[],2,0),"")</f>
        <v/>
      </c>
      <c r="O173" s="281"/>
      <c r="P173" s="291"/>
      <c r="Q173" s="291"/>
      <c r="R173" s="191"/>
      <c r="T173" s="20"/>
      <c r="U173" s="18"/>
      <c r="W173" s="53" t="str">
        <f>IF('Project 5'!$V173&lt;&gt;"",'Project 5'!$V173*VLOOKUP('Project 5'!$U173,#REF!,2,0),"")</f>
        <v/>
      </c>
      <c r="X173" s="27"/>
      <c r="Y173" s="18"/>
      <c r="AA173" s="15"/>
    </row>
    <row r="174" spans="1:27" x14ac:dyDescent="0.35">
      <c r="A174" s="288"/>
      <c r="B174" s="289"/>
      <c r="C174" s="291"/>
      <c r="D174" s="291"/>
      <c r="E174" s="73"/>
      <c r="F174" s="293"/>
      <c r="G174" s="296"/>
      <c r="H174" s="291"/>
      <c r="I174" s="291"/>
      <c r="J174" s="289"/>
      <c r="K174" s="289"/>
      <c r="L174" s="281"/>
      <c r="M174" s="231" t="str">
        <f t="shared" si="0"/>
        <v/>
      </c>
      <c r="N174" s="231" t="str">
        <f>IF(Detailed_Expense_P11416182022[[#This Row],[TOTAL]]&lt;&gt;"",Detailed_Expense_P11416182022[[#This Row],[TOTAL]]*VLOOKUP(Detailed_Expense_P11416182022[[#This Row],[CURRENCY]],Conversion12[],2,0),"")</f>
        <v/>
      </c>
      <c r="O174" s="281"/>
      <c r="P174" s="291"/>
      <c r="Q174" s="291"/>
      <c r="R174" s="191"/>
      <c r="T174" s="20"/>
      <c r="U174" s="18"/>
      <c r="W174" s="53" t="str">
        <f>IF('Project 5'!$V174&lt;&gt;"",'Project 5'!$V174*VLOOKUP('Project 5'!$U174,#REF!,2,0),"")</f>
        <v/>
      </c>
      <c r="X174" s="27"/>
      <c r="Y174" s="18"/>
      <c r="AA174" s="15"/>
    </row>
    <row r="175" spans="1:27" x14ac:dyDescent="0.35">
      <c r="A175" s="288"/>
      <c r="B175" s="289"/>
      <c r="C175" s="291"/>
      <c r="D175" s="291"/>
      <c r="E175" s="73"/>
      <c r="F175" s="293"/>
      <c r="G175" s="296"/>
      <c r="H175" s="291"/>
      <c r="I175" s="291"/>
      <c r="J175" s="289"/>
      <c r="K175" s="289"/>
      <c r="L175" s="281"/>
      <c r="M175" s="231" t="str">
        <f t="shared" si="0"/>
        <v/>
      </c>
      <c r="N175" s="231" t="str">
        <f>IF(Detailed_Expense_P11416182022[[#This Row],[TOTAL]]&lt;&gt;"",Detailed_Expense_P11416182022[[#This Row],[TOTAL]]*VLOOKUP(Detailed_Expense_P11416182022[[#This Row],[CURRENCY]],Conversion12[],2,0),"")</f>
        <v/>
      </c>
      <c r="O175" s="281"/>
      <c r="P175" s="291"/>
      <c r="Q175" s="291"/>
      <c r="R175" s="191"/>
      <c r="T175" s="20"/>
      <c r="U175" s="18"/>
      <c r="W175" s="53" t="str">
        <f>IF('Project 5'!$V175&lt;&gt;"",'Project 5'!$V175*VLOOKUP('Project 5'!$U175,#REF!,2,0),"")</f>
        <v/>
      </c>
      <c r="X175" s="27"/>
      <c r="Y175" s="18"/>
      <c r="AA175" s="15"/>
    </row>
    <row r="176" spans="1:27" x14ac:dyDescent="0.35">
      <c r="A176" s="288"/>
      <c r="B176" s="289"/>
      <c r="C176" s="291"/>
      <c r="D176" s="291"/>
      <c r="E176" s="73"/>
      <c r="F176" s="293"/>
      <c r="G176" s="296"/>
      <c r="H176" s="291"/>
      <c r="I176" s="291"/>
      <c r="J176" s="289"/>
      <c r="K176" s="289"/>
      <c r="L176" s="281"/>
      <c r="M176" s="231" t="str">
        <f t="shared" si="0"/>
        <v/>
      </c>
      <c r="N176" s="231" t="str">
        <f>IF(Detailed_Expense_P11416182022[[#This Row],[TOTAL]]&lt;&gt;"",Detailed_Expense_P11416182022[[#This Row],[TOTAL]]*VLOOKUP(Detailed_Expense_P11416182022[[#This Row],[CURRENCY]],Conversion12[],2,0),"")</f>
        <v/>
      </c>
      <c r="O176" s="281"/>
      <c r="P176" s="291"/>
      <c r="Q176" s="291"/>
      <c r="R176" s="191"/>
      <c r="T176" s="20"/>
      <c r="U176" s="18"/>
      <c r="W176" s="53" t="str">
        <f>IF('Project 5'!$V176&lt;&gt;"",'Project 5'!$V176*VLOOKUP('Project 5'!$U176,#REF!,2,0),"")</f>
        <v/>
      </c>
      <c r="X176" s="27"/>
      <c r="Y176" s="25"/>
      <c r="AA176" s="15"/>
    </row>
    <row r="177" spans="1:27" x14ac:dyDescent="0.35">
      <c r="A177" s="288"/>
      <c r="B177" s="289"/>
      <c r="C177" s="291"/>
      <c r="D177" s="291"/>
      <c r="E177" s="73"/>
      <c r="F177" s="293"/>
      <c r="G177" s="296"/>
      <c r="H177" s="291"/>
      <c r="I177" s="291"/>
      <c r="J177" s="289"/>
      <c r="K177" s="289"/>
      <c r="L177" s="281"/>
      <c r="M177" s="231" t="str">
        <f t="shared" si="0"/>
        <v/>
      </c>
      <c r="N177" s="231" t="str">
        <f>IF(Detailed_Expense_P11416182022[[#This Row],[TOTAL]]&lt;&gt;"",Detailed_Expense_P11416182022[[#This Row],[TOTAL]]*VLOOKUP(Detailed_Expense_P11416182022[[#This Row],[CURRENCY]],Conversion12[],2,0),"")</f>
        <v/>
      </c>
      <c r="O177" s="281"/>
      <c r="P177" s="291"/>
      <c r="Q177" s="291"/>
      <c r="R177" s="191"/>
      <c r="T177" s="20"/>
      <c r="U177" s="18"/>
      <c r="W177" s="53" t="str">
        <f>IF('Project 5'!$V177&lt;&gt;"",'Project 5'!$V177*VLOOKUP('Project 5'!$U177,#REF!,2,0),"")</f>
        <v/>
      </c>
      <c r="X177" s="27"/>
      <c r="Y177" s="25"/>
      <c r="AA177" s="15"/>
    </row>
    <row r="178" spans="1:27" x14ac:dyDescent="0.35">
      <c r="A178" s="288"/>
      <c r="B178" s="289"/>
      <c r="C178" s="291"/>
      <c r="D178" s="291"/>
      <c r="E178" s="73"/>
      <c r="F178" s="293"/>
      <c r="G178" s="296"/>
      <c r="H178" s="291"/>
      <c r="I178" s="291"/>
      <c r="J178" s="289"/>
      <c r="K178" s="289"/>
      <c r="L178" s="281"/>
      <c r="M178" s="231" t="str">
        <f t="shared" si="0"/>
        <v/>
      </c>
      <c r="N178" s="231" t="str">
        <f>IF(Detailed_Expense_P11416182022[[#This Row],[TOTAL]]&lt;&gt;"",Detailed_Expense_P11416182022[[#This Row],[TOTAL]]*VLOOKUP(Detailed_Expense_P11416182022[[#This Row],[CURRENCY]],Conversion12[],2,0),"")</f>
        <v/>
      </c>
      <c r="O178" s="281"/>
      <c r="P178" s="291"/>
      <c r="Q178" s="291"/>
      <c r="R178" s="191"/>
      <c r="T178" s="20"/>
      <c r="U178" s="18"/>
      <c r="W178" s="53" t="str">
        <f>IF('Project 5'!$V178&lt;&gt;"",'Project 5'!$V178*VLOOKUP('Project 5'!$U178,#REF!,2,0),"")</f>
        <v/>
      </c>
      <c r="X178" s="27"/>
      <c r="Y178" s="25"/>
      <c r="AA178" s="15"/>
    </row>
    <row r="179" spans="1:27" x14ac:dyDescent="0.35">
      <c r="A179" s="288"/>
      <c r="B179" s="289"/>
      <c r="C179" s="291"/>
      <c r="D179" s="291"/>
      <c r="E179" s="73"/>
      <c r="F179" s="293"/>
      <c r="G179" s="296"/>
      <c r="H179" s="291"/>
      <c r="I179" s="291"/>
      <c r="J179" s="289"/>
      <c r="K179" s="289"/>
      <c r="L179" s="281"/>
      <c r="M179" s="231" t="str">
        <f t="shared" si="0"/>
        <v/>
      </c>
      <c r="N179" s="231" t="str">
        <f>IF(Detailed_Expense_P11416182022[[#This Row],[TOTAL]]&lt;&gt;"",Detailed_Expense_P11416182022[[#This Row],[TOTAL]]*VLOOKUP(Detailed_Expense_P11416182022[[#This Row],[CURRENCY]],Conversion12[],2,0),"")</f>
        <v/>
      </c>
      <c r="O179" s="281"/>
      <c r="P179" s="291"/>
      <c r="Q179" s="291"/>
      <c r="R179" s="191"/>
      <c r="S179" s="30"/>
      <c r="T179" s="20"/>
      <c r="U179" s="18"/>
      <c r="W179" s="53" t="str">
        <f>IF('Project 5'!$V179&lt;&gt;"",'Project 5'!$V179*VLOOKUP('Project 5'!$U179,#REF!,2,0),"")</f>
        <v/>
      </c>
      <c r="X179" s="27"/>
      <c r="Y179" s="18"/>
      <c r="AA179" s="15"/>
    </row>
    <row r="180" spans="1:27" x14ac:dyDescent="0.35">
      <c r="A180" s="288"/>
      <c r="B180" s="289"/>
      <c r="C180" s="291"/>
      <c r="D180" s="291"/>
      <c r="E180" s="73"/>
      <c r="F180" s="293"/>
      <c r="G180" s="296"/>
      <c r="H180" s="291"/>
      <c r="I180" s="291"/>
      <c r="J180" s="289"/>
      <c r="K180" s="289"/>
      <c r="L180" s="281"/>
      <c r="M180" s="231" t="str">
        <f t="shared" si="0"/>
        <v/>
      </c>
      <c r="N180" s="231" t="str">
        <f>IF(Detailed_Expense_P11416182022[[#This Row],[TOTAL]]&lt;&gt;"",Detailed_Expense_P11416182022[[#This Row],[TOTAL]]*VLOOKUP(Detailed_Expense_P11416182022[[#This Row],[CURRENCY]],Conversion12[],2,0),"")</f>
        <v/>
      </c>
      <c r="O180" s="281"/>
      <c r="P180" s="291"/>
      <c r="Q180" s="291"/>
      <c r="R180" s="191"/>
      <c r="S180" s="30"/>
      <c r="T180" s="20"/>
      <c r="U180" s="18"/>
      <c r="W180" s="53" t="str">
        <f>IF('Project 5'!$V180&lt;&gt;"",'Project 5'!$V180*VLOOKUP('Project 5'!$U180,#REF!,2,0),"")</f>
        <v/>
      </c>
      <c r="X180" s="27"/>
      <c r="Y180" s="18"/>
      <c r="AA180" s="15"/>
    </row>
    <row r="181" spans="1:27" x14ac:dyDescent="0.35">
      <c r="A181" s="288"/>
      <c r="B181" s="289"/>
      <c r="C181" s="291"/>
      <c r="D181" s="291"/>
      <c r="E181" s="73"/>
      <c r="F181" s="293"/>
      <c r="G181" s="296"/>
      <c r="H181" s="291"/>
      <c r="I181" s="291"/>
      <c r="J181" s="289"/>
      <c r="K181" s="289"/>
      <c r="L181" s="281"/>
      <c r="M181" s="231" t="str">
        <f t="shared" si="0"/>
        <v/>
      </c>
      <c r="N181" s="231" t="str">
        <f>IF(Detailed_Expense_P11416182022[[#This Row],[TOTAL]]&lt;&gt;"",Detailed_Expense_P11416182022[[#This Row],[TOTAL]]*VLOOKUP(Detailed_Expense_P11416182022[[#This Row],[CURRENCY]],Conversion12[],2,0),"")</f>
        <v/>
      </c>
      <c r="O181" s="281"/>
      <c r="P181" s="291"/>
      <c r="Q181" s="291"/>
      <c r="R181" s="73"/>
      <c r="W181" s="53" t="str">
        <f>IF('Project 5'!$V181&lt;&gt;"",'Project 5'!$V181*VLOOKUP('Project 5'!$U181,#REF!,2,0),"")</f>
        <v/>
      </c>
    </row>
    <row r="182" spans="1:27" x14ac:dyDescent="0.35">
      <c r="A182" s="288"/>
      <c r="B182" s="289"/>
      <c r="C182" s="291"/>
      <c r="D182" s="291"/>
      <c r="E182" s="73"/>
      <c r="F182" s="293"/>
      <c r="G182" s="296"/>
      <c r="H182" s="291"/>
      <c r="I182" s="291"/>
      <c r="J182" s="289"/>
      <c r="K182" s="289"/>
      <c r="L182" s="281"/>
      <c r="M182" s="231" t="str">
        <f t="shared" si="0"/>
        <v/>
      </c>
      <c r="N182" s="231" t="str">
        <f>IF(Detailed_Expense_P11416182022[[#This Row],[TOTAL]]&lt;&gt;"",Detailed_Expense_P11416182022[[#This Row],[TOTAL]]*VLOOKUP(Detailed_Expense_P11416182022[[#This Row],[CURRENCY]],Conversion12[],2,0),"")</f>
        <v/>
      </c>
      <c r="O182" s="281"/>
      <c r="P182" s="291"/>
      <c r="Q182" s="291"/>
      <c r="R182" s="73"/>
      <c r="W182" s="53" t="str">
        <f>IF('Project 5'!$V182&lt;&gt;"",'Project 5'!$V182*VLOOKUP('Project 5'!$U182,#REF!,2,0),"")</f>
        <v/>
      </c>
    </row>
    <row r="183" spans="1:27" x14ac:dyDescent="0.35">
      <c r="A183" s="288"/>
      <c r="B183" s="289"/>
      <c r="C183" s="291"/>
      <c r="D183" s="291"/>
      <c r="E183" s="73"/>
      <c r="F183" s="293"/>
      <c r="G183" s="296"/>
      <c r="H183" s="291"/>
      <c r="I183" s="291"/>
      <c r="J183" s="289"/>
      <c r="K183" s="289"/>
      <c r="L183" s="281"/>
      <c r="M183" s="231" t="str">
        <f t="shared" si="0"/>
        <v/>
      </c>
      <c r="N183" s="231" t="str">
        <f>IF(Detailed_Expense_P11416182022[[#This Row],[TOTAL]]&lt;&gt;"",Detailed_Expense_P11416182022[[#This Row],[TOTAL]]*VLOOKUP(Detailed_Expense_P11416182022[[#This Row],[CURRENCY]],Conversion12[],2,0),"")</f>
        <v/>
      </c>
      <c r="O183" s="281"/>
      <c r="P183" s="291"/>
      <c r="Q183" s="291"/>
      <c r="R183" s="73"/>
      <c r="W183" s="53" t="str">
        <f>IF('Project 5'!$V183&lt;&gt;"",'Project 5'!$V183*VLOOKUP('Project 5'!$U183,#REF!,2,0),"")</f>
        <v/>
      </c>
    </row>
    <row r="184" spans="1:27" x14ac:dyDescent="0.35">
      <c r="A184" s="288"/>
      <c r="B184" s="289"/>
      <c r="C184" s="291"/>
      <c r="D184" s="291"/>
      <c r="E184" s="73"/>
      <c r="F184" s="293"/>
      <c r="G184" s="296"/>
      <c r="H184" s="291"/>
      <c r="I184" s="291"/>
      <c r="J184" s="289"/>
      <c r="K184" s="289"/>
      <c r="L184" s="281"/>
      <c r="M184" s="231" t="str">
        <f t="shared" si="0"/>
        <v/>
      </c>
      <c r="N184" s="231" t="str">
        <f>IF(Detailed_Expense_P11416182022[[#This Row],[TOTAL]]&lt;&gt;"",Detailed_Expense_P11416182022[[#This Row],[TOTAL]]*VLOOKUP(Detailed_Expense_P11416182022[[#This Row],[CURRENCY]],Conversion12[],2,0),"")</f>
        <v/>
      </c>
      <c r="O184" s="281"/>
      <c r="P184" s="291"/>
      <c r="Q184" s="291"/>
      <c r="R184" s="73"/>
      <c r="W184" s="53" t="str">
        <f>IF('Project 5'!$V184&lt;&gt;"",'Project 5'!$V184*VLOOKUP('Project 5'!$U184,#REF!,2,0),"")</f>
        <v/>
      </c>
    </row>
    <row r="185" spans="1:27" x14ac:dyDescent="0.35">
      <c r="A185" s="288"/>
      <c r="B185" s="289"/>
      <c r="C185" s="291"/>
      <c r="D185" s="291"/>
      <c r="E185" s="73"/>
      <c r="F185" s="293"/>
      <c r="G185" s="296"/>
      <c r="H185" s="291"/>
      <c r="I185" s="291"/>
      <c r="J185" s="289"/>
      <c r="K185" s="289"/>
      <c r="L185" s="281"/>
      <c r="M185" s="231" t="str">
        <f t="shared" si="0"/>
        <v/>
      </c>
      <c r="N185" s="231" t="str">
        <f>IF(Detailed_Expense_P11416182022[[#This Row],[TOTAL]]&lt;&gt;"",Detailed_Expense_P11416182022[[#This Row],[TOTAL]]*VLOOKUP(Detailed_Expense_P11416182022[[#This Row],[CURRENCY]],Conversion12[],2,0),"")</f>
        <v/>
      </c>
      <c r="O185" s="281"/>
      <c r="P185" s="291"/>
      <c r="Q185" s="291"/>
      <c r="R185" s="73"/>
      <c r="W185" s="53" t="str">
        <f>IF('Project 5'!$V185&lt;&gt;"",'Project 5'!$V185*VLOOKUP('Project 5'!$U185,#REF!,2,0),"")</f>
        <v/>
      </c>
    </row>
    <row r="186" spans="1:27" x14ac:dyDescent="0.35">
      <c r="A186" s="288"/>
      <c r="B186" s="289"/>
      <c r="C186" s="291"/>
      <c r="D186" s="291"/>
      <c r="E186" s="73"/>
      <c r="F186" s="293"/>
      <c r="G186" s="296"/>
      <c r="H186" s="291"/>
      <c r="I186" s="291"/>
      <c r="J186" s="289"/>
      <c r="K186" s="289"/>
      <c r="L186" s="281"/>
      <c r="M186" s="231" t="str">
        <f t="shared" si="0"/>
        <v/>
      </c>
      <c r="N186" s="231" t="str">
        <f>IF(Detailed_Expense_P11416182022[[#This Row],[TOTAL]]&lt;&gt;"",Detailed_Expense_P11416182022[[#This Row],[TOTAL]]*VLOOKUP(Detailed_Expense_P11416182022[[#This Row],[CURRENCY]],Conversion12[],2,0),"")</f>
        <v/>
      </c>
      <c r="O186" s="281"/>
      <c r="P186" s="291"/>
      <c r="Q186" s="291"/>
      <c r="R186" s="73"/>
      <c r="W186" s="53" t="str">
        <f>IF('Project 5'!$V186&lt;&gt;"",'Project 5'!$V186*VLOOKUP('Project 5'!$U186,#REF!,2,0),"")</f>
        <v/>
      </c>
    </row>
    <row r="187" spans="1:27" x14ac:dyDescent="0.35">
      <c r="A187" s="288"/>
      <c r="B187" s="289"/>
      <c r="C187" s="291"/>
      <c r="D187" s="291"/>
      <c r="E187" s="73"/>
      <c r="F187" s="293"/>
      <c r="G187" s="296"/>
      <c r="H187" s="291"/>
      <c r="I187" s="291"/>
      <c r="J187" s="289"/>
      <c r="K187" s="289"/>
      <c r="L187" s="281"/>
      <c r="M187" s="231" t="str">
        <f t="shared" si="0"/>
        <v/>
      </c>
      <c r="N187" s="231" t="str">
        <f>IF(Detailed_Expense_P11416182022[[#This Row],[TOTAL]]&lt;&gt;"",Detailed_Expense_P11416182022[[#This Row],[TOTAL]]*VLOOKUP(Detailed_Expense_P11416182022[[#This Row],[CURRENCY]],Conversion12[],2,0),"")</f>
        <v/>
      </c>
      <c r="O187" s="281"/>
      <c r="P187" s="291"/>
      <c r="Q187" s="291"/>
      <c r="R187" s="73"/>
      <c r="W187" s="53" t="str">
        <f>IF('Project 5'!$V187&lt;&gt;"",'Project 5'!$V187*VLOOKUP('Project 5'!$U187,#REF!,2,0),"")</f>
        <v/>
      </c>
    </row>
    <row r="188" spans="1:27" x14ac:dyDescent="0.35">
      <c r="A188" s="288"/>
      <c r="B188" s="289"/>
      <c r="C188" s="291"/>
      <c r="D188" s="291"/>
      <c r="E188" s="73"/>
      <c r="F188" s="293"/>
      <c r="G188" s="296"/>
      <c r="H188" s="291"/>
      <c r="I188" s="291"/>
      <c r="J188" s="289"/>
      <c r="K188" s="289"/>
      <c r="L188" s="281"/>
      <c r="M188" s="231" t="str">
        <f t="shared" si="0"/>
        <v/>
      </c>
      <c r="N188" s="231" t="str">
        <f>IF(Detailed_Expense_P11416182022[[#This Row],[TOTAL]]&lt;&gt;"",Detailed_Expense_P11416182022[[#This Row],[TOTAL]]*VLOOKUP(Detailed_Expense_P11416182022[[#This Row],[CURRENCY]],Conversion12[],2,0),"")</f>
        <v/>
      </c>
      <c r="O188" s="281"/>
      <c r="P188" s="291"/>
      <c r="Q188" s="291"/>
      <c r="R188" s="73"/>
      <c r="W188" s="53" t="str">
        <f>IF('Project 5'!$V188&lt;&gt;"",'Project 5'!$V188*VLOOKUP('Project 5'!$U188,#REF!,2,0),"")</f>
        <v/>
      </c>
    </row>
    <row r="189" spans="1:27" x14ac:dyDescent="0.35">
      <c r="A189" s="288"/>
      <c r="B189" s="289"/>
      <c r="C189" s="291"/>
      <c r="D189" s="291"/>
      <c r="E189" s="73"/>
      <c r="F189" s="293"/>
      <c r="G189" s="291"/>
      <c r="H189" s="291"/>
      <c r="I189" s="291"/>
      <c r="J189" s="289"/>
      <c r="K189" s="289"/>
      <c r="L189" s="281"/>
      <c r="M189" s="231" t="str">
        <f t="shared" si="0"/>
        <v/>
      </c>
      <c r="N189" s="231" t="str">
        <f>IF(Detailed_Expense_P11416182022[[#This Row],[TOTAL]]&lt;&gt;"",Detailed_Expense_P11416182022[[#This Row],[TOTAL]]*VLOOKUP(Detailed_Expense_P11416182022[[#This Row],[CURRENCY]],Conversion12[],2,0),"")</f>
        <v/>
      </c>
      <c r="O189" s="281"/>
      <c r="P189" s="291"/>
      <c r="Q189" s="291"/>
      <c r="R189" s="73"/>
      <c r="W189" s="53" t="str">
        <f>IF('Project 5'!$V189&lt;&gt;"",'Project 5'!$V189*VLOOKUP('Project 5'!$U189,#REF!,2,0),"")</f>
        <v/>
      </c>
    </row>
    <row r="190" spans="1:27" x14ac:dyDescent="0.35">
      <c r="A190" s="288"/>
      <c r="B190" s="289"/>
      <c r="C190" s="291"/>
      <c r="D190" s="291"/>
      <c r="E190" s="73"/>
      <c r="F190" s="293"/>
      <c r="G190" s="291"/>
      <c r="H190" s="291"/>
      <c r="I190" s="291"/>
      <c r="J190" s="289"/>
      <c r="K190" s="289"/>
      <c r="L190" s="281"/>
      <c r="M190" s="231" t="str">
        <f t="shared" si="0"/>
        <v/>
      </c>
      <c r="N190" s="231" t="str">
        <f>IF(Detailed_Expense_P11416182022[[#This Row],[TOTAL]]&lt;&gt;"",Detailed_Expense_P11416182022[[#This Row],[TOTAL]]*VLOOKUP(Detailed_Expense_P11416182022[[#This Row],[CURRENCY]],Conversion12[],2,0),"")</f>
        <v/>
      </c>
      <c r="O190" s="281"/>
      <c r="P190" s="291"/>
      <c r="Q190" s="291"/>
      <c r="R190" s="73"/>
      <c r="W190" s="53" t="str">
        <f>IF('Project 5'!$V190&lt;&gt;"",'Project 5'!$V190*VLOOKUP('Project 5'!$U190,#REF!,2,0),"")</f>
        <v/>
      </c>
    </row>
    <row r="191" spans="1:27" x14ac:dyDescent="0.35">
      <c r="A191" s="288"/>
      <c r="B191" s="289"/>
      <c r="C191" s="291"/>
      <c r="D191" s="291"/>
      <c r="E191" s="73"/>
      <c r="F191" s="293"/>
      <c r="G191" s="291"/>
      <c r="H191" s="291"/>
      <c r="I191" s="291"/>
      <c r="J191" s="289"/>
      <c r="K191" s="289"/>
      <c r="L191" s="281"/>
      <c r="M191" s="231" t="str">
        <f t="shared" si="0"/>
        <v/>
      </c>
      <c r="N191" s="231" t="str">
        <f>IF(Detailed_Expense_P11416182022[[#This Row],[TOTAL]]&lt;&gt;"",Detailed_Expense_P11416182022[[#This Row],[TOTAL]]*VLOOKUP(Detailed_Expense_P11416182022[[#This Row],[CURRENCY]],Conversion12[],2,0),"")</f>
        <v/>
      </c>
      <c r="O191" s="281"/>
      <c r="P191" s="291"/>
      <c r="Q191" s="291"/>
      <c r="R191" s="73"/>
      <c r="W191" s="53" t="str">
        <f>IF('Project 5'!$V191&lt;&gt;"",'Project 5'!$V191*VLOOKUP('Project 5'!$U191,#REF!,2,0),"")</f>
        <v/>
      </c>
    </row>
    <row r="192" spans="1:27" x14ac:dyDescent="0.35">
      <c r="A192" s="288"/>
      <c r="B192" s="289"/>
      <c r="C192" s="291"/>
      <c r="D192" s="291"/>
      <c r="E192" s="73"/>
      <c r="F192" s="293"/>
      <c r="G192" s="291"/>
      <c r="H192" s="291"/>
      <c r="I192" s="291"/>
      <c r="J192" s="289"/>
      <c r="K192" s="289"/>
      <c r="L192" s="281"/>
      <c r="M192" s="231" t="str">
        <f t="shared" si="0"/>
        <v/>
      </c>
      <c r="N192" s="231" t="str">
        <f>IF(Detailed_Expense_P11416182022[[#This Row],[TOTAL]]&lt;&gt;"",Detailed_Expense_P11416182022[[#This Row],[TOTAL]]*VLOOKUP(Detailed_Expense_P11416182022[[#This Row],[CURRENCY]],Conversion12[],2,0),"")</f>
        <v/>
      </c>
      <c r="O192" s="281"/>
      <c r="P192" s="291"/>
      <c r="Q192" s="291"/>
      <c r="R192" s="73"/>
      <c r="W192" s="53" t="str">
        <f>IF('Project 5'!$V192&lt;&gt;"",'Project 5'!$V192*VLOOKUP('Project 5'!$U192,#REF!,2,0),"")</f>
        <v/>
      </c>
    </row>
    <row r="193" spans="1:23" x14ac:dyDescent="0.35">
      <c r="A193" s="288"/>
      <c r="B193" s="289"/>
      <c r="C193" s="291"/>
      <c r="D193" s="291"/>
      <c r="E193" s="73"/>
      <c r="F193" s="293"/>
      <c r="G193" s="291"/>
      <c r="H193" s="291"/>
      <c r="I193" s="291"/>
      <c r="J193" s="289"/>
      <c r="K193" s="289"/>
      <c r="L193" s="281"/>
      <c r="M193" s="231" t="str">
        <f t="shared" si="0"/>
        <v/>
      </c>
      <c r="N193" s="231" t="str">
        <f>IF(Detailed_Expense_P11416182022[[#This Row],[TOTAL]]&lt;&gt;"",Detailed_Expense_P11416182022[[#This Row],[TOTAL]]*VLOOKUP(Detailed_Expense_P11416182022[[#This Row],[CURRENCY]],Conversion12[],2,0),"")</f>
        <v/>
      </c>
      <c r="O193" s="281"/>
      <c r="P193" s="291"/>
      <c r="Q193" s="291"/>
      <c r="R193" s="73"/>
      <c r="W193" s="53" t="str">
        <f>IF('Project 5'!$V193&lt;&gt;"",'Project 5'!$V193*VLOOKUP('Project 5'!$U193,#REF!,2,0),"")</f>
        <v/>
      </c>
    </row>
    <row r="194" spans="1:23" x14ac:dyDescent="0.35">
      <c r="A194" s="288"/>
      <c r="B194" s="289"/>
      <c r="C194" s="291"/>
      <c r="D194" s="291"/>
      <c r="E194" s="73"/>
      <c r="F194" s="293"/>
      <c r="G194" s="291"/>
      <c r="H194" s="291"/>
      <c r="I194" s="291"/>
      <c r="J194" s="289"/>
      <c r="K194" s="289"/>
      <c r="L194" s="281"/>
      <c r="M194" s="231" t="str">
        <f t="shared" si="0"/>
        <v/>
      </c>
      <c r="N194" s="231" t="str">
        <f>IF(Detailed_Expense_P11416182022[[#This Row],[TOTAL]]&lt;&gt;"",Detailed_Expense_P11416182022[[#This Row],[TOTAL]]*VLOOKUP(Detailed_Expense_P11416182022[[#This Row],[CURRENCY]],Conversion12[],2,0),"")</f>
        <v/>
      </c>
      <c r="O194" s="281"/>
      <c r="P194" s="291"/>
      <c r="Q194" s="291"/>
      <c r="R194" s="73"/>
      <c r="W194" s="53" t="str">
        <f>IF('Project 5'!$V194&lt;&gt;"",'Project 5'!$V194*VLOOKUP('Project 5'!$U194,#REF!,2,0),"")</f>
        <v/>
      </c>
    </row>
    <row r="195" spans="1:23" x14ac:dyDescent="0.35">
      <c r="A195" s="288"/>
      <c r="B195" s="289"/>
      <c r="C195" s="291"/>
      <c r="D195" s="291"/>
      <c r="E195" s="73"/>
      <c r="F195" s="293"/>
      <c r="G195" s="291"/>
      <c r="H195" s="291"/>
      <c r="I195" s="291"/>
      <c r="J195" s="289"/>
      <c r="K195" s="289"/>
      <c r="L195" s="281"/>
      <c r="M195" s="231" t="str">
        <f t="shared" si="0"/>
        <v/>
      </c>
      <c r="N195" s="231" t="str">
        <f>IF(Detailed_Expense_P11416182022[[#This Row],[TOTAL]]&lt;&gt;"",Detailed_Expense_P11416182022[[#This Row],[TOTAL]]*VLOOKUP(Detailed_Expense_P11416182022[[#This Row],[CURRENCY]],Conversion12[],2,0),"")</f>
        <v/>
      </c>
      <c r="O195" s="281"/>
      <c r="P195" s="291"/>
      <c r="Q195" s="291"/>
      <c r="R195" s="73"/>
      <c r="W195" s="53" t="str">
        <f>IF('Project 5'!$V195&lt;&gt;"",'Project 5'!$V195*VLOOKUP('Project 5'!$U195,#REF!,2,0),"")</f>
        <v/>
      </c>
    </row>
    <row r="196" spans="1:23" x14ac:dyDescent="0.35">
      <c r="A196" s="288"/>
      <c r="B196" s="289"/>
      <c r="C196" s="291"/>
      <c r="D196" s="291"/>
      <c r="E196" s="73"/>
      <c r="F196" s="293"/>
      <c r="G196" s="291"/>
      <c r="H196" s="291"/>
      <c r="I196" s="291"/>
      <c r="J196" s="289"/>
      <c r="K196" s="289"/>
      <c r="L196" s="281"/>
      <c r="M196" s="231" t="str">
        <f t="shared" ref="M196:M259" si="1">IF(I196*J196+K196&gt;0,I196*J196+K196,"")</f>
        <v/>
      </c>
      <c r="N196" s="231" t="str">
        <f>IF(Detailed_Expense_P11416182022[[#This Row],[TOTAL]]&lt;&gt;"",Detailed_Expense_P11416182022[[#This Row],[TOTAL]]*VLOOKUP(Detailed_Expense_P11416182022[[#This Row],[CURRENCY]],Conversion12[],2,0),"")</f>
        <v/>
      </c>
      <c r="O196" s="281"/>
      <c r="P196" s="291"/>
      <c r="Q196" s="291"/>
      <c r="R196" s="73"/>
      <c r="W196" s="53" t="str">
        <f>IF('Project 5'!$V196&lt;&gt;"",'Project 5'!$V196*VLOOKUP('Project 5'!$U196,#REF!,2,0),"")</f>
        <v/>
      </c>
    </row>
    <row r="197" spans="1:23" x14ac:dyDescent="0.35">
      <c r="A197" s="288"/>
      <c r="B197" s="289"/>
      <c r="C197" s="291"/>
      <c r="D197" s="291"/>
      <c r="E197" s="73"/>
      <c r="F197" s="293"/>
      <c r="G197" s="291"/>
      <c r="H197" s="291"/>
      <c r="I197" s="291"/>
      <c r="J197" s="289"/>
      <c r="K197" s="289"/>
      <c r="L197" s="281"/>
      <c r="M197" s="231" t="str">
        <f t="shared" si="1"/>
        <v/>
      </c>
      <c r="N197" s="231" t="str">
        <f>IF(Detailed_Expense_P11416182022[[#This Row],[TOTAL]]&lt;&gt;"",Detailed_Expense_P11416182022[[#This Row],[TOTAL]]*VLOOKUP(Detailed_Expense_P11416182022[[#This Row],[CURRENCY]],Conversion12[],2,0),"")</f>
        <v/>
      </c>
      <c r="O197" s="281"/>
      <c r="P197" s="291"/>
      <c r="Q197" s="291"/>
      <c r="R197" s="73"/>
      <c r="W197" s="53" t="str">
        <f>IF('Project 5'!$V197&lt;&gt;"",'Project 5'!$V197*VLOOKUP('Project 5'!$U197,#REF!,2,0),"")</f>
        <v/>
      </c>
    </row>
    <row r="198" spans="1:23" x14ac:dyDescent="0.35">
      <c r="A198" s="288"/>
      <c r="B198" s="289"/>
      <c r="C198" s="291"/>
      <c r="D198" s="291"/>
      <c r="E198" s="73"/>
      <c r="F198" s="293"/>
      <c r="G198" s="291"/>
      <c r="H198" s="291"/>
      <c r="I198" s="291"/>
      <c r="J198" s="289"/>
      <c r="K198" s="289"/>
      <c r="L198" s="281"/>
      <c r="M198" s="231" t="str">
        <f t="shared" si="1"/>
        <v/>
      </c>
      <c r="N198" s="231" t="str">
        <f>IF(Detailed_Expense_P11416182022[[#This Row],[TOTAL]]&lt;&gt;"",Detailed_Expense_P11416182022[[#This Row],[TOTAL]]*VLOOKUP(Detailed_Expense_P11416182022[[#This Row],[CURRENCY]],Conversion12[],2,0),"")</f>
        <v/>
      </c>
      <c r="O198" s="281"/>
      <c r="P198" s="291"/>
      <c r="Q198" s="291"/>
      <c r="R198" s="73"/>
      <c r="W198" s="53" t="str">
        <f>IF('Project 5'!$V198&lt;&gt;"",'Project 5'!$V198*VLOOKUP('Project 5'!$U198,#REF!,2,0),"")</f>
        <v/>
      </c>
    </row>
    <row r="199" spans="1:23" x14ac:dyDescent="0.35">
      <c r="A199" s="288"/>
      <c r="B199" s="289"/>
      <c r="C199" s="291"/>
      <c r="D199" s="291"/>
      <c r="E199" s="73"/>
      <c r="F199" s="293"/>
      <c r="G199" s="291"/>
      <c r="H199" s="291"/>
      <c r="I199" s="291"/>
      <c r="J199" s="289"/>
      <c r="K199" s="289"/>
      <c r="L199" s="281"/>
      <c r="M199" s="231" t="str">
        <f t="shared" si="1"/>
        <v/>
      </c>
      <c r="N199" s="231" t="str">
        <f>IF(Detailed_Expense_P11416182022[[#This Row],[TOTAL]]&lt;&gt;"",Detailed_Expense_P11416182022[[#This Row],[TOTAL]]*VLOOKUP(Detailed_Expense_P11416182022[[#This Row],[CURRENCY]],Conversion12[],2,0),"")</f>
        <v/>
      </c>
      <c r="O199" s="281"/>
      <c r="P199" s="291"/>
      <c r="Q199" s="291"/>
      <c r="R199" s="73"/>
      <c r="W199" s="53" t="str">
        <f>IF('Project 5'!$V199&lt;&gt;"",'Project 5'!$V199*VLOOKUP('Project 5'!$U199,#REF!,2,0),"")</f>
        <v/>
      </c>
    </row>
    <row r="200" spans="1:23" x14ac:dyDescent="0.35">
      <c r="A200" s="288"/>
      <c r="B200" s="289"/>
      <c r="C200" s="291"/>
      <c r="D200" s="291"/>
      <c r="E200" s="73"/>
      <c r="F200" s="293"/>
      <c r="G200" s="291"/>
      <c r="H200" s="291"/>
      <c r="I200" s="291"/>
      <c r="J200" s="289"/>
      <c r="K200" s="289"/>
      <c r="L200" s="281"/>
      <c r="M200" s="231" t="str">
        <f t="shared" si="1"/>
        <v/>
      </c>
      <c r="N200" s="231" t="str">
        <f>IF(Detailed_Expense_P11416182022[[#This Row],[TOTAL]]&lt;&gt;"",Detailed_Expense_P11416182022[[#This Row],[TOTAL]]*VLOOKUP(Detailed_Expense_P11416182022[[#This Row],[CURRENCY]],Conversion12[],2,0),"")</f>
        <v/>
      </c>
      <c r="O200" s="281"/>
      <c r="P200" s="291"/>
      <c r="Q200" s="291"/>
      <c r="R200" s="73"/>
      <c r="W200" s="53" t="str">
        <f>IF('Project 5'!$V200&lt;&gt;"",'Project 5'!$V200*VLOOKUP('Project 5'!$U200,#REF!,2,0),"")</f>
        <v/>
      </c>
    </row>
    <row r="201" spans="1:23" x14ac:dyDescent="0.35">
      <c r="A201" s="288"/>
      <c r="B201" s="289"/>
      <c r="C201" s="291"/>
      <c r="D201" s="291"/>
      <c r="E201" s="73"/>
      <c r="F201" s="293"/>
      <c r="G201" s="291"/>
      <c r="H201" s="291"/>
      <c r="I201" s="291"/>
      <c r="J201" s="289"/>
      <c r="K201" s="289"/>
      <c r="L201" s="281"/>
      <c r="M201" s="231" t="str">
        <f t="shared" si="1"/>
        <v/>
      </c>
      <c r="N201" s="231" t="str">
        <f>IF(Detailed_Expense_P11416182022[[#This Row],[TOTAL]]&lt;&gt;"",Detailed_Expense_P11416182022[[#This Row],[TOTAL]]*VLOOKUP(Detailed_Expense_P11416182022[[#This Row],[CURRENCY]],Conversion12[],2,0),"")</f>
        <v/>
      </c>
      <c r="O201" s="281"/>
      <c r="P201" s="291"/>
      <c r="Q201" s="291"/>
      <c r="R201" s="73"/>
      <c r="W201" s="53" t="str">
        <f>IF('Project 5'!$V201&lt;&gt;"",'Project 5'!$V201*VLOOKUP('Project 5'!$U201,#REF!,2,0),"")</f>
        <v/>
      </c>
    </row>
    <row r="202" spans="1:23" x14ac:dyDescent="0.35">
      <c r="A202" s="288"/>
      <c r="B202" s="289"/>
      <c r="C202" s="291"/>
      <c r="D202" s="291"/>
      <c r="E202" s="73"/>
      <c r="F202" s="293"/>
      <c r="G202" s="291"/>
      <c r="H202" s="291"/>
      <c r="I202" s="291"/>
      <c r="J202" s="289"/>
      <c r="K202" s="289"/>
      <c r="L202" s="281"/>
      <c r="M202" s="231" t="str">
        <f t="shared" si="1"/>
        <v/>
      </c>
      <c r="N202" s="231" t="str">
        <f>IF(Detailed_Expense_P11416182022[[#This Row],[TOTAL]]&lt;&gt;"",Detailed_Expense_P11416182022[[#This Row],[TOTAL]]*VLOOKUP(Detailed_Expense_P11416182022[[#This Row],[CURRENCY]],Conversion12[],2,0),"")</f>
        <v/>
      </c>
      <c r="O202" s="281"/>
      <c r="P202" s="291"/>
      <c r="Q202" s="291"/>
      <c r="W202" s="53" t="str">
        <f>IF('Project 5'!$V202&lt;&gt;"",'Project 5'!$V202*VLOOKUP('Project 5'!$U202,#REF!,2,0),"")</f>
        <v/>
      </c>
    </row>
    <row r="203" spans="1:23" x14ac:dyDescent="0.35">
      <c r="E203" s="73"/>
      <c r="F203" s="293"/>
      <c r="G203" s="291"/>
      <c r="H203" s="291"/>
      <c r="I203" s="300"/>
      <c r="J203" s="289"/>
      <c r="K203" s="301"/>
      <c r="L203" s="281"/>
      <c r="M203" s="231" t="str">
        <f t="shared" si="1"/>
        <v/>
      </c>
      <c r="N203" s="231" t="str">
        <f>IF(Detailed_Expense_P11416182022[[#This Row],[TOTAL]]&lt;&gt;"",Detailed_Expense_P11416182022[[#This Row],[TOTAL]]*VLOOKUP(Detailed_Expense_P11416182022[[#This Row],[CURRENCY]],Conversion12[],2,0),"")</f>
        <v/>
      </c>
      <c r="O203" s="281"/>
      <c r="P203" s="291"/>
      <c r="Q203" s="300"/>
      <c r="W203" s="53" t="str">
        <f>IF('Project 5'!$V203&lt;&gt;"",'Project 5'!$V203*VLOOKUP('Project 5'!$U203,#REF!,2,0),"")</f>
        <v/>
      </c>
    </row>
    <row r="204" spans="1:23" x14ac:dyDescent="0.35">
      <c r="F204" s="293"/>
      <c r="G204" s="291"/>
      <c r="H204" s="291"/>
      <c r="I204" s="300"/>
      <c r="J204" s="289"/>
      <c r="K204" s="301"/>
      <c r="L204" s="281"/>
      <c r="M204" s="231" t="str">
        <f t="shared" si="1"/>
        <v/>
      </c>
      <c r="N204" s="231" t="str">
        <f>IF(Detailed_Expense_P11416182022[[#This Row],[TOTAL]]&lt;&gt;"",Detailed_Expense_P11416182022[[#This Row],[TOTAL]]*VLOOKUP(Detailed_Expense_P11416182022[[#This Row],[CURRENCY]],Conversion12[],2,0),"")</f>
        <v/>
      </c>
      <c r="O204" s="281"/>
      <c r="P204" s="291"/>
      <c r="Q204" s="300"/>
      <c r="W204" s="53" t="str">
        <f>IF('Project 5'!$V204&lt;&gt;"",'Project 5'!$V204*VLOOKUP('Project 5'!$U204,#REF!,2,0),"")</f>
        <v/>
      </c>
    </row>
    <row r="205" spans="1:23" x14ac:dyDescent="0.35">
      <c r="F205" s="293"/>
      <c r="G205" s="291"/>
      <c r="H205" s="291"/>
      <c r="I205" s="300"/>
      <c r="J205" s="289"/>
      <c r="K205" s="301"/>
      <c r="L205" s="281"/>
      <c r="M205" s="231" t="str">
        <f t="shared" si="1"/>
        <v/>
      </c>
      <c r="N205" s="231" t="str">
        <f>IF(Detailed_Expense_P11416182022[[#This Row],[TOTAL]]&lt;&gt;"",Detailed_Expense_P11416182022[[#This Row],[TOTAL]]*VLOOKUP(Detailed_Expense_P11416182022[[#This Row],[CURRENCY]],Conversion12[],2,0),"")</f>
        <v/>
      </c>
      <c r="O205" s="281"/>
      <c r="P205" s="291"/>
      <c r="Q205" s="300"/>
      <c r="W205" s="53" t="str">
        <f>IF('Project 5'!$V205&lt;&gt;"",'Project 5'!$V205*VLOOKUP('Project 5'!$U205,#REF!,2,0),"")</f>
        <v/>
      </c>
    </row>
    <row r="206" spans="1:23" x14ac:dyDescent="0.35">
      <c r="F206" s="293"/>
      <c r="G206" s="291"/>
      <c r="H206" s="291"/>
      <c r="I206" s="300"/>
      <c r="J206" s="289"/>
      <c r="K206" s="301"/>
      <c r="L206" s="281"/>
      <c r="M206" s="231" t="str">
        <f t="shared" si="1"/>
        <v/>
      </c>
      <c r="N206" s="231" t="str">
        <f>IF(Detailed_Expense_P11416182022[[#This Row],[TOTAL]]&lt;&gt;"",Detailed_Expense_P11416182022[[#This Row],[TOTAL]]*VLOOKUP(Detailed_Expense_P11416182022[[#This Row],[CURRENCY]],Conversion12[],2,0),"")</f>
        <v/>
      </c>
      <c r="O206" s="281"/>
      <c r="P206" s="291"/>
      <c r="Q206" s="300"/>
      <c r="W206" s="53" t="str">
        <f>IF('Project 5'!$V206&lt;&gt;"",'Project 5'!$V206*VLOOKUP('Project 5'!$U206,#REF!,2,0),"")</f>
        <v/>
      </c>
    </row>
    <row r="207" spans="1:23" x14ac:dyDescent="0.35">
      <c r="F207" s="293"/>
      <c r="G207" s="291"/>
      <c r="H207" s="291"/>
      <c r="I207" s="300"/>
      <c r="J207" s="289"/>
      <c r="K207" s="301"/>
      <c r="L207" s="281"/>
      <c r="M207" s="231" t="str">
        <f t="shared" si="1"/>
        <v/>
      </c>
      <c r="N207" s="231" t="str">
        <f>IF(Detailed_Expense_P11416182022[[#This Row],[TOTAL]]&lt;&gt;"",Detailed_Expense_P11416182022[[#This Row],[TOTAL]]*VLOOKUP(Detailed_Expense_P11416182022[[#This Row],[CURRENCY]],Conversion12[],2,0),"")</f>
        <v/>
      </c>
      <c r="O207" s="281"/>
      <c r="P207" s="291"/>
      <c r="Q207" s="300"/>
      <c r="W207" s="53" t="str">
        <f>IF('Project 5'!$V207&lt;&gt;"",'Project 5'!$V207*VLOOKUP('Project 5'!$U207,#REF!,2,0),"")</f>
        <v/>
      </c>
    </row>
    <row r="208" spans="1:23" x14ac:dyDescent="0.35">
      <c r="F208" s="293"/>
      <c r="G208" s="291"/>
      <c r="H208" s="291"/>
      <c r="I208" s="300"/>
      <c r="J208" s="289"/>
      <c r="K208" s="301"/>
      <c r="L208" s="281"/>
      <c r="M208" s="231" t="str">
        <f t="shared" si="1"/>
        <v/>
      </c>
      <c r="N208" s="231" t="str">
        <f>IF(Detailed_Expense_P11416182022[[#This Row],[TOTAL]]&lt;&gt;"",Detailed_Expense_P11416182022[[#This Row],[TOTAL]]*VLOOKUP(Detailed_Expense_P11416182022[[#This Row],[CURRENCY]],Conversion12[],2,0),"")</f>
        <v/>
      </c>
      <c r="O208" s="281"/>
      <c r="P208" s="291"/>
      <c r="Q208" s="300"/>
      <c r="W208" s="53" t="str">
        <f>IF('Project 5'!$V208&lt;&gt;"",'Project 5'!$V208*VLOOKUP('Project 5'!$U208,#REF!,2,0),"")</f>
        <v/>
      </c>
    </row>
    <row r="209" spans="6:23" x14ac:dyDescent="0.35">
      <c r="F209" s="293"/>
      <c r="G209" s="291"/>
      <c r="H209" s="291"/>
      <c r="I209" s="300"/>
      <c r="J209" s="289"/>
      <c r="K209" s="301"/>
      <c r="L209" s="281"/>
      <c r="M209" s="231" t="str">
        <f t="shared" si="1"/>
        <v/>
      </c>
      <c r="N209" s="231" t="str">
        <f>IF(Detailed_Expense_P11416182022[[#This Row],[TOTAL]]&lt;&gt;"",Detailed_Expense_P11416182022[[#This Row],[TOTAL]]*VLOOKUP(Detailed_Expense_P11416182022[[#This Row],[CURRENCY]],Conversion12[],2,0),"")</f>
        <v/>
      </c>
      <c r="O209" s="281"/>
      <c r="P209" s="291"/>
      <c r="Q209" s="300"/>
      <c r="W209" s="53" t="str">
        <f>IF('Project 5'!$V209&lt;&gt;"",'Project 5'!$V209*VLOOKUP('Project 5'!$U209,#REF!,2,0),"")</f>
        <v/>
      </c>
    </row>
    <row r="210" spans="6:23" x14ac:dyDescent="0.35">
      <c r="F210" s="293"/>
      <c r="G210" s="300"/>
      <c r="H210" s="291"/>
      <c r="I210" s="300"/>
      <c r="J210" s="289"/>
      <c r="K210" s="301"/>
      <c r="L210" s="281"/>
      <c r="M210" s="231" t="str">
        <f t="shared" si="1"/>
        <v/>
      </c>
      <c r="N210" s="231" t="str">
        <f>IF(Detailed_Expense_P11416182022[[#This Row],[TOTAL]]&lt;&gt;"",Detailed_Expense_P11416182022[[#This Row],[TOTAL]]*VLOOKUP(Detailed_Expense_P11416182022[[#This Row],[CURRENCY]],Conversion12[],2,0),"")</f>
        <v/>
      </c>
      <c r="O210" s="281"/>
      <c r="P210" s="291"/>
      <c r="Q210" s="300"/>
      <c r="W210" s="53" t="str">
        <f>IF('Project 5'!$V210&lt;&gt;"",'Project 5'!$V210*VLOOKUP('Project 5'!$U210,#REF!,2,0),"")</f>
        <v/>
      </c>
    </row>
    <row r="211" spans="6:23" x14ac:dyDescent="0.35">
      <c r="F211" s="293"/>
      <c r="G211" s="300"/>
      <c r="H211" s="291"/>
      <c r="I211" s="300"/>
      <c r="J211" s="289"/>
      <c r="K211" s="301"/>
      <c r="L211" s="281"/>
      <c r="M211" s="231" t="str">
        <f t="shared" si="1"/>
        <v/>
      </c>
      <c r="N211" s="231" t="str">
        <f>IF(Detailed_Expense_P11416182022[[#This Row],[TOTAL]]&lt;&gt;"",Detailed_Expense_P11416182022[[#This Row],[TOTAL]]*VLOOKUP(Detailed_Expense_P11416182022[[#This Row],[CURRENCY]],Conversion12[],2,0),"")</f>
        <v/>
      </c>
      <c r="O211" s="281"/>
      <c r="P211" s="291"/>
      <c r="Q211" s="300"/>
      <c r="W211" s="53" t="str">
        <f>IF('Project 5'!$V211&lt;&gt;"",'Project 5'!$V211*VLOOKUP('Project 5'!$U211,#REF!,2,0),"")</f>
        <v/>
      </c>
    </row>
    <row r="212" spans="6:23" x14ac:dyDescent="0.35">
      <c r="F212" s="293"/>
      <c r="G212" s="300"/>
      <c r="H212" s="291"/>
      <c r="I212" s="300"/>
      <c r="J212" s="289"/>
      <c r="K212" s="301"/>
      <c r="L212" s="281"/>
      <c r="M212" s="231" t="str">
        <f t="shared" si="1"/>
        <v/>
      </c>
      <c r="N212" s="231" t="str">
        <f>IF(Detailed_Expense_P11416182022[[#This Row],[TOTAL]]&lt;&gt;"",Detailed_Expense_P11416182022[[#This Row],[TOTAL]]*VLOOKUP(Detailed_Expense_P11416182022[[#This Row],[CURRENCY]],Conversion12[],2,0),"")</f>
        <v/>
      </c>
      <c r="O212" s="281"/>
      <c r="P212" s="291"/>
      <c r="Q212" s="300"/>
      <c r="W212" s="53" t="str">
        <f>IF('Project 5'!$V212&lt;&gt;"",'Project 5'!$V212*VLOOKUP('Project 5'!$U212,#REF!,2,0),"")</f>
        <v/>
      </c>
    </row>
    <row r="213" spans="6:23" x14ac:dyDescent="0.35">
      <c r="F213" s="293"/>
      <c r="G213" s="300"/>
      <c r="H213" s="291"/>
      <c r="I213" s="300"/>
      <c r="J213" s="289"/>
      <c r="K213" s="301"/>
      <c r="L213" s="281"/>
      <c r="M213" s="231" t="str">
        <f t="shared" si="1"/>
        <v/>
      </c>
      <c r="N213" s="231" t="str">
        <f>IF(Detailed_Expense_P11416182022[[#This Row],[TOTAL]]&lt;&gt;"",Detailed_Expense_P11416182022[[#This Row],[TOTAL]]*VLOOKUP(Detailed_Expense_P11416182022[[#This Row],[CURRENCY]],Conversion12[],2,0),"")</f>
        <v/>
      </c>
      <c r="O213" s="281"/>
      <c r="P213" s="291"/>
      <c r="Q213" s="300"/>
      <c r="W213" s="53" t="str">
        <f>IF('Project 5'!$V213&lt;&gt;"",'Project 5'!$V213*VLOOKUP('Project 5'!$U213,#REF!,2,0),"")</f>
        <v/>
      </c>
    </row>
    <row r="214" spans="6:23" x14ac:dyDescent="0.35">
      <c r="F214" s="293"/>
      <c r="G214" s="300"/>
      <c r="H214" s="291"/>
      <c r="I214" s="300"/>
      <c r="J214" s="289"/>
      <c r="K214" s="301"/>
      <c r="L214" s="281"/>
      <c r="M214" s="231" t="str">
        <f t="shared" si="1"/>
        <v/>
      </c>
      <c r="N214" s="231" t="str">
        <f>IF(Detailed_Expense_P11416182022[[#This Row],[TOTAL]]&lt;&gt;"",Detailed_Expense_P11416182022[[#This Row],[TOTAL]]*VLOOKUP(Detailed_Expense_P11416182022[[#This Row],[CURRENCY]],Conversion12[],2,0),"")</f>
        <v/>
      </c>
      <c r="O214" s="281"/>
      <c r="P214" s="291"/>
      <c r="Q214" s="300"/>
      <c r="W214" s="53" t="str">
        <f>IF('Project 5'!$V214&lt;&gt;"",'Project 5'!$V214*VLOOKUP('Project 5'!$U214,#REF!,2,0),"")</f>
        <v/>
      </c>
    </row>
    <row r="215" spans="6:23" x14ac:dyDescent="0.35">
      <c r="F215" s="293"/>
      <c r="G215" s="300"/>
      <c r="H215" s="291"/>
      <c r="I215" s="300"/>
      <c r="J215" s="289"/>
      <c r="K215" s="301"/>
      <c r="L215" s="281"/>
      <c r="M215" s="231" t="str">
        <f t="shared" si="1"/>
        <v/>
      </c>
      <c r="N215" s="231" t="str">
        <f>IF(Detailed_Expense_P11416182022[[#This Row],[TOTAL]]&lt;&gt;"",Detailed_Expense_P11416182022[[#This Row],[TOTAL]]*VLOOKUP(Detailed_Expense_P11416182022[[#This Row],[CURRENCY]],Conversion12[],2,0),"")</f>
        <v/>
      </c>
      <c r="O215" s="281"/>
      <c r="P215" s="291"/>
      <c r="Q215" s="300"/>
      <c r="W215" s="53" t="str">
        <f>IF('Project 5'!$V215&lt;&gt;"",'Project 5'!$V215*VLOOKUP('Project 5'!$U215,#REF!,2,0),"")</f>
        <v/>
      </c>
    </row>
    <row r="216" spans="6:23" x14ac:dyDescent="0.35">
      <c r="F216" s="293"/>
      <c r="G216" s="300"/>
      <c r="H216" s="291"/>
      <c r="I216" s="300"/>
      <c r="J216" s="289"/>
      <c r="K216" s="301"/>
      <c r="L216" s="281"/>
      <c r="M216" s="231" t="str">
        <f t="shared" si="1"/>
        <v/>
      </c>
      <c r="N216" s="231" t="str">
        <f>IF(Detailed_Expense_P11416182022[[#This Row],[TOTAL]]&lt;&gt;"",Detailed_Expense_P11416182022[[#This Row],[TOTAL]]*VLOOKUP(Detailed_Expense_P11416182022[[#This Row],[CURRENCY]],Conversion12[],2,0),"")</f>
        <v/>
      </c>
      <c r="O216" s="281"/>
      <c r="P216" s="291"/>
      <c r="Q216" s="300"/>
      <c r="W216" s="53" t="str">
        <f>IF('Project 5'!$V216&lt;&gt;"",'Project 5'!$V216*VLOOKUP('Project 5'!$U216,#REF!,2,0),"")</f>
        <v/>
      </c>
    </row>
    <row r="217" spans="6:23" x14ac:dyDescent="0.35">
      <c r="F217" s="293"/>
      <c r="G217" s="300"/>
      <c r="H217" s="291"/>
      <c r="I217" s="300"/>
      <c r="J217" s="289"/>
      <c r="K217" s="301"/>
      <c r="L217" s="281"/>
      <c r="M217" s="231" t="str">
        <f t="shared" si="1"/>
        <v/>
      </c>
      <c r="N217" s="231" t="str">
        <f>IF(Detailed_Expense_P11416182022[[#This Row],[TOTAL]]&lt;&gt;"",Detailed_Expense_P11416182022[[#This Row],[TOTAL]]*VLOOKUP(Detailed_Expense_P11416182022[[#This Row],[CURRENCY]],Conversion12[],2,0),"")</f>
        <v/>
      </c>
      <c r="O217" s="281"/>
      <c r="P217" s="291"/>
      <c r="Q217" s="300"/>
      <c r="W217" s="53" t="str">
        <f>IF('Project 5'!$V217&lt;&gt;"",'Project 5'!$V217*VLOOKUP('Project 5'!$U217,#REF!,2,0),"")</f>
        <v/>
      </c>
    </row>
    <row r="218" spans="6:23" x14ac:dyDescent="0.35">
      <c r="F218" s="293"/>
      <c r="G218" s="300"/>
      <c r="H218" s="291"/>
      <c r="I218" s="300"/>
      <c r="J218" s="289"/>
      <c r="K218" s="301"/>
      <c r="L218" s="281"/>
      <c r="M218" s="231" t="str">
        <f t="shared" si="1"/>
        <v/>
      </c>
      <c r="N218" s="231" t="str">
        <f>IF(Detailed_Expense_P11416182022[[#This Row],[TOTAL]]&lt;&gt;"",Detailed_Expense_P11416182022[[#This Row],[TOTAL]]*VLOOKUP(Detailed_Expense_P11416182022[[#This Row],[CURRENCY]],Conversion12[],2,0),"")</f>
        <v/>
      </c>
      <c r="O218" s="281"/>
      <c r="P218" s="291"/>
      <c r="Q218" s="300"/>
      <c r="W218" s="53" t="str">
        <f>IF('Project 5'!$V218&lt;&gt;"",'Project 5'!$V218*VLOOKUP('Project 5'!$U218,#REF!,2,0),"")</f>
        <v/>
      </c>
    </row>
    <row r="219" spans="6:23" x14ac:dyDescent="0.35">
      <c r="F219" s="293"/>
      <c r="G219" s="300"/>
      <c r="H219" s="291"/>
      <c r="I219" s="300"/>
      <c r="J219" s="289"/>
      <c r="K219" s="301"/>
      <c r="L219" s="281"/>
      <c r="M219" s="231" t="str">
        <f t="shared" si="1"/>
        <v/>
      </c>
      <c r="N219" s="231" t="str">
        <f>IF(Detailed_Expense_P11416182022[[#This Row],[TOTAL]]&lt;&gt;"",Detailed_Expense_P11416182022[[#This Row],[TOTAL]]*VLOOKUP(Detailed_Expense_P11416182022[[#This Row],[CURRENCY]],Conversion12[],2,0),"")</f>
        <v/>
      </c>
      <c r="O219" s="281"/>
      <c r="P219" s="291"/>
      <c r="Q219" s="300"/>
      <c r="W219" s="53" t="str">
        <f>IF('Project 5'!$V219&lt;&gt;"",'Project 5'!$V219*VLOOKUP('Project 5'!$U219,#REF!,2,0),"")</f>
        <v/>
      </c>
    </row>
    <row r="220" spans="6:23" x14ac:dyDescent="0.35">
      <c r="F220" s="293"/>
      <c r="G220" s="300"/>
      <c r="H220" s="291"/>
      <c r="I220" s="300"/>
      <c r="J220" s="289"/>
      <c r="K220" s="301"/>
      <c r="L220" s="281"/>
      <c r="M220" s="231" t="str">
        <f t="shared" si="1"/>
        <v/>
      </c>
      <c r="N220" s="231" t="str">
        <f>IF(Detailed_Expense_P11416182022[[#This Row],[TOTAL]]&lt;&gt;"",Detailed_Expense_P11416182022[[#This Row],[TOTAL]]*VLOOKUP(Detailed_Expense_P11416182022[[#This Row],[CURRENCY]],Conversion12[],2,0),"")</f>
        <v/>
      </c>
      <c r="O220" s="281"/>
      <c r="P220" s="291"/>
      <c r="Q220" s="300"/>
      <c r="W220" s="53" t="str">
        <f>IF('Project 5'!$V220&lt;&gt;"",'Project 5'!$V220*VLOOKUP('Project 5'!$U220,#REF!,2,0),"")</f>
        <v/>
      </c>
    </row>
    <row r="221" spans="6:23" x14ac:dyDescent="0.35">
      <c r="F221" s="293"/>
      <c r="G221" s="300"/>
      <c r="H221" s="291"/>
      <c r="I221" s="300"/>
      <c r="J221" s="289"/>
      <c r="K221" s="301"/>
      <c r="L221" s="281"/>
      <c r="M221" s="231" t="str">
        <f t="shared" si="1"/>
        <v/>
      </c>
      <c r="N221" s="231" t="str">
        <f>IF(Detailed_Expense_P11416182022[[#This Row],[TOTAL]]&lt;&gt;"",Detailed_Expense_P11416182022[[#This Row],[TOTAL]]*VLOOKUP(Detailed_Expense_P11416182022[[#This Row],[CURRENCY]],Conversion12[],2,0),"")</f>
        <v/>
      </c>
      <c r="O221" s="281"/>
      <c r="P221" s="291"/>
      <c r="Q221" s="300"/>
      <c r="W221" s="53" t="str">
        <f>IF('Project 5'!$V221&lt;&gt;"",'Project 5'!$V221*VLOOKUP('Project 5'!$U221,#REF!,2,0),"")</f>
        <v/>
      </c>
    </row>
    <row r="222" spans="6:23" x14ac:dyDescent="0.35">
      <c r="F222" s="293"/>
      <c r="G222" s="300"/>
      <c r="H222" s="291"/>
      <c r="I222" s="300"/>
      <c r="J222" s="289"/>
      <c r="K222" s="301"/>
      <c r="L222" s="281"/>
      <c r="M222" s="231" t="str">
        <f t="shared" si="1"/>
        <v/>
      </c>
      <c r="N222" s="231" t="str">
        <f>IF(Detailed_Expense_P11416182022[[#This Row],[TOTAL]]&lt;&gt;"",Detailed_Expense_P11416182022[[#This Row],[TOTAL]]*VLOOKUP(Detailed_Expense_P11416182022[[#This Row],[CURRENCY]],Conversion12[],2,0),"")</f>
        <v/>
      </c>
      <c r="O222" s="281"/>
      <c r="P222" s="291"/>
      <c r="Q222" s="300"/>
      <c r="W222" s="53" t="str">
        <f>IF('Project 5'!$V222&lt;&gt;"",'Project 5'!$V222*VLOOKUP('Project 5'!$U222,#REF!,2,0),"")</f>
        <v/>
      </c>
    </row>
    <row r="223" spans="6:23" x14ac:dyDescent="0.35">
      <c r="F223" s="293"/>
      <c r="G223" s="300"/>
      <c r="H223" s="291"/>
      <c r="I223" s="300"/>
      <c r="J223" s="289"/>
      <c r="K223" s="301"/>
      <c r="L223" s="281"/>
      <c r="M223" s="231" t="str">
        <f t="shared" si="1"/>
        <v/>
      </c>
      <c r="N223" s="231" t="str">
        <f>IF(Detailed_Expense_P11416182022[[#This Row],[TOTAL]]&lt;&gt;"",Detailed_Expense_P11416182022[[#This Row],[TOTAL]]*VLOOKUP(Detailed_Expense_P11416182022[[#This Row],[CURRENCY]],Conversion12[],2,0),"")</f>
        <v/>
      </c>
      <c r="O223" s="281"/>
      <c r="P223" s="291"/>
      <c r="Q223" s="300"/>
      <c r="W223" s="53" t="str">
        <f>IF('Project 5'!$V223&lt;&gt;"",'Project 5'!$V223*VLOOKUP('Project 5'!$U223,#REF!,2,0),"")</f>
        <v/>
      </c>
    </row>
    <row r="224" spans="6:23" x14ac:dyDescent="0.35">
      <c r="F224" s="293"/>
      <c r="G224" s="300"/>
      <c r="H224" s="291"/>
      <c r="I224" s="300"/>
      <c r="J224" s="289"/>
      <c r="K224" s="301"/>
      <c r="L224" s="281"/>
      <c r="M224" s="231" t="str">
        <f t="shared" si="1"/>
        <v/>
      </c>
      <c r="N224" s="231" t="str">
        <f>IF(Detailed_Expense_P11416182022[[#This Row],[TOTAL]]&lt;&gt;"",Detailed_Expense_P11416182022[[#This Row],[TOTAL]]*VLOOKUP(Detailed_Expense_P11416182022[[#This Row],[CURRENCY]],Conversion12[],2,0),"")</f>
        <v/>
      </c>
      <c r="O224" s="281"/>
      <c r="P224" s="291"/>
      <c r="Q224" s="300"/>
      <c r="W224" s="53" t="str">
        <f>IF('Project 5'!$V224&lt;&gt;"",'Project 5'!$V224*VLOOKUP('Project 5'!$U224,#REF!,2,0),"")</f>
        <v/>
      </c>
    </row>
    <row r="225" spans="6:23" x14ac:dyDescent="0.35">
      <c r="F225" s="293"/>
      <c r="G225" s="300"/>
      <c r="H225" s="291"/>
      <c r="I225" s="300"/>
      <c r="J225" s="289"/>
      <c r="K225" s="301"/>
      <c r="L225" s="281"/>
      <c r="M225" s="231" t="str">
        <f t="shared" si="1"/>
        <v/>
      </c>
      <c r="N225" s="231" t="str">
        <f>IF(Detailed_Expense_P11416182022[[#This Row],[TOTAL]]&lt;&gt;"",Detailed_Expense_P11416182022[[#This Row],[TOTAL]]*VLOOKUP(Detailed_Expense_P11416182022[[#This Row],[CURRENCY]],Conversion12[],2,0),"")</f>
        <v/>
      </c>
      <c r="O225" s="281"/>
      <c r="P225" s="291"/>
      <c r="Q225" s="300"/>
      <c r="W225" s="53" t="str">
        <f>IF('Project 5'!$V225&lt;&gt;"",'Project 5'!$V225*VLOOKUP('Project 5'!$U225,#REF!,2,0),"")</f>
        <v/>
      </c>
    </row>
    <row r="226" spans="6:23" x14ac:dyDescent="0.35">
      <c r="F226" s="293"/>
      <c r="G226" s="300"/>
      <c r="H226" s="291"/>
      <c r="I226" s="300"/>
      <c r="J226" s="289"/>
      <c r="K226" s="301"/>
      <c r="L226" s="281"/>
      <c r="M226" s="231" t="str">
        <f t="shared" si="1"/>
        <v/>
      </c>
      <c r="N226" s="231" t="str">
        <f>IF(Detailed_Expense_P11416182022[[#This Row],[TOTAL]]&lt;&gt;"",Detailed_Expense_P11416182022[[#This Row],[TOTAL]]*VLOOKUP(Detailed_Expense_P11416182022[[#This Row],[CURRENCY]],Conversion12[],2,0),"")</f>
        <v/>
      </c>
      <c r="O226" s="281"/>
      <c r="P226" s="291"/>
      <c r="Q226" s="300"/>
      <c r="W226" s="53" t="str">
        <f>IF('Project 5'!$V226&lt;&gt;"",'Project 5'!$V226*VLOOKUP('Project 5'!$U226,#REF!,2,0),"")</f>
        <v/>
      </c>
    </row>
    <row r="227" spans="6:23" x14ac:dyDescent="0.35">
      <c r="F227" s="293"/>
      <c r="G227" s="300"/>
      <c r="H227" s="291"/>
      <c r="I227" s="300"/>
      <c r="J227" s="289"/>
      <c r="K227" s="301"/>
      <c r="L227" s="281"/>
      <c r="M227" s="231" t="str">
        <f t="shared" si="1"/>
        <v/>
      </c>
      <c r="N227" s="231" t="str">
        <f>IF(Detailed_Expense_P11416182022[[#This Row],[TOTAL]]&lt;&gt;"",Detailed_Expense_P11416182022[[#This Row],[TOTAL]]*VLOOKUP(Detailed_Expense_P11416182022[[#This Row],[CURRENCY]],Conversion12[],2,0),"")</f>
        <v/>
      </c>
      <c r="O227" s="281"/>
      <c r="P227" s="291"/>
      <c r="Q227" s="300"/>
      <c r="W227" s="53" t="str">
        <f>IF('Project 5'!$V227&lt;&gt;"",'Project 5'!$V227*VLOOKUP('Project 5'!$U227,#REF!,2,0),"")</f>
        <v/>
      </c>
    </row>
    <row r="228" spans="6:23" x14ac:dyDescent="0.35">
      <c r="F228" s="293"/>
      <c r="G228" s="300"/>
      <c r="H228" s="291"/>
      <c r="I228" s="300"/>
      <c r="J228" s="289"/>
      <c r="K228" s="301"/>
      <c r="L228" s="281"/>
      <c r="M228" s="231" t="str">
        <f t="shared" si="1"/>
        <v/>
      </c>
      <c r="N228" s="231" t="str">
        <f>IF(Detailed_Expense_P11416182022[[#This Row],[TOTAL]]&lt;&gt;"",Detailed_Expense_P11416182022[[#This Row],[TOTAL]]*VLOOKUP(Detailed_Expense_P11416182022[[#This Row],[CURRENCY]],Conversion12[],2,0),"")</f>
        <v/>
      </c>
      <c r="O228" s="281"/>
      <c r="P228" s="291"/>
      <c r="Q228" s="300"/>
      <c r="W228" s="53" t="str">
        <f>IF('Project 5'!$V228&lt;&gt;"",'Project 5'!$V228*VLOOKUP('Project 5'!$U228,#REF!,2,0),"")</f>
        <v/>
      </c>
    </row>
    <row r="229" spans="6:23" x14ac:dyDescent="0.35">
      <c r="F229" s="293"/>
      <c r="G229" s="300"/>
      <c r="H229" s="291"/>
      <c r="I229" s="300"/>
      <c r="J229" s="289"/>
      <c r="K229" s="301"/>
      <c r="L229" s="281"/>
      <c r="M229" s="231" t="str">
        <f t="shared" si="1"/>
        <v/>
      </c>
      <c r="N229" s="231" t="str">
        <f>IF(Detailed_Expense_P11416182022[[#This Row],[TOTAL]]&lt;&gt;"",Detailed_Expense_P11416182022[[#This Row],[TOTAL]]*VLOOKUP(Detailed_Expense_P11416182022[[#This Row],[CURRENCY]],Conversion12[],2,0),"")</f>
        <v/>
      </c>
      <c r="O229" s="281"/>
      <c r="P229" s="291"/>
      <c r="Q229" s="300"/>
      <c r="W229" s="53" t="str">
        <f>IF('Project 5'!$V229&lt;&gt;"",'Project 5'!$V229*VLOOKUP('Project 5'!$U229,#REF!,2,0),"")</f>
        <v/>
      </c>
    </row>
    <row r="230" spans="6:23" x14ac:dyDescent="0.35">
      <c r="F230" s="293"/>
      <c r="G230" s="300"/>
      <c r="H230" s="291"/>
      <c r="I230" s="300"/>
      <c r="J230" s="289"/>
      <c r="K230" s="301"/>
      <c r="L230" s="281"/>
      <c r="M230" s="231" t="str">
        <f t="shared" si="1"/>
        <v/>
      </c>
      <c r="N230" s="231" t="str">
        <f>IF(Detailed_Expense_P11416182022[[#This Row],[TOTAL]]&lt;&gt;"",Detailed_Expense_P11416182022[[#This Row],[TOTAL]]*VLOOKUP(Detailed_Expense_P11416182022[[#This Row],[CURRENCY]],Conversion12[],2,0),"")</f>
        <v/>
      </c>
      <c r="O230" s="281"/>
      <c r="P230" s="291"/>
      <c r="Q230" s="300"/>
      <c r="W230" s="53" t="str">
        <f>IF('Project 5'!$V230&lt;&gt;"",'Project 5'!$V230*VLOOKUP('Project 5'!$U230,#REF!,2,0),"")</f>
        <v/>
      </c>
    </row>
    <row r="231" spans="6:23" x14ac:dyDescent="0.35">
      <c r="F231" s="293"/>
      <c r="G231" s="300"/>
      <c r="H231" s="291"/>
      <c r="I231" s="300"/>
      <c r="J231" s="289"/>
      <c r="K231" s="301"/>
      <c r="L231" s="281"/>
      <c r="M231" s="231" t="str">
        <f t="shared" si="1"/>
        <v/>
      </c>
      <c r="N231" s="231" t="str">
        <f>IF(Detailed_Expense_P11416182022[[#This Row],[TOTAL]]&lt;&gt;"",Detailed_Expense_P11416182022[[#This Row],[TOTAL]]*VLOOKUP(Detailed_Expense_P11416182022[[#This Row],[CURRENCY]],Conversion12[],2,0),"")</f>
        <v/>
      </c>
      <c r="O231" s="281"/>
      <c r="P231" s="291"/>
      <c r="Q231" s="300"/>
      <c r="W231" s="53" t="str">
        <f>IF('Project 5'!$V231&lt;&gt;"",'Project 5'!$V231*VLOOKUP('Project 5'!$U231,#REF!,2,0),"")</f>
        <v/>
      </c>
    </row>
    <row r="232" spans="6:23" x14ac:dyDescent="0.35">
      <c r="F232" s="293"/>
      <c r="G232" s="300"/>
      <c r="H232" s="291"/>
      <c r="I232" s="300"/>
      <c r="J232" s="289"/>
      <c r="K232" s="301"/>
      <c r="L232" s="281"/>
      <c r="M232" s="231" t="str">
        <f t="shared" si="1"/>
        <v/>
      </c>
      <c r="N232" s="231" t="str">
        <f>IF(Detailed_Expense_P11416182022[[#This Row],[TOTAL]]&lt;&gt;"",Detailed_Expense_P11416182022[[#This Row],[TOTAL]]*VLOOKUP(Detailed_Expense_P11416182022[[#This Row],[CURRENCY]],Conversion12[],2,0),"")</f>
        <v/>
      </c>
      <c r="O232" s="281"/>
      <c r="P232" s="291"/>
      <c r="Q232" s="300"/>
      <c r="W232" s="53" t="str">
        <f>IF('Project 5'!$V232&lt;&gt;"",'Project 5'!$V232*VLOOKUP('Project 5'!$U232,#REF!,2,0),"")</f>
        <v/>
      </c>
    </row>
    <row r="233" spans="6:23" x14ac:dyDescent="0.35">
      <c r="F233" s="293"/>
      <c r="G233" s="300"/>
      <c r="H233" s="291"/>
      <c r="I233" s="300"/>
      <c r="J233" s="289"/>
      <c r="K233" s="301"/>
      <c r="L233" s="281"/>
      <c r="M233" s="231" t="str">
        <f t="shared" si="1"/>
        <v/>
      </c>
      <c r="N233" s="231" t="str">
        <f>IF(Detailed_Expense_P11416182022[[#This Row],[TOTAL]]&lt;&gt;"",Detailed_Expense_P11416182022[[#This Row],[TOTAL]]*VLOOKUP(Detailed_Expense_P11416182022[[#This Row],[CURRENCY]],Conversion12[],2,0),"")</f>
        <v/>
      </c>
      <c r="O233" s="281"/>
      <c r="P233" s="291"/>
      <c r="Q233" s="300"/>
      <c r="W233" s="53" t="str">
        <f>IF('Project 5'!$V233&lt;&gt;"",'Project 5'!$V233*VLOOKUP('Project 5'!$U233,#REF!,2,0),"")</f>
        <v/>
      </c>
    </row>
    <row r="234" spans="6:23" x14ac:dyDescent="0.35">
      <c r="F234" s="293"/>
      <c r="G234" s="300"/>
      <c r="H234" s="291"/>
      <c r="I234" s="300"/>
      <c r="J234" s="289"/>
      <c r="K234" s="301"/>
      <c r="L234" s="281"/>
      <c r="M234" s="231" t="str">
        <f t="shared" si="1"/>
        <v/>
      </c>
      <c r="N234" s="231" t="str">
        <f>IF(Detailed_Expense_P11416182022[[#This Row],[TOTAL]]&lt;&gt;"",Detailed_Expense_P11416182022[[#This Row],[TOTAL]]*VLOOKUP(Detailed_Expense_P11416182022[[#This Row],[CURRENCY]],Conversion12[],2,0),"")</f>
        <v/>
      </c>
      <c r="O234" s="281"/>
      <c r="P234" s="291"/>
      <c r="Q234" s="300"/>
      <c r="W234" s="53" t="str">
        <f>IF('Project 5'!$V234&lt;&gt;"",'Project 5'!$V234*VLOOKUP('Project 5'!$U234,#REF!,2,0),"")</f>
        <v/>
      </c>
    </row>
    <row r="235" spans="6:23" x14ac:dyDescent="0.35">
      <c r="F235" s="293"/>
      <c r="G235" s="300"/>
      <c r="H235" s="291"/>
      <c r="I235" s="300"/>
      <c r="J235" s="289"/>
      <c r="K235" s="301"/>
      <c r="L235" s="281"/>
      <c r="M235" s="231" t="str">
        <f t="shared" si="1"/>
        <v/>
      </c>
      <c r="N235" s="231" t="str">
        <f>IF(Detailed_Expense_P11416182022[[#This Row],[TOTAL]]&lt;&gt;"",Detailed_Expense_P11416182022[[#This Row],[TOTAL]]*VLOOKUP(Detailed_Expense_P11416182022[[#This Row],[CURRENCY]],Conversion12[],2,0),"")</f>
        <v/>
      </c>
      <c r="O235" s="281"/>
      <c r="P235" s="291"/>
      <c r="Q235" s="300"/>
      <c r="W235" s="53" t="str">
        <f>IF('Project 5'!$V235&lt;&gt;"",'Project 5'!$V235*VLOOKUP('Project 5'!$U235,#REF!,2,0),"")</f>
        <v/>
      </c>
    </row>
    <row r="236" spans="6:23" x14ac:dyDescent="0.35">
      <c r="F236" s="293"/>
      <c r="G236" s="300"/>
      <c r="H236" s="291"/>
      <c r="I236" s="300"/>
      <c r="J236" s="289"/>
      <c r="K236" s="301"/>
      <c r="L236" s="281"/>
      <c r="M236" s="231" t="str">
        <f t="shared" si="1"/>
        <v/>
      </c>
      <c r="N236" s="231" t="str">
        <f>IF(Detailed_Expense_P11416182022[[#This Row],[TOTAL]]&lt;&gt;"",Detailed_Expense_P11416182022[[#This Row],[TOTAL]]*VLOOKUP(Detailed_Expense_P11416182022[[#This Row],[CURRENCY]],Conversion12[],2,0),"")</f>
        <v/>
      </c>
      <c r="O236" s="281"/>
      <c r="P236" s="291"/>
      <c r="Q236" s="300"/>
      <c r="W236" s="53" t="str">
        <f>IF('Project 5'!$V236&lt;&gt;"",'Project 5'!$V236*VLOOKUP('Project 5'!$U236,#REF!,2,0),"")</f>
        <v/>
      </c>
    </row>
    <row r="237" spans="6:23" x14ac:dyDescent="0.35">
      <c r="F237" s="293"/>
      <c r="G237" s="300"/>
      <c r="H237" s="291"/>
      <c r="I237" s="300"/>
      <c r="J237" s="289"/>
      <c r="K237" s="301"/>
      <c r="L237" s="281"/>
      <c r="M237" s="231" t="str">
        <f t="shared" si="1"/>
        <v/>
      </c>
      <c r="N237" s="231" t="str">
        <f>IF(Detailed_Expense_P11416182022[[#This Row],[TOTAL]]&lt;&gt;"",Detailed_Expense_P11416182022[[#This Row],[TOTAL]]*VLOOKUP(Detailed_Expense_P11416182022[[#This Row],[CURRENCY]],Conversion12[],2,0),"")</f>
        <v/>
      </c>
      <c r="O237" s="281"/>
      <c r="P237" s="291"/>
      <c r="Q237" s="300"/>
      <c r="W237" s="53" t="str">
        <f>IF('Project 5'!$V237&lt;&gt;"",'Project 5'!$V237*VLOOKUP('Project 5'!$U237,#REF!,2,0),"")</f>
        <v/>
      </c>
    </row>
    <row r="238" spans="6:23" x14ac:dyDescent="0.35">
      <c r="F238" s="293"/>
      <c r="G238" s="300"/>
      <c r="H238" s="291"/>
      <c r="I238" s="300"/>
      <c r="J238" s="289"/>
      <c r="K238" s="301"/>
      <c r="L238" s="281"/>
      <c r="M238" s="231" t="str">
        <f t="shared" si="1"/>
        <v/>
      </c>
      <c r="N238" s="231" t="str">
        <f>IF(Detailed_Expense_P11416182022[[#This Row],[TOTAL]]&lt;&gt;"",Detailed_Expense_P11416182022[[#This Row],[TOTAL]]*VLOOKUP(Detailed_Expense_P11416182022[[#This Row],[CURRENCY]],Conversion12[],2,0),"")</f>
        <v/>
      </c>
      <c r="O238" s="281"/>
      <c r="P238" s="291"/>
      <c r="Q238" s="300"/>
      <c r="W238" s="53" t="str">
        <f>IF('Project 5'!$V238&lt;&gt;"",'Project 5'!$V238*VLOOKUP('Project 5'!$U238,#REF!,2,0),"")</f>
        <v/>
      </c>
    </row>
    <row r="239" spans="6:23" x14ac:dyDescent="0.35">
      <c r="F239" s="293"/>
      <c r="G239" s="300"/>
      <c r="H239" s="291"/>
      <c r="I239" s="300"/>
      <c r="J239" s="289"/>
      <c r="K239" s="301"/>
      <c r="L239" s="281"/>
      <c r="M239" s="231" t="str">
        <f t="shared" si="1"/>
        <v/>
      </c>
      <c r="N239" s="231" t="str">
        <f>IF(Detailed_Expense_P11416182022[[#This Row],[TOTAL]]&lt;&gt;"",Detailed_Expense_P11416182022[[#This Row],[TOTAL]]*VLOOKUP(Detailed_Expense_P11416182022[[#This Row],[CURRENCY]],Conversion12[],2,0),"")</f>
        <v/>
      </c>
      <c r="O239" s="281"/>
      <c r="P239" s="291"/>
      <c r="Q239" s="300"/>
      <c r="W239" s="53" t="str">
        <f>IF('Project 5'!$V239&lt;&gt;"",'Project 5'!$V239*VLOOKUP('Project 5'!$U239,#REF!,2,0),"")</f>
        <v/>
      </c>
    </row>
    <row r="240" spans="6:23" x14ac:dyDescent="0.35">
      <c r="F240" s="293"/>
      <c r="G240" s="300"/>
      <c r="H240" s="291"/>
      <c r="I240" s="300"/>
      <c r="J240" s="289"/>
      <c r="K240" s="301"/>
      <c r="L240" s="281"/>
      <c r="M240" s="231" t="str">
        <f t="shared" si="1"/>
        <v/>
      </c>
      <c r="N240" s="231" t="str">
        <f>IF(Detailed_Expense_P11416182022[[#This Row],[TOTAL]]&lt;&gt;"",Detailed_Expense_P11416182022[[#This Row],[TOTAL]]*VLOOKUP(Detailed_Expense_P11416182022[[#This Row],[CURRENCY]],Conversion12[],2,0),"")</f>
        <v/>
      </c>
      <c r="O240" s="281"/>
      <c r="P240" s="291"/>
      <c r="Q240" s="300"/>
      <c r="W240" s="53" t="str">
        <f>IF('Project 5'!$V240&lt;&gt;"",'Project 5'!$V240*VLOOKUP('Project 5'!$U240,#REF!,2,0),"")</f>
        <v/>
      </c>
    </row>
    <row r="241" spans="6:23" x14ac:dyDescent="0.35">
      <c r="F241" s="293"/>
      <c r="G241" s="300"/>
      <c r="H241" s="291"/>
      <c r="I241" s="300"/>
      <c r="J241" s="289"/>
      <c r="K241" s="301"/>
      <c r="L241" s="281"/>
      <c r="M241" s="231" t="str">
        <f t="shared" si="1"/>
        <v/>
      </c>
      <c r="N241" s="231" t="str">
        <f>IF(Detailed_Expense_P11416182022[[#This Row],[TOTAL]]&lt;&gt;"",Detailed_Expense_P11416182022[[#This Row],[TOTAL]]*VLOOKUP(Detailed_Expense_P11416182022[[#This Row],[CURRENCY]],Conversion12[],2,0),"")</f>
        <v/>
      </c>
      <c r="O241" s="281"/>
      <c r="P241" s="291"/>
      <c r="Q241" s="300"/>
      <c r="W241" s="53" t="str">
        <f>IF('Project 5'!$V241&lt;&gt;"",'Project 5'!$V241*VLOOKUP('Project 5'!$U241,#REF!,2,0),"")</f>
        <v/>
      </c>
    </row>
    <row r="242" spans="6:23" x14ac:dyDescent="0.35">
      <c r="F242" s="293"/>
      <c r="G242" s="300"/>
      <c r="H242" s="291"/>
      <c r="I242" s="300"/>
      <c r="J242" s="289"/>
      <c r="K242" s="301"/>
      <c r="L242" s="281"/>
      <c r="M242" s="231" t="str">
        <f t="shared" si="1"/>
        <v/>
      </c>
      <c r="N242" s="231" t="str">
        <f>IF(Detailed_Expense_P11416182022[[#This Row],[TOTAL]]&lt;&gt;"",Detailed_Expense_P11416182022[[#This Row],[TOTAL]]*VLOOKUP(Detailed_Expense_P11416182022[[#This Row],[CURRENCY]],Conversion12[],2,0),"")</f>
        <v/>
      </c>
      <c r="O242" s="281"/>
      <c r="P242" s="291"/>
      <c r="Q242" s="300"/>
      <c r="W242" s="53" t="str">
        <f>IF('Project 5'!$V242&lt;&gt;"",'Project 5'!$V242*VLOOKUP('Project 5'!$U242,#REF!,2,0),"")</f>
        <v/>
      </c>
    </row>
    <row r="243" spans="6:23" x14ac:dyDescent="0.35">
      <c r="F243" s="293"/>
      <c r="G243" s="300"/>
      <c r="H243" s="291"/>
      <c r="I243" s="300"/>
      <c r="J243" s="289"/>
      <c r="K243" s="301"/>
      <c r="L243" s="281"/>
      <c r="M243" s="231" t="str">
        <f t="shared" si="1"/>
        <v/>
      </c>
      <c r="N243" s="231" t="str">
        <f>IF(Detailed_Expense_P11416182022[[#This Row],[TOTAL]]&lt;&gt;"",Detailed_Expense_P11416182022[[#This Row],[TOTAL]]*VLOOKUP(Detailed_Expense_P11416182022[[#This Row],[CURRENCY]],Conversion12[],2,0),"")</f>
        <v/>
      </c>
      <c r="O243" s="281"/>
      <c r="P243" s="291"/>
      <c r="Q243" s="300"/>
      <c r="W243" s="53" t="str">
        <f>IF('Project 5'!$V243&lt;&gt;"",'Project 5'!$V243*VLOOKUP('Project 5'!$U243,#REF!,2,0),"")</f>
        <v/>
      </c>
    </row>
    <row r="244" spans="6:23" x14ac:dyDescent="0.35">
      <c r="F244" s="293"/>
      <c r="G244" s="300"/>
      <c r="H244" s="291"/>
      <c r="I244" s="300"/>
      <c r="J244" s="289"/>
      <c r="K244" s="301"/>
      <c r="L244" s="281"/>
      <c r="M244" s="231" t="str">
        <f t="shared" si="1"/>
        <v/>
      </c>
      <c r="N244" s="231" t="str">
        <f>IF(Detailed_Expense_P11416182022[[#This Row],[TOTAL]]&lt;&gt;"",Detailed_Expense_P11416182022[[#This Row],[TOTAL]]*VLOOKUP(Detailed_Expense_P11416182022[[#This Row],[CURRENCY]],Conversion12[],2,0),"")</f>
        <v/>
      </c>
      <c r="O244" s="281"/>
      <c r="P244" s="291"/>
      <c r="Q244" s="300"/>
      <c r="W244" s="53" t="str">
        <f>IF('Project 5'!$V244&lt;&gt;"",'Project 5'!$V244*VLOOKUP('Project 5'!$U244,#REF!,2,0),"")</f>
        <v/>
      </c>
    </row>
    <row r="245" spans="6:23" x14ac:dyDescent="0.35">
      <c r="F245" s="293"/>
      <c r="G245" s="300"/>
      <c r="H245" s="291"/>
      <c r="I245" s="300"/>
      <c r="J245" s="289"/>
      <c r="K245" s="301"/>
      <c r="L245" s="281"/>
      <c r="M245" s="231" t="str">
        <f t="shared" si="1"/>
        <v/>
      </c>
      <c r="N245" s="231" t="str">
        <f>IF(Detailed_Expense_P11416182022[[#This Row],[TOTAL]]&lt;&gt;"",Detailed_Expense_P11416182022[[#This Row],[TOTAL]]*VLOOKUP(Detailed_Expense_P11416182022[[#This Row],[CURRENCY]],Conversion12[],2,0),"")</f>
        <v/>
      </c>
      <c r="O245" s="281"/>
      <c r="P245" s="291"/>
      <c r="Q245" s="300"/>
      <c r="W245" s="53" t="str">
        <f>IF('Project 5'!$V245&lt;&gt;"",'Project 5'!$V245*VLOOKUP('Project 5'!$U245,#REF!,2,0),"")</f>
        <v/>
      </c>
    </row>
    <row r="246" spans="6:23" x14ac:dyDescent="0.35">
      <c r="F246" s="293"/>
      <c r="G246" s="300"/>
      <c r="H246" s="291"/>
      <c r="I246" s="300"/>
      <c r="J246" s="289"/>
      <c r="K246" s="301"/>
      <c r="L246" s="281"/>
      <c r="M246" s="231" t="str">
        <f t="shared" si="1"/>
        <v/>
      </c>
      <c r="N246" s="231" t="str">
        <f>IF(Detailed_Expense_P11416182022[[#This Row],[TOTAL]]&lt;&gt;"",Detailed_Expense_P11416182022[[#This Row],[TOTAL]]*VLOOKUP(Detailed_Expense_P11416182022[[#This Row],[CURRENCY]],Conversion12[],2,0),"")</f>
        <v/>
      </c>
      <c r="O246" s="281"/>
      <c r="P246" s="291"/>
      <c r="Q246" s="300"/>
      <c r="W246" s="53" t="str">
        <f>IF('Project 5'!$V246&lt;&gt;"",'Project 5'!$V246*VLOOKUP('Project 5'!$U246,#REF!,2,0),"")</f>
        <v/>
      </c>
    </row>
    <row r="247" spans="6:23" x14ac:dyDescent="0.35">
      <c r="F247" s="293"/>
      <c r="G247" s="300"/>
      <c r="H247" s="291"/>
      <c r="I247" s="300"/>
      <c r="J247" s="289"/>
      <c r="K247" s="301"/>
      <c r="L247" s="281"/>
      <c r="M247" s="231" t="str">
        <f t="shared" si="1"/>
        <v/>
      </c>
      <c r="N247" s="231" t="str">
        <f>IF(Detailed_Expense_P11416182022[[#This Row],[TOTAL]]&lt;&gt;"",Detailed_Expense_P11416182022[[#This Row],[TOTAL]]*VLOOKUP(Detailed_Expense_P11416182022[[#This Row],[CURRENCY]],Conversion12[],2,0),"")</f>
        <v/>
      </c>
      <c r="O247" s="281"/>
      <c r="P247" s="291"/>
      <c r="Q247" s="300"/>
      <c r="W247" s="53" t="str">
        <f>IF('Project 5'!$V247&lt;&gt;"",'Project 5'!$V247*VLOOKUP('Project 5'!$U247,#REF!,2,0),"")</f>
        <v/>
      </c>
    </row>
    <row r="248" spans="6:23" x14ac:dyDescent="0.35">
      <c r="F248" s="293"/>
      <c r="G248" s="300"/>
      <c r="H248" s="291"/>
      <c r="I248" s="300"/>
      <c r="J248" s="289"/>
      <c r="K248" s="301"/>
      <c r="L248" s="281"/>
      <c r="M248" s="231" t="str">
        <f t="shared" si="1"/>
        <v/>
      </c>
      <c r="N248" s="231" t="str">
        <f>IF(Detailed_Expense_P11416182022[[#This Row],[TOTAL]]&lt;&gt;"",Detailed_Expense_P11416182022[[#This Row],[TOTAL]]*VLOOKUP(Detailed_Expense_P11416182022[[#This Row],[CURRENCY]],Conversion12[],2,0),"")</f>
        <v/>
      </c>
      <c r="O248" s="281"/>
      <c r="P248" s="291"/>
      <c r="Q248" s="300"/>
      <c r="W248" s="53" t="str">
        <f>IF('Project 5'!$V248&lt;&gt;"",'Project 5'!$V248*VLOOKUP('Project 5'!$U248,#REF!,2,0),"")</f>
        <v/>
      </c>
    </row>
    <row r="249" spans="6:23" x14ac:dyDescent="0.35">
      <c r="F249" s="293"/>
      <c r="G249" s="300"/>
      <c r="H249" s="291"/>
      <c r="I249" s="300"/>
      <c r="J249" s="289"/>
      <c r="K249" s="301"/>
      <c r="L249" s="281"/>
      <c r="M249" s="231" t="str">
        <f t="shared" si="1"/>
        <v/>
      </c>
      <c r="N249" s="231" t="str">
        <f>IF(Detailed_Expense_P11416182022[[#This Row],[TOTAL]]&lt;&gt;"",Detailed_Expense_P11416182022[[#This Row],[TOTAL]]*VLOOKUP(Detailed_Expense_P11416182022[[#This Row],[CURRENCY]],Conversion12[],2,0),"")</f>
        <v/>
      </c>
      <c r="O249" s="281"/>
      <c r="P249" s="291"/>
      <c r="Q249" s="300"/>
      <c r="W249" s="53" t="str">
        <f>IF('Project 5'!$V249&lt;&gt;"",'Project 5'!$V249*VLOOKUP('Project 5'!$U249,#REF!,2,0),"")</f>
        <v/>
      </c>
    </row>
    <row r="250" spans="6:23" x14ac:dyDescent="0.35">
      <c r="F250" s="293"/>
      <c r="G250" s="300"/>
      <c r="H250" s="291"/>
      <c r="I250" s="300"/>
      <c r="J250" s="289"/>
      <c r="K250" s="301"/>
      <c r="L250" s="281"/>
      <c r="M250" s="231" t="str">
        <f t="shared" si="1"/>
        <v/>
      </c>
      <c r="N250" s="231" t="str">
        <f>IF(Detailed_Expense_P11416182022[[#This Row],[TOTAL]]&lt;&gt;"",Detailed_Expense_P11416182022[[#This Row],[TOTAL]]*VLOOKUP(Detailed_Expense_P11416182022[[#This Row],[CURRENCY]],Conversion12[],2,0),"")</f>
        <v/>
      </c>
      <c r="O250" s="281"/>
      <c r="P250" s="291"/>
      <c r="Q250" s="300"/>
      <c r="W250" s="53" t="str">
        <f>IF('Project 5'!$V250&lt;&gt;"",'Project 5'!$V250*VLOOKUP('Project 5'!$U250,#REF!,2,0),"")</f>
        <v/>
      </c>
    </row>
    <row r="251" spans="6:23" x14ac:dyDescent="0.35">
      <c r="F251" s="293"/>
      <c r="G251" s="300"/>
      <c r="H251" s="291"/>
      <c r="I251" s="300"/>
      <c r="J251" s="289"/>
      <c r="K251" s="301"/>
      <c r="L251" s="281"/>
      <c r="M251" s="231" t="str">
        <f t="shared" si="1"/>
        <v/>
      </c>
      <c r="N251" s="231" t="str">
        <f>IF(Detailed_Expense_P11416182022[[#This Row],[TOTAL]]&lt;&gt;"",Detailed_Expense_P11416182022[[#This Row],[TOTAL]]*VLOOKUP(Detailed_Expense_P11416182022[[#This Row],[CURRENCY]],Conversion12[],2,0),"")</f>
        <v/>
      </c>
      <c r="O251" s="281"/>
      <c r="P251" s="291"/>
      <c r="Q251" s="300"/>
      <c r="W251" s="53" t="str">
        <f>IF('Project 5'!$V251&lt;&gt;"",'Project 5'!$V251*VLOOKUP('Project 5'!$U251,#REF!,2,0),"")</f>
        <v/>
      </c>
    </row>
    <row r="252" spans="6:23" x14ac:dyDescent="0.35">
      <c r="F252" s="293"/>
      <c r="G252" s="300"/>
      <c r="H252" s="291"/>
      <c r="I252" s="300"/>
      <c r="J252" s="289"/>
      <c r="K252" s="301"/>
      <c r="L252" s="281"/>
      <c r="M252" s="231" t="str">
        <f t="shared" si="1"/>
        <v/>
      </c>
      <c r="N252" s="231" t="str">
        <f>IF(Detailed_Expense_P11416182022[[#This Row],[TOTAL]]&lt;&gt;"",Detailed_Expense_P11416182022[[#This Row],[TOTAL]]*VLOOKUP(Detailed_Expense_P11416182022[[#This Row],[CURRENCY]],Conversion12[],2,0),"")</f>
        <v/>
      </c>
      <c r="O252" s="281"/>
      <c r="P252" s="291"/>
      <c r="Q252" s="300"/>
      <c r="W252" s="53" t="str">
        <f>IF('Project 5'!$V252&lt;&gt;"",'Project 5'!$V252*VLOOKUP('Project 5'!$U252,#REF!,2,0),"")</f>
        <v/>
      </c>
    </row>
    <row r="253" spans="6:23" x14ac:dyDescent="0.35">
      <c r="F253" s="293"/>
      <c r="G253" s="300"/>
      <c r="H253" s="291"/>
      <c r="I253" s="300"/>
      <c r="J253" s="289"/>
      <c r="K253" s="301"/>
      <c r="L253" s="281"/>
      <c r="M253" s="231" t="str">
        <f t="shared" si="1"/>
        <v/>
      </c>
      <c r="N253" s="231" t="str">
        <f>IF(Detailed_Expense_P11416182022[[#This Row],[TOTAL]]&lt;&gt;"",Detailed_Expense_P11416182022[[#This Row],[TOTAL]]*VLOOKUP(Detailed_Expense_P11416182022[[#This Row],[CURRENCY]],Conversion12[],2,0),"")</f>
        <v/>
      </c>
      <c r="O253" s="281"/>
      <c r="P253" s="291"/>
      <c r="Q253" s="300"/>
      <c r="W253" s="53" t="str">
        <f>IF('Project 5'!$V253&lt;&gt;"",'Project 5'!$V253*VLOOKUP('Project 5'!$U253,#REF!,2,0),"")</f>
        <v/>
      </c>
    </row>
    <row r="254" spans="6:23" x14ac:dyDescent="0.35">
      <c r="F254" s="293"/>
      <c r="G254" s="300"/>
      <c r="H254" s="291"/>
      <c r="I254" s="300"/>
      <c r="J254" s="289"/>
      <c r="K254" s="301"/>
      <c r="L254" s="281"/>
      <c r="M254" s="231" t="str">
        <f t="shared" si="1"/>
        <v/>
      </c>
      <c r="N254" s="231" t="str">
        <f>IF(Detailed_Expense_P11416182022[[#This Row],[TOTAL]]&lt;&gt;"",Detailed_Expense_P11416182022[[#This Row],[TOTAL]]*VLOOKUP(Detailed_Expense_P11416182022[[#This Row],[CURRENCY]],Conversion12[],2,0),"")</f>
        <v/>
      </c>
      <c r="O254" s="281"/>
      <c r="P254" s="291"/>
      <c r="Q254" s="300"/>
      <c r="W254" s="53" t="str">
        <f>IF('Project 5'!$V254&lt;&gt;"",'Project 5'!$V254*VLOOKUP('Project 5'!$U254,#REF!,2,0),"")</f>
        <v/>
      </c>
    </row>
    <row r="255" spans="6:23" x14ac:dyDescent="0.35">
      <c r="F255" s="293"/>
      <c r="G255" s="300"/>
      <c r="H255" s="291"/>
      <c r="I255" s="300"/>
      <c r="J255" s="289"/>
      <c r="K255" s="301"/>
      <c r="L255" s="281"/>
      <c r="M255" s="231" t="str">
        <f t="shared" si="1"/>
        <v/>
      </c>
      <c r="N255" s="231" t="str">
        <f>IF(Detailed_Expense_P11416182022[[#This Row],[TOTAL]]&lt;&gt;"",Detailed_Expense_P11416182022[[#This Row],[TOTAL]]*VLOOKUP(Detailed_Expense_P11416182022[[#This Row],[CURRENCY]],Conversion12[],2,0),"")</f>
        <v/>
      </c>
      <c r="O255" s="281"/>
      <c r="P255" s="291"/>
      <c r="Q255" s="300"/>
      <c r="W255" s="53" t="str">
        <f>IF('Project 5'!$V255&lt;&gt;"",'Project 5'!$V255*VLOOKUP('Project 5'!$U255,#REF!,2,0),"")</f>
        <v/>
      </c>
    </row>
    <row r="256" spans="6:23" x14ac:dyDescent="0.35">
      <c r="F256" s="293"/>
      <c r="G256" s="300"/>
      <c r="H256" s="291"/>
      <c r="I256" s="300"/>
      <c r="J256" s="289"/>
      <c r="K256" s="301"/>
      <c r="L256" s="281"/>
      <c r="M256" s="231" t="str">
        <f t="shared" si="1"/>
        <v/>
      </c>
      <c r="N256" s="231" t="str">
        <f>IF(Detailed_Expense_P11416182022[[#This Row],[TOTAL]]&lt;&gt;"",Detailed_Expense_P11416182022[[#This Row],[TOTAL]]*VLOOKUP(Detailed_Expense_P11416182022[[#This Row],[CURRENCY]],Conversion12[],2,0),"")</f>
        <v/>
      </c>
      <c r="O256" s="281"/>
      <c r="P256" s="291"/>
      <c r="Q256" s="300"/>
      <c r="W256" s="53" t="str">
        <f>IF('Project 5'!$V256&lt;&gt;"",'Project 5'!$V256*VLOOKUP('Project 5'!$U256,#REF!,2,0),"")</f>
        <v/>
      </c>
    </row>
    <row r="257" spans="6:23" x14ac:dyDescent="0.35">
      <c r="F257" s="293"/>
      <c r="G257" s="300"/>
      <c r="H257" s="291"/>
      <c r="I257" s="300"/>
      <c r="J257" s="289"/>
      <c r="K257" s="301"/>
      <c r="L257" s="281"/>
      <c r="M257" s="231" t="str">
        <f t="shared" si="1"/>
        <v/>
      </c>
      <c r="N257" s="231" t="str">
        <f>IF(Detailed_Expense_P11416182022[[#This Row],[TOTAL]]&lt;&gt;"",Detailed_Expense_P11416182022[[#This Row],[TOTAL]]*VLOOKUP(Detailed_Expense_P11416182022[[#This Row],[CURRENCY]],Conversion12[],2,0),"")</f>
        <v/>
      </c>
      <c r="O257" s="281"/>
      <c r="P257" s="291"/>
      <c r="Q257" s="300"/>
      <c r="W257" s="53" t="str">
        <f>IF('Project 5'!$V257&lt;&gt;"",'Project 5'!$V257*VLOOKUP('Project 5'!$U257,#REF!,2,0),"")</f>
        <v/>
      </c>
    </row>
    <row r="258" spans="6:23" x14ac:dyDescent="0.35">
      <c r="F258" s="293"/>
      <c r="G258" s="300"/>
      <c r="H258" s="291"/>
      <c r="I258" s="300"/>
      <c r="J258" s="289"/>
      <c r="K258" s="301"/>
      <c r="L258" s="281"/>
      <c r="M258" s="231" t="str">
        <f t="shared" si="1"/>
        <v/>
      </c>
      <c r="N258" s="231" t="str">
        <f>IF(Detailed_Expense_P11416182022[[#This Row],[TOTAL]]&lt;&gt;"",Detailed_Expense_P11416182022[[#This Row],[TOTAL]]*VLOOKUP(Detailed_Expense_P11416182022[[#This Row],[CURRENCY]],Conversion12[],2,0),"")</f>
        <v/>
      </c>
      <c r="O258" s="281"/>
      <c r="P258" s="291"/>
      <c r="Q258" s="300"/>
      <c r="W258" s="53" t="str">
        <f>IF('Project 5'!$V258&lt;&gt;"",'Project 5'!$V258*VLOOKUP('Project 5'!$U258,#REF!,2,0),"")</f>
        <v/>
      </c>
    </row>
    <row r="259" spans="6:23" x14ac:dyDescent="0.35">
      <c r="F259" s="293"/>
      <c r="G259" s="300"/>
      <c r="H259" s="291"/>
      <c r="I259" s="300"/>
      <c r="J259" s="289"/>
      <c r="K259" s="301"/>
      <c r="L259" s="281"/>
      <c r="M259" s="231" t="str">
        <f t="shared" si="1"/>
        <v/>
      </c>
      <c r="N259" s="231" t="str">
        <f>IF(Detailed_Expense_P11416182022[[#This Row],[TOTAL]]&lt;&gt;"",Detailed_Expense_P11416182022[[#This Row],[TOTAL]]*VLOOKUP(Detailed_Expense_P11416182022[[#This Row],[CURRENCY]],Conversion12[],2,0),"")</f>
        <v/>
      </c>
      <c r="O259" s="281"/>
      <c r="P259" s="291"/>
      <c r="Q259" s="300"/>
      <c r="W259" s="53" t="str">
        <f>IF('Project 5'!$V259&lt;&gt;"",'Project 5'!$V259*VLOOKUP('Project 5'!$U259,#REF!,2,0),"")</f>
        <v/>
      </c>
    </row>
    <row r="260" spans="6:23" x14ac:dyDescent="0.35">
      <c r="F260" s="293"/>
      <c r="G260" s="300"/>
      <c r="H260" s="291"/>
      <c r="I260" s="300"/>
      <c r="J260" s="289"/>
      <c r="K260" s="301"/>
      <c r="L260" s="281"/>
      <c r="M260" s="231" t="str">
        <f t="shared" ref="M260:M305" si="2">IF(I260*J260+K260&gt;0,I260*J260+K260,"")</f>
        <v/>
      </c>
      <c r="N260" s="231" t="str">
        <f>IF(Detailed_Expense_P11416182022[[#This Row],[TOTAL]]&lt;&gt;"",Detailed_Expense_P11416182022[[#This Row],[TOTAL]]*VLOOKUP(Detailed_Expense_P11416182022[[#This Row],[CURRENCY]],Conversion12[],2,0),"")</f>
        <v/>
      </c>
      <c r="O260" s="281"/>
      <c r="P260" s="291"/>
      <c r="Q260" s="300"/>
      <c r="W260" s="53" t="str">
        <f>IF('Project 5'!$V260&lt;&gt;"",'Project 5'!$V260*VLOOKUP('Project 5'!$U260,#REF!,2,0),"")</f>
        <v/>
      </c>
    </row>
    <row r="261" spans="6:23" x14ac:dyDescent="0.35">
      <c r="F261" s="293"/>
      <c r="G261" s="300"/>
      <c r="H261" s="291"/>
      <c r="I261" s="300"/>
      <c r="J261" s="289"/>
      <c r="K261" s="301"/>
      <c r="L261" s="281"/>
      <c r="M261" s="231" t="str">
        <f t="shared" si="2"/>
        <v/>
      </c>
      <c r="N261" s="231" t="str">
        <f>IF(Detailed_Expense_P11416182022[[#This Row],[TOTAL]]&lt;&gt;"",Detailed_Expense_P11416182022[[#This Row],[TOTAL]]*VLOOKUP(Detailed_Expense_P11416182022[[#This Row],[CURRENCY]],Conversion12[],2,0),"")</f>
        <v/>
      </c>
      <c r="O261" s="281"/>
      <c r="P261" s="291"/>
      <c r="Q261" s="300"/>
      <c r="W261" s="53" t="str">
        <f>IF('Project 5'!$V261&lt;&gt;"",'Project 5'!$V261*VLOOKUP('Project 5'!$U261,#REF!,2,0),"")</f>
        <v/>
      </c>
    </row>
    <row r="262" spans="6:23" x14ac:dyDescent="0.35">
      <c r="F262" s="293"/>
      <c r="G262" s="300"/>
      <c r="H262" s="291"/>
      <c r="I262" s="300"/>
      <c r="J262" s="289"/>
      <c r="K262" s="301"/>
      <c r="L262" s="281"/>
      <c r="M262" s="231" t="str">
        <f t="shared" si="2"/>
        <v/>
      </c>
      <c r="N262" s="231" t="str">
        <f>IF(Detailed_Expense_P11416182022[[#This Row],[TOTAL]]&lt;&gt;"",Detailed_Expense_P11416182022[[#This Row],[TOTAL]]*VLOOKUP(Detailed_Expense_P11416182022[[#This Row],[CURRENCY]],Conversion12[],2,0),"")</f>
        <v/>
      </c>
      <c r="O262" s="281"/>
      <c r="P262" s="291"/>
      <c r="Q262" s="300"/>
      <c r="W262" s="53" t="str">
        <f>IF('Project 5'!$V262&lt;&gt;"",'Project 5'!$V262*VLOOKUP('Project 5'!$U262,#REF!,2,0),"")</f>
        <v/>
      </c>
    </row>
    <row r="263" spans="6:23" x14ac:dyDescent="0.35">
      <c r="F263" s="293"/>
      <c r="G263" s="300"/>
      <c r="H263" s="291"/>
      <c r="I263" s="300"/>
      <c r="J263" s="289"/>
      <c r="K263" s="301"/>
      <c r="L263" s="281"/>
      <c r="M263" s="231" t="str">
        <f t="shared" si="2"/>
        <v/>
      </c>
      <c r="N263" s="231" t="str">
        <f>IF(Detailed_Expense_P11416182022[[#This Row],[TOTAL]]&lt;&gt;"",Detailed_Expense_P11416182022[[#This Row],[TOTAL]]*VLOOKUP(Detailed_Expense_P11416182022[[#This Row],[CURRENCY]],Conversion12[],2,0),"")</f>
        <v/>
      </c>
      <c r="O263" s="281"/>
      <c r="P263" s="291"/>
      <c r="Q263" s="300"/>
      <c r="W263" s="53" t="str">
        <f>IF('Project 5'!$V263&lt;&gt;"",'Project 5'!$V263*VLOOKUP('Project 5'!$U263,#REF!,2,0),"")</f>
        <v/>
      </c>
    </row>
    <row r="264" spans="6:23" x14ac:dyDescent="0.35">
      <c r="F264" s="293"/>
      <c r="G264" s="300"/>
      <c r="H264" s="291"/>
      <c r="I264" s="300"/>
      <c r="J264" s="289"/>
      <c r="K264" s="301"/>
      <c r="L264" s="281"/>
      <c r="M264" s="231" t="str">
        <f t="shared" si="2"/>
        <v/>
      </c>
      <c r="N264" s="231" t="str">
        <f>IF(Detailed_Expense_P11416182022[[#This Row],[TOTAL]]&lt;&gt;"",Detailed_Expense_P11416182022[[#This Row],[TOTAL]]*VLOOKUP(Detailed_Expense_P11416182022[[#This Row],[CURRENCY]],Conversion12[],2,0),"")</f>
        <v/>
      </c>
      <c r="O264" s="281"/>
      <c r="P264" s="291"/>
      <c r="Q264" s="300"/>
      <c r="W264" s="53" t="str">
        <f>IF('Project 5'!$V264&lt;&gt;"",'Project 5'!$V264*VLOOKUP('Project 5'!$U264,#REF!,2,0),"")</f>
        <v/>
      </c>
    </row>
    <row r="265" spans="6:23" x14ac:dyDescent="0.35">
      <c r="F265" s="293"/>
      <c r="G265" s="300"/>
      <c r="H265" s="291"/>
      <c r="I265" s="300"/>
      <c r="J265" s="289"/>
      <c r="K265" s="301"/>
      <c r="L265" s="281"/>
      <c r="M265" s="231" t="str">
        <f t="shared" si="2"/>
        <v/>
      </c>
      <c r="N265" s="231" t="str">
        <f>IF(Detailed_Expense_P11416182022[[#This Row],[TOTAL]]&lt;&gt;"",Detailed_Expense_P11416182022[[#This Row],[TOTAL]]*VLOOKUP(Detailed_Expense_P11416182022[[#This Row],[CURRENCY]],Conversion12[],2,0),"")</f>
        <v/>
      </c>
      <c r="O265" s="281"/>
      <c r="P265" s="291"/>
      <c r="Q265" s="300"/>
      <c r="W265" s="53" t="str">
        <f>IF('Project 5'!$V265&lt;&gt;"",'Project 5'!$V265*VLOOKUP('Project 5'!$U265,#REF!,2,0),"")</f>
        <v/>
      </c>
    </row>
    <row r="266" spans="6:23" x14ac:dyDescent="0.35">
      <c r="F266" s="293"/>
      <c r="G266" s="300"/>
      <c r="H266" s="291"/>
      <c r="I266" s="300"/>
      <c r="J266" s="289"/>
      <c r="K266" s="301"/>
      <c r="L266" s="281"/>
      <c r="M266" s="231" t="str">
        <f t="shared" si="2"/>
        <v/>
      </c>
      <c r="N266" s="231" t="str">
        <f>IF(Detailed_Expense_P11416182022[[#This Row],[TOTAL]]&lt;&gt;"",Detailed_Expense_P11416182022[[#This Row],[TOTAL]]*VLOOKUP(Detailed_Expense_P11416182022[[#This Row],[CURRENCY]],Conversion12[],2,0),"")</f>
        <v/>
      </c>
      <c r="O266" s="281"/>
      <c r="P266" s="291"/>
      <c r="Q266" s="300"/>
      <c r="W266" s="53" t="str">
        <f>IF('Project 5'!$V266&lt;&gt;"",'Project 5'!$V266*VLOOKUP('Project 5'!$U266,#REF!,2,0),"")</f>
        <v/>
      </c>
    </row>
    <row r="267" spans="6:23" x14ac:dyDescent="0.35">
      <c r="F267" s="293"/>
      <c r="G267" s="300"/>
      <c r="H267" s="291"/>
      <c r="I267" s="300"/>
      <c r="J267" s="289"/>
      <c r="K267" s="301"/>
      <c r="L267" s="281"/>
      <c r="M267" s="231" t="str">
        <f t="shared" si="2"/>
        <v/>
      </c>
      <c r="N267" s="231" t="str">
        <f>IF(Detailed_Expense_P11416182022[[#This Row],[TOTAL]]&lt;&gt;"",Detailed_Expense_P11416182022[[#This Row],[TOTAL]]*VLOOKUP(Detailed_Expense_P11416182022[[#This Row],[CURRENCY]],Conversion12[],2,0),"")</f>
        <v/>
      </c>
      <c r="O267" s="281"/>
      <c r="P267" s="291"/>
      <c r="Q267" s="300"/>
      <c r="W267" s="53" t="str">
        <f>IF('Project 5'!$V267&lt;&gt;"",'Project 5'!$V267*VLOOKUP('Project 5'!$U267,#REF!,2,0),"")</f>
        <v/>
      </c>
    </row>
    <row r="268" spans="6:23" x14ac:dyDescent="0.35">
      <c r="F268" s="293"/>
      <c r="G268" s="300"/>
      <c r="H268" s="291"/>
      <c r="I268" s="300"/>
      <c r="J268" s="289"/>
      <c r="K268" s="301"/>
      <c r="L268" s="281"/>
      <c r="M268" s="231" t="str">
        <f t="shared" si="2"/>
        <v/>
      </c>
      <c r="N268" s="231" t="str">
        <f>IF(Detailed_Expense_P11416182022[[#This Row],[TOTAL]]&lt;&gt;"",Detailed_Expense_P11416182022[[#This Row],[TOTAL]]*VLOOKUP(Detailed_Expense_P11416182022[[#This Row],[CURRENCY]],Conversion12[],2,0),"")</f>
        <v/>
      </c>
      <c r="O268" s="281"/>
      <c r="P268" s="291"/>
      <c r="Q268" s="300"/>
      <c r="W268" s="53" t="str">
        <f>IF('Project 5'!$V268&lt;&gt;"",'Project 5'!$V268*VLOOKUP('Project 5'!$U268,#REF!,2,0),"")</f>
        <v/>
      </c>
    </row>
    <row r="269" spans="6:23" x14ac:dyDescent="0.35">
      <c r="F269" s="293"/>
      <c r="G269" s="300"/>
      <c r="H269" s="291"/>
      <c r="I269" s="300"/>
      <c r="J269" s="289"/>
      <c r="K269" s="301"/>
      <c r="L269" s="281"/>
      <c r="M269" s="231" t="str">
        <f t="shared" si="2"/>
        <v/>
      </c>
      <c r="N269" s="231" t="str">
        <f>IF(Detailed_Expense_P11416182022[[#This Row],[TOTAL]]&lt;&gt;"",Detailed_Expense_P11416182022[[#This Row],[TOTAL]]*VLOOKUP(Detailed_Expense_P11416182022[[#This Row],[CURRENCY]],Conversion12[],2,0),"")</f>
        <v/>
      </c>
      <c r="O269" s="281"/>
      <c r="P269" s="291"/>
      <c r="Q269" s="300"/>
      <c r="W269" s="53" t="str">
        <f>IF('Project 5'!$V269&lt;&gt;"",'Project 5'!$V269*VLOOKUP('Project 5'!$U269,#REF!,2,0),"")</f>
        <v/>
      </c>
    </row>
    <row r="270" spans="6:23" x14ac:dyDescent="0.35">
      <c r="F270" s="293"/>
      <c r="G270" s="300"/>
      <c r="H270" s="291"/>
      <c r="I270" s="300"/>
      <c r="J270" s="289"/>
      <c r="K270" s="301"/>
      <c r="L270" s="281"/>
      <c r="M270" s="231" t="str">
        <f t="shared" si="2"/>
        <v/>
      </c>
      <c r="N270" s="231" t="str">
        <f>IF(Detailed_Expense_P11416182022[[#This Row],[TOTAL]]&lt;&gt;"",Detailed_Expense_P11416182022[[#This Row],[TOTAL]]*VLOOKUP(Detailed_Expense_P11416182022[[#This Row],[CURRENCY]],Conversion12[],2,0),"")</f>
        <v/>
      </c>
      <c r="O270" s="281"/>
      <c r="P270" s="291"/>
      <c r="Q270" s="300"/>
      <c r="W270" s="53" t="str">
        <f>IF('Project 5'!$V270&lt;&gt;"",'Project 5'!$V270*VLOOKUP('Project 5'!$U270,#REF!,2,0),"")</f>
        <v/>
      </c>
    </row>
    <row r="271" spans="6:23" x14ac:dyDescent="0.35">
      <c r="F271" s="293"/>
      <c r="G271" s="300"/>
      <c r="H271" s="291"/>
      <c r="I271" s="300"/>
      <c r="J271" s="289"/>
      <c r="K271" s="301"/>
      <c r="L271" s="281"/>
      <c r="M271" s="231" t="str">
        <f t="shared" si="2"/>
        <v/>
      </c>
      <c r="N271" s="231" t="str">
        <f>IF(Detailed_Expense_P11416182022[[#This Row],[TOTAL]]&lt;&gt;"",Detailed_Expense_P11416182022[[#This Row],[TOTAL]]*VLOOKUP(Detailed_Expense_P11416182022[[#This Row],[CURRENCY]],Conversion12[],2,0),"")</f>
        <v/>
      </c>
      <c r="O271" s="281"/>
      <c r="P271" s="291"/>
      <c r="Q271" s="300"/>
      <c r="W271" s="53" t="str">
        <f>IF('Project 5'!$V271&lt;&gt;"",'Project 5'!$V271*VLOOKUP('Project 5'!$U271,#REF!,2,0),"")</f>
        <v/>
      </c>
    </row>
    <row r="272" spans="6:23" x14ac:dyDescent="0.35">
      <c r="F272" s="293"/>
      <c r="G272" s="300"/>
      <c r="H272" s="291"/>
      <c r="I272" s="300"/>
      <c r="J272" s="289"/>
      <c r="K272" s="301"/>
      <c r="L272" s="281"/>
      <c r="M272" s="231" t="str">
        <f t="shared" si="2"/>
        <v/>
      </c>
      <c r="N272" s="231" t="str">
        <f>IF(Detailed_Expense_P11416182022[[#This Row],[TOTAL]]&lt;&gt;"",Detailed_Expense_P11416182022[[#This Row],[TOTAL]]*VLOOKUP(Detailed_Expense_P11416182022[[#This Row],[CURRENCY]],Conversion12[],2,0),"")</f>
        <v/>
      </c>
      <c r="O272" s="281"/>
      <c r="P272" s="291"/>
      <c r="Q272" s="300"/>
      <c r="W272" s="53" t="str">
        <f>IF('Project 5'!$V272&lt;&gt;"",'Project 5'!$V272*VLOOKUP('Project 5'!$U272,#REF!,2,0),"")</f>
        <v/>
      </c>
    </row>
    <row r="273" spans="6:23" x14ac:dyDescent="0.35">
      <c r="F273" s="293"/>
      <c r="G273" s="300"/>
      <c r="H273" s="291"/>
      <c r="I273" s="300"/>
      <c r="J273" s="289"/>
      <c r="K273" s="301"/>
      <c r="L273" s="281"/>
      <c r="M273" s="231" t="str">
        <f t="shared" si="2"/>
        <v/>
      </c>
      <c r="N273" s="231" t="str">
        <f>IF(Detailed_Expense_P11416182022[[#This Row],[TOTAL]]&lt;&gt;"",Detailed_Expense_P11416182022[[#This Row],[TOTAL]]*VLOOKUP(Detailed_Expense_P11416182022[[#This Row],[CURRENCY]],Conversion12[],2,0),"")</f>
        <v/>
      </c>
      <c r="O273" s="281"/>
      <c r="P273" s="291"/>
      <c r="Q273" s="300"/>
      <c r="W273" s="53" t="str">
        <f>IF('Project 5'!$V273&lt;&gt;"",'Project 5'!$V273*VLOOKUP('Project 5'!$U273,#REF!,2,0),"")</f>
        <v/>
      </c>
    </row>
    <row r="274" spans="6:23" x14ac:dyDescent="0.35">
      <c r="F274" s="293"/>
      <c r="G274" s="300"/>
      <c r="H274" s="291"/>
      <c r="I274" s="300"/>
      <c r="J274" s="289"/>
      <c r="K274" s="301"/>
      <c r="L274" s="281"/>
      <c r="M274" s="231" t="str">
        <f t="shared" si="2"/>
        <v/>
      </c>
      <c r="N274" s="231" t="str">
        <f>IF(Detailed_Expense_P11416182022[[#This Row],[TOTAL]]&lt;&gt;"",Detailed_Expense_P11416182022[[#This Row],[TOTAL]]*VLOOKUP(Detailed_Expense_P11416182022[[#This Row],[CURRENCY]],Conversion12[],2,0),"")</f>
        <v/>
      </c>
      <c r="O274" s="281"/>
      <c r="P274" s="291"/>
      <c r="Q274" s="300"/>
      <c r="W274" s="53" t="str">
        <f>IF('Project 5'!$V274&lt;&gt;"",'Project 5'!$V274*VLOOKUP('Project 5'!$U274,#REF!,2,0),"")</f>
        <v/>
      </c>
    </row>
    <row r="275" spans="6:23" x14ac:dyDescent="0.35">
      <c r="F275" s="293"/>
      <c r="G275" s="300"/>
      <c r="H275" s="291"/>
      <c r="I275" s="300"/>
      <c r="J275" s="289"/>
      <c r="K275" s="301"/>
      <c r="L275" s="281"/>
      <c r="M275" s="231" t="str">
        <f t="shared" si="2"/>
        <v/>
      </c>
      <c r="N275" s="231" t="str">
        <f>IF(Detailed_Expense_P11416182022[[#This Row],[TOTAL]]&lt;&gt;"",Detailed_Expense_P11416182022[[#This Row],[TOTAL]]*VLOOKUP(Detailed_Expense_P11416182022[[#This Row],[CURRENCY]],Conversion12[],2,0),"")</f>
        <v/>
      </c>
      <c r="O275" s="281"/>
      <c r="P275" s="291"/>
      <c r="Q275" s="300"/>
      <c r="W275" s="53" t="str">
        <f>IF('Project 5'!$V275&lt;&gt;"",'Project 5'!$V275*VLOOKUP('Project 5'!$U275,#REF!,2,0),"")</f>
        <v/>
      </c>
    </row>
    <row r="276" spans="6:23" x14ac:dyDescent="0.35">
      <c r="F276" s="293"/>
      <c r="G276" s="300"/>
      <c r="H276" s="291"/>
      <c r="I276" s="300"/>
      <c r="J276" s="289"/>
      <c r="K276" s="301"/>
      <c r="L276" s="281"/>
      <c r="M276" s="231" t="str">
        <f t="shared" si="2"/>
        <v/>
      </c>
      <c r="N276" s="231" t="str">
        <f>IF(Detailed_Expense_P11416182022[[#This Row],[TOTAL]]&lt;&gt;"",Detailed_Expense_P11416182022[[#This Row],[TOTAL]]*VLOOKUP(Detailed_Expense_P11416182022[[#This Row],[CURRENCY]],Conversion12[],2,0),"")</f>
        <v/>
      </c>
      <c r="O276" s="281"/>
      <c r="P276" s="291"/>
      <c r="Q276" s="300"/>
      <c r="W276" s="53" t="str">
        <f>IF('Project 5'!$V276&lt;&gt;"",'Project 5'!$V276*VLOOKUP('Project 5'!$U276,#REF!,2,0),"")</f>
        <v/>
      </c>
    </row>
    <row r="277" spans="6:23" x14ac:dyDescent="0.35">
      <c r="F277" s="293"/>
      <c r="G277" s="300"/>
      <c r="H277" s="291"/>
      <c r="I277" s="300"/>
      <c r="J277" s="289"/>
      <c r="K277" s="301"/>
      <c r="L277" s="281"/>
      <c r="M277" s="231" t="str">
        <f t="shared" si="2"/>
        <v/>
      </c>
      <c r="N277" s="231" t="str">
        <f>IF(Detailed_Expense_P11416182022[[#This Row],[TOTAL]]&lt;&gt;"",Detailed_Expense_P11416182022[[#This Row],[TOTAL]]*VLOOKUP(Detailed_Expense_P11416182022[[#This Row],[CURRENCY]],Conversion12[],2,0),"")</f>
        <v/>
      </c>
      <c r="O277" s="281"/>
      <c r="P277" s="291"/>
      <c r="Q277" s="300"/>
      <c r="W277" s="53" t="str">
        <f>IF('Project 5'!$V277&lt;&gt;"",'Project 5'!$V277*VLOOKUP('Project 5'!$U277,#REF!,2,0),"")</f>
        <v/>
      </c>
    </row>
    <row r="278" spans="6:23" x14ac:dyDescent="0.35">
      <c r="F278" s="293"/>
      <c r="G278" s="300"/>
      <c r="H278" s="291"/>
      <c r="I278" s="300"/>
      <c r="J278" s="289"/>
      <c r="K278" s="301"/>
      <c r="L278" s="281"/>
      <c r="M278" s="231" t="str">
        <f t="shared" si="2"/>
        <v/>
      </c>
      <c r="N278" s="231" t="str">
        <f>IF(Detailed_Expense_P11416182022[[#This Row],[TOTAL]]&lt;&gt;"",Detailed_Expense_P11416182022[[#This Row],[TOTAL]]*VLOOKUP(Detailed_Expense_P11416182022[[#This Row],[CURRENCY]],Conversion12[],2,0),"")</f>
        <v/>
      </c>
      <c r="O278" s="281"/>
      <c r="P278" s="291"/>
      <c r="Q278" s="300"/>
      <c r="W278" s="53" t="str">
        <f>IF('Project 5'!$V278&lt;&gt;"",'Project 5'!$V278*VLOOKUP('Project 5'!$U278,#REF!,2,0),"")</f>
        <v/>
      </c>
    </row>
    <row r="279" spans="6:23" x14ac:dyDescent="0.35">
      <c r="F279" s="293"/>
      <c r="G279" s="300"/>
      <c r="H279" s="291"/>
      <c r="I279" s="300"/>
      <c r="J279" s="289"/>
      <c r="K279" s="301"/>
      <c r="L279" s="281"/>
      <c r="M279" s="231" t="str">
        <f t="shared" si="2"/>
        <v/>
      </c>
      <c r="N279" s="231" t="str">
        <f>IF(Detailed_Expense_P11416182022[[#This Row],[TOTAL]]&lt;&gt;"",Detailed_Expense_P11416182022[[#This Row],[TOTAL]]*VLOOKUP(Detailed_Expense_P11416182022[[#This Row],[CURRENCY]],Conversion12[],2,0),"")</f>
        <v/>
      </c>
      <c r="O279" s="281"/>
      <c r="P279" s="291"/>
      <c r="Q279" s="300"/>
      <c r="W279" s="53" t="str">
        <f>IF('Project 5'!$V279&lt;&gt;"",'Project 5'!$V279*VLOOKUP('Project 5'!$U279,#REF!,2,0),"")</f>
        <v/>
      </c>
    </row>
    <row r="280" spans="6:23" x14ac:dyDescent="0.35">
      <c r="F280" s="293"/>
      <c r="G280" s="300"/>
      <c r="H280" s="291"/>
      <c r="I280" s="300"/>
      <c r="J280" s="289"/>
      <c r="K280" s="301"/>
      <c r="L280" s="281"/>
      <c r="M280" s="231" t="str">
        <f t="shared" si="2"/>
        <v/>
      </c>
      <c r="N280" s="231" t="str">
        <f>IF(Detailed_Expense_P11416182022[[#This Row],[TOTAL]]&lt;&gt;"",Detailed_Expense_P11416182022[[#This Row],[TOTAL]]*VLOOKUP(Detailed_Expense_P11416182022[[#This Row],[CURRENCY]],Conversion12[],2,0),"")</f>
        <v/>
      </c>
      <c r="O280" s="281"/>
      <c r="P280" s="291"/>
      <c r="Q280" s="300"/>
      <c r="W280" s="53" t="str">
        <f>IF('Project 5'!$V280&lt;&gt;"",'Project 5'!$V280*VLOOKUP('Project 5'!$U280,#REF!,2,0),"")</f>
        <v/>
      </c>
    </row>
    <row r="281" spans="6:23" x14ac:dyDescent="0.35">
      <c r="F281" s="293"/>
      <c r="G281" s="300"/>
      <c r="H281" s="291"/>
      <c r="I281" s="300"/>
      <c r="J281" s="289"/>
      <c r="K281" s="301"/>
      <c r="L281" s="281"/>
      <c r="M281" s="231" t="str">
        <f t="shared" si="2"/>
        <v/>
      </c>
      <c r="N281" s="231" t="str">
        <f>IF(Detailed_Expense_P11416182022[[#This Row],[TOTAL]]&lt;&gt;"",Detailed_Expense_P11416182022[[#This Row],[TOTAL]]*VLOOKUP(Detailed_Expense_P11416182022[[#This Row],[CURRENCY]],Conversion12[],2,0),"")</f>
        <v/>
      </c>
      <c r="O281" s="281"/>
      <c r="P281" s="291"/>
      <c r="Q281" s="300"/>
      <c r="W281" s="53" t="str">
        <f>IF('Project 5'!$V281&lt;&gt;"",'Project 5'!$V281*VLOOKUP('Project 5'!$U281,#REF!,2,0),"")</f>
        <v/>
      </c>
    </row>
    <row r="282" spans="6:23" x14ac:dyDescent="0.35">
      <c r="F282" s="293"/>
      <c r="G282" s="300"/>
      <c r="H282" s="291"/>
      <c r="I282" s="300"/>
      <c r="J282" s="289"/>
      <c r="K282" s="301"/>
      <c r="L282" s="281"/>
      <c r="M282" s="231" t="str">
        <f t="shared" si="2"/>
        <v/>
      </c>
      <c r="N282" s="231" t="str">
        <f>IF(Detailed_Expense_P11416182022[[#This Row],[TOTAL]]&lt;&gt;"",Detailed_Expense_P11416182022[[#This Row],[TOTAL]]*VLOOKUP(Detailed_Expense_P11416182022[[#This Row],[CURRENCY]],Conversion12[],2,0),"")</f>
        <v/>
      </c>
      <c r="O282" s="281"/>
      <c r="P282" s="291"/>
      <c r="Q282" s="300"/>
      <c r="W282" s="53" t="str">
        <f>IF('Project 5'!$V282&lt;&gt;"",'Project 5'!$V282*VLOOKUP('Project 5'!$U282,#REF!,2,0),"")</f>
        <v/>
      </c>
    </row>
    <row r="283" spans="6:23" x14ac:dyDescent="0.35">
      <c r="F283" s="293"/>
      <c r="G283" s="300"/>
      <c r="H283" s="291"/>
      <c r="I283" s="300"/>
      <c r="J283" s="289"/>
      <c r="K283" s="301"/>
      <c r="L283" s="281"/>
      <c r="M283" s="231" t="str">
        <f t="shared" si="2"/>
        <v/>
      </c>
      <c r="N283" s="231" t="str">
        <f>IF(Detailed_Expense_P11416182022[[#This Row],[TOTAL]]&lt;&gt;"",Detailed_Expense_P11416182022[[#This Row],[TOTAL]]*VLOOKUP(Detailed_Expense_P11416182022[[#This Row],[CURRENCY]],Conversion12[],2,0),"")</f>
        <v/>
      </c>
      <c r="O283" s="281"/>
      <c r="P283" s="291"/>
      <c r="Q283" s="300"/>
      <c r="W283" s="53" t="str">
        <f>IF('Project 5'!$V283&lt;&gt;"",'Project 5'!$V283*VLOOKUP('Project 5'!$U283,#REF!,2,0),"")</f>
        <v/>
      </c>
    </row>
    <row r="284" spans="6:23" x14ac:dyDescent="0.35">
      <c r="F284" s="293"/>
      <c r="G284" s="300"/>
      <c r="H284" s="291"/>
      <c r="I284" s="300"/>
      <c r="J284" s="289"/>
      <c r="K284" s="301"/>
      <c r="L284" s="281"/>
      <c r="M284" s="231" t="str">
        <f t="shared" si="2"/>
        <v/>
      </c>
      <c r="N284" s="231" t="str">
        <f>IF(Detailed_Expense_P11416182022[[#This Row],[TOTAL]]&lt;&gt;"",Detailed_Expense_P11416182022[[#This Row],[TOTAL]]*VLOOKUP(Detailed_Expense_P11416182022[[#This Row],[CURRENCY]],Conversion12[],2,0),"")</f>
        <v/>
      </c>
      <c r="O284" s="281"/>
      <c r="P284" s="291"/>
      <c r="Q284" s="300"/>
      <c r="W284" s="53" t="str">
        <f>IF('Project 5'!$V284&lt;&gt;"",'Project 5'!$V284*VLOOKUP('Project 5'!$U284,#REF!,2,0),"")</f>
        <v/>
      </c>
    </row>
    <row r="285" spans="6:23" x14ac:dyDescent="0.35">
      <c r="F285" s="293"/>
      <c r="G285" s="300"/>
      <c r="H285" s="291"/>
      <c r="I285" s="300"/>
      <c r="J285" s="289"/>
      <c r="K285" s="301"/>
      <c r="L285" s="281"/>
      <c r="M285" s="231" t="str">
        <f t="shared" si="2"/>
        <v/>
      </c>
      <c r="N285" s="231" t="str">
        <f>IF(Detailed_Expense_P11416182022[[#This Row],[TOTAL]]&lt;&gt;"",Detailed_Expense_P11416182022[[#This Row],[TOTAL]]*VLOOKUP(Detailed_Expense_P11416182022[[#This Row],[CURRENCY]],Conversion12[],2,0),"")</f>
        <v/>
      </c>
      <c r="O285" s="281"/>
      <c r="P285" s="291"/>
      <c r="Q285" s="300"/>
      <c r="W285" s="53" t="str">
        <f>IF('Project 5'!$V285&lt;&gt;"",'Project 5'!$V285*VLOOKUP('Project 5'!$U285,#REF!,2,0),"")</f>
        <v/>
      </c>
    </row>
    <row r="286" spans="6:23" x14ac:dyDescent="0.35">
      <c r="F286" s="293"/>
      <c r="G286" s="300"/>
      <c r="H286" s="291"/>
      <c r="I286" s="300"/>
      <c r="J286" s="289"/>
      <c r="K286" s="301"/>
      <c r="L286" s="281"/>
      <c r="M286" s="231" t="str">
        <f t="shared" si="2"/>
        <v/>
      </c>
      <c r="N286" s="231" t="str">
        <f>IF(Detailed_Expense_P11416182022[[#This Row],[TOTAL]]&lt;&gt;"",Detailed_Expense_P11416182022[[#This Row],[TOTAL]]*VLOOKUP(Detailed_Expense_P11416182022[[#This Row],[CURRENCY]],Conversion12[],2,0),"")</f>
        <v/>
      </c>
      <c r="O286" s="281"/>
      <c r="P286" s="291"/>
      <c r="Q286" s="300"/>
      <c r="W286" s="53" t="str">
        <f>IF('Project 5'!$V286&lt;&gt;"",'Project 5'!$V286*VLOOKUP('Project 5'!$U286,#REF!,2,0),"")</f>
        <v/>
      </c>
    </row>
    <row r="287" spans="6:23" x14ac:dyDescent="0.35">
      <c r="F287" s="293"/>
      <c r="G287" s="300"/>
      <c r="H287" s="291"/>
      <c r="I287" s="300"/>
      <c r="J287" s="289"/>
      <c r="K287" s="301"/>
      <c r="L287" s="281"/>
      <c r="M287" s="231" t="str">
        <f t="shared" si="2"/>
        <v/>
      </c>
      <c r="N287" s="231" t="str">
        <f>IF(Detailed_Expense_P11416182022[[#This Row],[TOTAL]]&lt;&gt;"",Detailed_Expense_P11416182022[[#This Row],[TOTAL]]*VLOOKUP(Detailed_Expense_P11416182022[[#This Row],[CURRENCY]],Conversion12[],2,0),"")</f>
        <v/>
      </c>
      <c r="O287" s="281"/>
      <c r="P287" s="291"/>
      <c r="Q287" s="300"/>
      <c r="W287" s="53" t="str">
        <f>IF('Project 5'!$V287&lt;&gt;"",'Project 5'!$V287*VLOOKUP('Project 5'!$U287,#REF!,2,0),"")</f>
        <v/>
      </c>
    </row>
    <row r="288" spans="6:23" x14ac:dyDescent="0.35">
      <c r="F288" s="293"/>
      <c r="G288" s="300"/>
      <c r="H288" s="291"/>
      <c r="I288" s="300"/>
      <c r="J288" s="289"/>
      <c r="K288" s="301"/>
      <c r="L288" s="281"/>
      <c r="M288" s="231" t="str">
        <f t="shared" si="2"/>
        <v/>
      </c>
      <c r="N288" s="231" t="str">
        <f>IF(Detailed_Expense_P11416182022[[#This Row],[TOTAL]]&lt;&gt;"",Detailed_Expense_P11416182022[[#This Row],[TOTAL]]*VLOOKUP(Detailed_Expense_P11416182022[[#This Row],[CURRENCY]],Conversion12[],2,0),"")</f>
        <v/>
      </c>
      <c r="O288" s="281"/>
      <c r="P288" s="291"/>
      <c r="Q288" s="300"/>
      <c r="W288" s="53" t="str">
        <f>IF('Project 5'!$V288&lt;&gt;"",'Project 5'!$V288*VLOOKUP('Project 5'!$U288,#REF!,2,0),"")</f>
        <v/>
      </c>
    </row>
    <row r="289" spans="6:23" x14ac:dyDescent="0.35">
      <c r="F289" s="293"/>
      <c r="G289" s="300"/>
      <c r="H289" s="291"/>
      <c r="I289" s="300"/>
      <c r="J289" s="289"/>
      <c r="K289" s="301"/>
      <c r="L289" s="281"/>
      <c r="M289" s="231" t="str">
        <f t="shared" si="2"/>
        <v/>
      </c>
      <c r="N289" s="231" t="str">
        <f>IF(Detailed_Expense_P11416182022[[#This Row],[TOTAL]]&lt;&gt;"",Detailed_Expense_P11416182022[[#This Row],[TOTAL]]*VLOOKUP(Detailed_Expense_P11416182022[[#This Row],[CURRENCY]],Conversion12[],2,0),"")</f>
        <v/>
      </c>
      <c r="O289" s="281"/>
      <c r="P289" s="291"/>
      <c r="Q289" s="300"/>
      <c r="W289" s="53" t="str">
        <f>IF('Project 5'!$V289&lt;&gt;"",'Project 5'!$V289*VLOOKUP('Project 5'!$U289,#REF!,2,0),"")</f>
        <v/>
      </c>
    </row>
    <row r="290" spans="6:23" x14ac:dyDescent="0.35">
      <c r="F290" s="293"/>
      <c r="G290" s="300"/>
      <c r="H290" s="291"/>
      <c r="I290" s="300"/>
      <c r="J290" s="289"/>
      <c r="K290" s="301"/>
      <c r="L290" s="281"/>
      <c r="M290" s="231" t="str">
        <f t="shared" si="2"/>
        <v/>
      </c>
      <c r="N290" s="231" t="str">
        <f>IF(Detailed_Expense_P11416182022[[#This Row],[TOTAL]]&lt;&gt;"",Detailed_Expense_P11416182022[[#This Row],[TOTAL]]*VLOOKUP(Detailed_Expense_P11416182022[[#This Row],[CURRENCY]],Conversion12[],2,0),"")</f>
        <v/>
      </c>
      <c r="O290" s="281"/>
      <c r="P290" s="291"/>
      <c r="Q290" s="300"/>
      <c r="W290" s="53" t="str">
        <f>IF('Project 5'!$V290&lt;&gt;"",'Project 5'!$V290*VLOOKUP('Project 5'!$U290,#REF!,2,0),"")</f>
        <v/>
      </c>
    </row>
    <row r="291" spans="6:23" x14ac:dyDescent="0.35">
      <c r="F291" s="293"/>
      <c r="G291" s="300"/>
      <c r="H291" s="291"/>
      <c r="I291" s="300"/>
      <c r="J291" s="289"/>
      <c r="K291" s="301"/>
      <c r="L291" s="281"/>
      <c r="M291" s="231" t="str">
        <f t="shared" si="2"/>
        <v/>
      </c>
      <c r="N291" s="231" t="str">
        <f>IF(Detailed_Expense_P11416182022[[#This Row],[TOTAL]]&lt;&gt;"",Detailed_Expense_P11416182022[[#This Row],[TOTAL]]*VLOOKUP(Detailed_Expense_P11416182022[[#This Row],[CURRENCY]],Conversion12[],2,0),"")</f>
        <v/>
      </c>
      <c r="O291" s="281"/>
      <c r="P291" s="291"/>
      <c r="Q291" s="300"/>
      <c r="W291" s="53" t="str">
        <f>IF('Project 5'!$V291&lt;&gt;"",'Project 5'!$V291*VLOOKUP('Project 5'!$U291,#REF!,2,0),"")</f>
        <v/>
      </c>
    </row>
    <row r="292" spans="6:23" x14ac:dyDescent="0.35">
      <c r="F292" s="293"/>
      <c r="G292" s="300"/>
      <c r="H292" s="291"/>
      <c r="I292" s="300"/>
      <c r="J292" s="289"/>
      <c r="K292" s="301"/>
      <c r="L292" s="281"/>
      <c r="M292" s="231" t="str">
        <f t="shared" si="2"/>
        <v/>
      </c>
      <c r="N292" s="231" t="str">
        <f>IF(Detailed_Expense_P11416182022[[#This Row],[TOTAL]]&lt;&gt;"",Detailed_Expense_P11416182022[[#This Row],[TOTAL]]*VLOOKUP(Detailed_Expense_P11416182022[[#This Row],[CURRENCY]],Conversion12[],2,0),"")</f>
        <v/>
      </c>
      <c r="O292" s="281"/>
      <c r="P292" s="291"/>
      <c r="Q292" s="300"/>
      <c r="W292" s="53" t="str">
        <f>IF('Project 5'!$V292&lt;&gt;"",'Project 5'!$V292*VLOOKUP('Project 5'!$U292,#REF!,2,0),"")</f>
        <v/>
      </c>
    </row>
    <row r="293" spans="6:23" x14ac:dyDescent="0.35">
      <c r="F293" s="293"/>
      <c r="G293" s="300"/>
      <c r="H293" s="291"/>
      <c r="I293" s="300"/>
      <c r="J293" s="289"/>
      <c r="K293" s="301"/>
      <c r="L293" s="281"/>
      <c r="M293" s="231" t="str">
        <f t="shared" si="2"/>
        <v/>
      </c>
      <c r="N293" s="231" t="str">
        <f>IF(Detailed_Expense_P11416182022[[#This Row],[TOTAL]]&lt;&gt;"",Detailed_Expense_P11416182022[[#This Row],[TOTAL]]*VLOOKUP(Detailed_Expense_P11416182022[[#This Row],[CURRENCY]],Conversion12[],2,0),"")</f>
        <v/>
      </c>
      <c r="O293" s="281"/>
      <c r="P293" s="291"/>
      <c r="Q293" s="300"/>
      <c r="W293" s="53" t="str">
        <f>IF('Project 5'!$V293&lt;&gt;"",'Project 5'!$V293*VLOOKUP('Project 5'!$U293,#REF!,2,0),"")</f>
        <v/>
      </c>
    </row>
    <row r="294" spans="6:23" x14ac:dyDescent="0.35">
      <c r="F294" s="293"/>
      <c r="G294" s="300"/>
      <c r="H294" s="291"/>
      <c r="I294" s="300"/>
      <c r="J294" s="289"/>
      <c r="K294" s="301"/>
      <c r="L294" s="281"/>
      <c r="M294" s="231" t="str">
        <f t="shared" si="2"/>
        <v/>
      </c>
      <c r="N294" s="231" t="str">
        <f>IF(Detailed_Expense_P11416182022[[#This Row],[TOTAL]]&lt;&gt;"",Detailed_Expense_P11416182022[[#This Row],[TOTAL]]*VLOOKUP(Detailed_Expense_P11416182022[[#This Row],[CURRENCY]],Conversion12[],2,0),"")</f>
        <v/>
      </c>
      <c r="O294" s="281"/>
      <c r="P294" s="291"/>
      <c r="Q294" s="300"/>
      <c r="W294" s="53" t="str">
        <f>IF('Project 5'!$V294&lt;&gt;"",'Project 5'!$V294*VLOOKUP('Project 5'!$U294,#REF!,2,0),"")</f>
        <v/>
      </c>
    </row>
    <row r="295" spans="6:23" x14ac:dyDescent="0.35">
      <c r="F295" s="293"/>
      <c r="G295" s="300"/>
      <c r="H295" s="291"/>
      <c r="I295" s="300"/>
      <c r="J295" s="289"/>
      <c r="K295" s="301"/>
      <c r="L295" s="281"/>
      <c r="M295" s="231" t="str">
        <f t="shared" si="2"/>
        <v/>
      </c>
      <c r="N295" s="231" t="str">
        <f>IF(Detailed_Expense_P11416182022[[#This Row],[TOTAL]]&lt;&gt;"",Detailed_Expense_P11416182022[[#This Row],[TOTAL]]*VLOOKUP(Detailed_Expense_P11416182022[[#This Row],[CURRENCY]],Conversion12[],2,0),"")</f>
        <v/>
      </c>
      <c r="O295" s="281"/>
      <c r="P295" s="291"/>
      <c r="Q295" s="300"/>
      <c r="W295" s="53" t="str">
        <f>IF('Project 5'!$V295&lt;&gt;"",'Project 5'!$V295*VLOOKUP('Project 5'!$U295,#REF!,2,0),"")</f>
        <v/>
      </c>
    </row>
    <row r="296" spans="6:23" x14ac:dyDescent="0.35">
      <c r="F296" s="293"/>
      <c r="G296" s="300"/>
      <c r="H296" s="291"/>
      <c r="I296" s="300"/>
      <c r="J296" s="289"/>
      <c r="K296" s="301"/>
      <c r="L296" s="281"/>
      <c r="M296" s="231" t="str">
        <f t="shared" si="2"/>
        <v/>
      </c>
      <c r="N296" s="231" t="str">
        <f>IF(Detailed_Expense_P11416182022[[#This Row],[TOTAL]]&lt;&gt;"",Detailed_Expense_P11416182022[[#This Row],[TOTAL]]*VLOOKUP(Detailed_Expense_P11416182022[[#This Row],[CURRENCY]],Conversion12[],2,0),"")</f>
        <v/>
      </c>
      <c r="O296" s="281"/>
      <c r="P296" s="291"/>
      <c r="Q296" s="300"/>
      <c r="W296" s="53" t="str">
        <f>IF('Project 5'!$V296&lt;&gt;"",'Project 5'!$V296*VLOOKUP('Project 5'!$U296,#REF!,2,0),"")</f>
        <v/>
      </c>
    </row>
    <row r="297" spans="6:23" x14ac:dyDescent="0.35">
      <c r="F297" s="293"/>
      <c r="G297" s="300"/>
      <c r="H297" s="291"/>
      <c r="I297" s="300"/>
      <c r="J297" s="289"/>
      <c r="K297" s="301"/>
      <c r="L297" s="281"/>
      <c r="M297" s="231" t="str">
        <f t="shared" si="2"/>
        <v/>
      </c>
      <c r="N297" s="231" t="str">
        <f>IF(Detailed_Expense_P11416182022[[#This Row],[TOTAL]]&lt;&gt;"",Detailed_Expense_P11416182022[[#This Row],[TOTAL]]*VLOOKUP(Detailed_Expense_P11416182022[[#This Row],[CURRENCY]],Conversion12[],2,0),"")</f>
        <v/>
      </c>
      <c r="O297" s="281"/>
      <c r="P297" s="291"/>
      <c r="Q297" s="300"/>
      <c r="W297" s="53" t="str">
        <f>IF('Project 5'!$V297&lt;&gt;"",'Project 5'!$V297*VLOOKUP('Project 5'!$U297,#REF!,2,0),"")</f>
        <v/>
      </c>
    </row>
    <row r="298" spans="6:23" x14ac:dyDescent="0.35">
      <c r="F298" s="293"/>
      <c r="G298" s="300"/>
      <c r="H298" s="291"/>
      <c r="I298" s="300"/>
      <c r="J298" s="289"/>
      <c r="K298" s="301"/>
      <c r="L298" s="281"/>
      <c r="M298" s="231" t="str">
        <f t="shared" si="2"/>
        <v/>
      </c>
      <c r="N298" s="231" t="str">
        <f>IF(Detailed_Expense_P11416182022[[#This Row],[TOTAL]]&lt;&gt;"",Detailed_Expense_P11416182022[[#This Row],[TOTAL]]*VLOOKUP(Detailed_Expense_P11416182022[[#This Row],[CURRENCY]],Conversion12[],2,0),"")</f>
        <v/>
      </c>
      <c r="O298" s="281"/>
      <c r="P298" s="291"/>
      <c r="Q298" s="300"/>
      <c r="W298" s="53" t="str">
        <f>IF('Project 5'!$V298&lt;&gt;"",'Project 5'!$V298*VLOOKUP('Project 5'!$U298,#REF!,2,0),"")</f>
        <v/>
      </c>
    </row>
    <row r="299" spans="6:23" x14ac:dyDescent="0.35">
      <c r="F299" s="293"/>
      <c r="G299" s="300"/>
      <c r="H299" s="291"/>
      <c r="I299" s="300"/>
      <c r="J299" s="289"/>
      <c r="K299" s="301"/>
      <c r="L299" s="281"/>
      <c r="M299" s="231" t="str">
        <f t="shared" si="2"/>
        <v/>
      </c>
      <c r="N299" s="231" t="str">
        <f>IF(Detailed_Expense_P11416182022[[#This Row],[TOTAL]]&lt;&gt;"",Detailed_Expense_P11416182022[[#This Row],[TOTAL]]*VLOOKUP(Detailed_Expense_P11416182022[[#This Row],[CURRENCY]],Conversion12[],2,0),"")</f>
        <v/>
      </c>
      <c r="O299" s="281"/>
      <c r="P299" s="291"/>
      <c r="Q299" s="300"/>
      <c r="W299" s="53" t="str">
        <f>IF('Project 5'!$V299&lt;&gt;"",'Project 5'!$V299*VLOOKUP('Project 5'!$U299,#REF!,2,0),"")</f>
        <v/>
      </c>
    </row>
    <row r="300" spans="6:23" x14ac:dyDescent="0.35">
      <c r="F300" s="293"/>
      <c r="G300" s="300"/>
      <c r="H300" s="291"/>
      <c r="I300" s="300"/>
      <c r="J300" s="289"/>
      <c r="K300" s="301"/>
      <c r="L300" s="281"/>
      <c r="M300" s="231" t="str">
        <f t="shared" si="2"/>
        <v/>
      </c>
      <c r="N300" s="231" t="str">
        <f>IF(Detailed_Expense_P11416182022[[#This Row],[TOTAL]]&lt;&gt;"",Detailed_Expense_P11416182022[[#This Row],[TOTAL]]*VLOOKUP(Detailed_Expense_P11416182022[[#This Row],[CURRENCY]],Conversion12[],2,0),"")</f>
        <v/>
      </c>
      <c r="O300" s="281"/>
      <c r="P300" s="291"/>
      <c r="Q300" s="300"/>
      <c r="W300" s="53" t="str">
        <f>IF('Project 5'!$V300&lt;&gt;"",'Project 5'!$V300*VLOOKUP('Project 5'!$U300,#REF!,2,0),"")</f>
        <v/>
      </c>
    </row>
    <row r="301" spans="6:23" x14ac:dyDescent="0.35">
      <c r="F301" s="293"/>
      <c r="G301" s="300"/>
      <c r="H301" s="291"/>
      <c r="I301" s="300"/>
      <c r="J301" s="289"/>
      <c r="K301" s="301"/>
      <c r="L301" s="281"/>
      <c r="M301" s="231" t="str">
        <f t="shared" si="2"/>
        <v/>
      </c>
      <c r="N301" s="231" t="str">
        <f>IF(Detailed_Expense_P11416182022[[#This Row],[TOTAL]]&lt;&gt;"",Detailed_Expense_P11416182022[[#This Row],[TOTAL]]*VLOOKUP(Detailed_Expense_P11416182022[[#This Row],[CURRENCY]],Conversion12[],2,0),"")</f>
        <v/>
      </c>
      <c r="O301" s="281"/>
      <c r="P301" s="291"/>
      <c r="Q301" s="300"/>
      <c r="W301" s="53" t="str">
        <f>IF('Project 5'!$V301&lt;&gt;"",'Project 5'!$V301*VLOOKUP('Project 5'!$U301,#REF!,2,0),"")</f>
        <v/>
      </c>
    </row>
    <row r="302" spans="6:23" x14ac:dyDescent="0.35">
      <c r="F302" s="293"/>
      <c r="G302" s="300"/>
      <c r="H302" s="291"/>
      <c r="I302" s="300"/>
      <c r="J302" s="289"/>
      <c r="K302" s="301"/>
      <c r="L302" s="281"/>
      <c r="M302" s="231" t="str">
        <f t="shared" si="2"/>
        <v/>
      </c>
      <c r="N302" s="231" t="str">
        <f>IF(Detailed_Expense_P11416182022[[#This Row],[TOTAL]]&lt;&gt;"",Detailed_Expense_P11416182022[[#This Row],[TOTAL]]*VLOOKUP(Detailed_Expense_P11416182022[[#This Row],[CURRENCY]],Conversion12[],2,0),"")</f>
        <v/>
      </c>
      <c r="O302" s="281"/>
      <c r="P302" s="291"/>
      <c r="Q302" s="300"/>
      <c r="W302" s="53" t="str">
        <f>IF('Project 5'!$V302&lt;&gt;"",'Project 5'!$V302*VLOOKUP('Project 5'!$U302,#REF!,2,0),"")</f>
        <v/>
      </c>
    </row>
    <row r="303" spans="6:23" x14ac:dyDescent="0.35">
      <c r="F303" s="293"/>
      <c r="G303" s="300"/>
      <c r="H303" s="291"/>
      <c r="I303" s="300"/>
      <c r="J303" s="289"/>
      <c r="K303" s="301"/>
      <c r="L303" s="281"/>
      <c r="M303" s="231" t="str">
        <f t="shared" si="2"/>
        <v/>
      </c>
      <c r="N303" s="231" t="str">
        <f>IF(Detailed_Expense_P11416182022[[#This Row],[TOTAL]]&lt;&gt;"",Detailed_Expense_P11416182022[[#This Row],[TOTAL]]*VLOOKUP(Detailed_Expense_P11416182022[[#This Row],[CURRENCY]],Conversion12[],2,0),"")</f>
        <v/>
      </c>
      <c r="O303" s="281"/>
      <c r="P303" s="291"/>
      <c r="Q303" s="300"/>
      <c r="W303" s="53" t="str">
        <f>IF('Project 5'!$V303&lt;&gt;"",'Project 5'!$V303*VLOOKUP('Project 5'!$U303,#REF!,2,0),"")</f>
        <v/>
      </c>
    </row>
    <row r="304" spans="6:23" x14ac:dyDescent="0.35">
      <c r="F304" s="293"/>
      <c r="G304" s="300"/>
      <c r="H304" s="291"/>
      <c r="I304" s="300"/>
      <c r="J304" s="289"/>
      <c r="K304" s="301"/>
      <c r="L304" s="281"/>
      <c r="M304" s="231" t="str">
        <f t="shared" si="2"/>
        <v/>
      </c>
      <c r="N304" s="231" t="str">
        <f>IF(Detailed_Expense_P11416182022[[#This Row],[TOTAL]]&lt;&gt;"",Detailed_Expense_P11416182022[[#This Row],[TOTAL]]*VLOOKUP(Detailed_Expense_P11416182022[[#This Row],[CURRENCY]],Conversion12[],2,0),"")</f>
        <v/>
      </c>
      <c r="O304" s="281"/>
      <c r="P304" s="291"/>
      <c r="Q304" s="300"/>
      <c r="W304" s="53" t="str">
        <f>IF('Project 5'!$V304&lt;&gt;"",'Project 5'!$V304*VLOOKUP('Project 5'!$U304,#REF!,2,0),"")</f>
        <v/>
      </c>
    </row>
    <row r="305" spans="6:23" x14ac:dyDescent="0.35">
      <c r="F305" s="293"/>
      <c r="G305" s="300"/>
      <c r="H305" s="291"/>
      <c r="I305" s="300"/>
      <c r="J305" s="289"/>
      <c r="K305" s="301"/>
      <c r="L305" s="293"/>
      <c r="M305" s="231" t="str">
        <f t="shared" si="2"/>
        <v/>
      </c>
      <c r="N305" s="231" t="str">
        <f>IF(Detailed_Expense_P11416182022[[#This Row],[TOTAL]]&lt;&gt;"",Detailed_Expense_P11416182022[[#This Row],[TOTAL]]*VLOOKUP(Detailed_Expense_P11416182022[[#This Row],[CURRENCY]],Conversion12[],2,0),"")</f>
        <v/>
      </c>
      <c r="O305" s="293"/>
      <c r="P305" s="291"/>
      <c r="Q305" s="291"/>
      <c r="W305" s="53" t="str">
        <f>IF('Project 5'!$V305&lt;&gt;"",'Project 5'!$V305*VLOOKUP('Project 5'!$U305,#REF!,2,0),"")</f>
        <v/>
      </c>
    </row>
    <row r="306" spans="6:23" x14ac:dyDescent="0.35">
      <c r="L306"/>
      <c r="M306" s="232"/>
      <c r="N306" s="186"/>
      <c r="W306" s="53" t="str">
        <f>IF('Project 5'!$V306&lt;&gt;"",'Project 5'!$V306*VLOOKUP('Project 5'!$U306,#REF!,2,0),"")</f>
        <v/>
      </c>
    </row>
    <row r="307" spans="6:23" x14ac:dyDescent="0.35">
      <c r="L307"/>
      <c r="M307" s="232"/>
      <c r="N307" s="186"/>
      <c r="W307" s="53" t="str">
        <f>IF('Project 5'!$V307&lt;&gt;"",'Project 5'!$V307*VLOOKUP('Project 5'!$U307,#REF!,2,0),"")</f>
        <v/>
      </c>
    </row>
    <row r="308" spans="6:23" x14ac:dyDescent="0.35">
      <c r="L308"/>
      <c r="W308" s="53" t="str">
        <f>IF('Project 5'!$V308&lt;&gt;"",'Project 5'!$V308*VLOOKUP('Project 5'!$U308,#REF!,2,0),"")</f>
        <v/>
      </c>
    </row>
    <row r="309" spans="6:23" x14ac:dyDescent="0.35">
      <c r="L309"/>
      <c r="W309" s="53" t="str">
        <f>IF('Project 5'!$V309&lt;&gt;"",'Project 5'!$V309*VLOOKUP('Project 5'!$U309,#REF!,2,0),"")</f>
        <v/>
      </c>
    </row>
    <row r="310" spans="6:23" x14ac:dyDescent="0.35">
      <c r="L310"/>
      <c r="W310" s="53" t="str">
        <f>IF('Project 5'!$V310&lt;&gt;"",'Project 5'!$V310*VLOOKUP('Project 5'!$U310,#REF!,2,0),"")</f>
        <v/>
      </c>
    </row>
    <row r="311" spans="6:23" x14ac:dyDescent="0.35">
      <c r="L311"/>
      <c r="W311" s="53" t="str">
        <f>IF('Project 5'!$V311&lt;&gt;"",'Project 5'!$V311*VLOOKUP('Project 5'!$U311,#REF!,2,0),"")</f>
        <v/>
      </c>
    </row>
    <row r="312" spans="6:23" x14ac:dyDescent="0.35">
      <c r="L312"/>
      <c r="W312" s="53" t="str">
        <f>IF('Project 5'!$V312&lt;&gt;"",'Project 5'!$V312*VLOOKUP('Project 5'!$U312,#REF!,2,0),"")</f>
        <v/>
      </c>
    </row>
    <row r="313" spans="6:23" x14ac:dyDescent="0.35">
      <c r="L313"/>
      <c r="W313" s="53" t="str">
        <f>IF('Project 5'!$V313&lt;&gt;"",'Project 5'!$V313*VLOOKUP('Project 5'!$U313,#REF!,2,0),"")</f>
        <v/>
      </c>
    </row>
    <row r="314" spans="6:23" x14ac:dyDescent="0.35">
      <c r="L314"/>
      <c r="W314" s="53" t="str">
        <f>IF('Project 5'!$V314&lt;&gt;"",'Project 5'!$V314*VLOOKUP('Project 5'!$U314,#REF!,2,0),"")</f>
        <v/>
      </c>
    </row>
    <row r="315" spans="6:23" x14ac:dyDescent="0.35">
      <c r="L315"/>
      <c r="W315" s="53" t="str">
        <f>IF('Project 5'!$V315&lt;&gt;"",'Project 5'!$V315*VLOOKUP('Project 5'!$U315,#REF!,2,0),"")</f>
        <v/>
      </c>
    </row>
    <row r="316" spans="6:23" x14ac:dyDescent="0.35">
      <c r="L316"/>
      <c r="W316" s="53" t="str">
        <f>IF('Project 5'!$V316&lt;&gt;"",'Project 5'!$V316*VLOOKUP('Project 5'!$U316,#REF!,2,0),"")</f>
        <v/>
      </c>
    </row>
    <row r="317" spans="6:23" x14ac:dyDescent="0.35">
      <c r="L317"/>
      <c r="W317" s="53" t="str">
        <f>IF('Project 5'!$V317&lt;&gt;"",'Project 5'!$V317*VLOOKUP('Project 5'!$U317,#REF!,2,0),"")</f>
        <v/>
      </c>
    </row>
    <row r="318" spans="6:23" x14ac:dyDescent="0.35">
      <c r="L318"/>
      <c r="W318" s="53" t="str">
        <f>IF('Project 5'!$V318&lt;&gt;"",'Project 5'!$V318*VLOOKUP('Project 5'!$U318,#REF!,2,0),"")</f>
        <v/>
      </c>
    </row>
    <row r="319" spans="6:23" x14ac:dyDescent="0.35">
      <c r="L319"/>
      <c r="W319" s="53" t="str">
        <f>IF('Project 5'!$V319&lt;&gt;"",'Project 5'!$V319*VLOOKUP('Project 5'!$U319,#REF!,2,0),"")</f>
        <v/>
      </c>
    </row>
    <row r="320" spans="6:23" x14ac:dyDescent="0.35">
      <c r="L320"/>
      <c r="W320" s="53" t="str">
        <f>IF('Project 5'!$V320&lt;&gt;"",'Project 5'!$V320*VLOOKUP('Project 5'!$U320,#REF!,2,0),"")</f>
        <v/>
      </c>
    </row>
    <row r="321" spans="12:23" x14ac:dyDescent="0.35">
      <c r="L321"/>
      <c r="W321" s="53" t="str">
        <f>IF('Project 5'!$V321&lt;&gt;"",'Project 5'!$V321*VLOOKUP('Project 5'!$U321,#REF!,2,0),"")</f>
        <v/>
      </c>
    </row>
    <row r="322" spans="12:23" x14ac:dyDescent="0.35">
      <c r="L322"/>
      <c r="W322" s="53" t="str">
        <f>IF('Project 5'!$V322&lt;&gt;"",'Project 5'!$V322*VLOOKUP('Project 5'!$U322,#REF!,2,0),"")</f>
        <v/>
      </c>
    </row>
    <row r="323" spans="12:23" x14ac:dyDescent="0.35">
      <c r="L323"/>
      <c r="W323" s="53" t="str">
        <f>IF('Project 5'!$V323&lt;&gt;"",'Project 5'!$V323*VLOOKUP('Project 5'!$U323,#REF!,2,0),"")</f>
        <v/>
      </c>
    </row>
    <row r="324" spans="12:23" x14ac:dyDescent="0.35">
      <c r="L324"/>
      <c r="W324" s="53" t="str">
        <f>IF('Project 5'!$V324&lt;&gt;"",'Project 5'!$V324*VLOOKUP('Project 5'!$U324,#REF!,2,0),"")</f>
        <v/>
      </c>
    </row>
    <row r="325" spans="12:23" x14ac:dyDescent="0.35">
      <c r="L325"/>
      <c r="W325" s="53" t="str">
        <f>IF('Project 5'!$V325&lt;&gt;"",'Project 5'!$V325*VLOOKUP('Project 5'!$U325,#REF!,2,0),"")</f>
        <v/>
      </c>
    </row>
    <row r="326" spans="12:23" x14ac:dyDescent="0.35">
      <c r="L326"/>
      <c r="W326" s="53" t="str">
        <f>IF('Project 5'!$V326&lt;&gt;"",'Project 5'!$V326*VLOOKUP('Project 5'!$U326,#REF!,2,0),"")</f>
        <v/>
      </c>
    </row>
    <row r="327" spans="12:23" x14ac:dyDescent="0.35">
      <c r="L327"/>
      <c r="W327" s="53" t="str">
        <f>IF('Project 5'!$V327&lt;&gt;"",'Project 5'!$V327*VLOOKUP('Project 5'!$U327,#REF!,2,0),"")</f>
        <v/>
      </c>
    </row>
    <row r="328" spans="12:23" x14ac:dyDescent="0.35">
      <c r="L328"/>
      <c r="W328" s="53" t="str">
        <f>IF('Project 5'!$V328&lt;&gt;"",'Project 5'!$V328*VLOOKUP('Project 5'!$U328,#REF!,2,0),"")</f>
        <v/>
      </c>
    </row>
    <row r="329" spans="12:23" x14ac:dyDescent="0.35">
      <c r="L329"/>
      <c r="W329" s="53" t="str">
        <f>IF('Project 5'!$V329&lt;&gt;"",'Project 5'!$V329*VLOOKUP('Project 5'!$U329,#REF!,2,0),"")</f>
        <v/>
      </c>
    </row>
    <row r="330" spans="12:23" x14ac:dyDescent="0.35">
      <c r="L330"/>
      <c r="W330" s="53" t="str">
        <f>IF('Project 5'!$V330&lt;&gt;"",'Project 5'!$V330*VLOOKUP('Project 5'!$U330,#REF!,2,0),"")</f>
        <v/>
      </c>
    </row>
    <row r="331" spans="12:23" x14ac:dyDescent="0.35">
      <c r="L331"/>
      <c r="W331" s="53" t="str">
        <f>IF('Project 5'!$V331&lt;&gt;"",'Project 5'!$V331*VLOOKUP('Project 5'!$U331,#REF!,2,0),"")</f>
        <v/>
      </c>
    </row>
    <row r="332" spans="12:23" x14ac:dyDescent="0.35">
      <c r="L332"/>
      <c r="W332" s="53" t="str">
        <f>IF('Project 5'!$V332&lt;&gt;"",'Project 5'!$V332*VLOOKUP('Project 5'!$U332,#REF!,2,0),"")</f>
        <v/>
      </c>
    </row>
    <row r="333" spans="12:23" x14ac:dyDescent="0.35">
      <c r="L333"/>
      <c r="W333" s="53" t="str">
        <f>IF('Project 5'!$V333&lt;&gt;"",'Project 5'!$V333*VLOOKUP('Project 5'!$U333,#REF!,2,0),"")</f>
        <v/>
      </c>
    </row>
    <row r="334" spans="12:23" x14ac:dyDescent="0.35">
      <c r="L334"/>
      <c r="W334" s="53" t="str">
        <f>IF('Project 5'!$V334&lt;&gt;"",'Project 5'!$V334*VLOOKUP('Project 5'!$U334,#REF!,2,0),"")</f>
        <v/>
      </c>
    </row>
    <row r="335" spans="12:23" x14ac:dyDescent="0.35">
      <c r="L335"/>
      <c r="W335" s="53" t="str">
        <f>IF('Project 5'!$V335&lt;&gt;"",'Project 5'!$V335*VLOOKUP('Project 5'!$U335,#REF!,2,0),"")</f>
        <v/>
      </c>
    </row>
    <row r="336" spans="12:23" x14ac:dyDescent="0.35">
      <c r="L336"/>
      <c r="W336" s="53" t="str">
        <f>IF('Project 5'!$V336&lt;&gt;"",'Project 5'!$V336*VLOOKUP('Project 5'!$U336,#REF!,2,0),"")</f>
        <v/>
      </c>
    </row>
    <row r="337" spans="12:23" x14ac:dyDescent="0.35">
      <c r="L337"/>
      <c r="W337" s="53" t="str">
        <f>IF('Project 5'!$V337&lt;&gt;"",'Project 5'!$V337*VLOOKUP('Project 5'!$U337,#REF!,2,0),"")</f>
        <v/>
      </c>
    </row>
    <row r="338" spans="12:23" x14ac:dyDescent="0.35">
      <c r="L338"/>
      <c r="W338" s="53" t="str">
        <f>IF('Project 5'!$V338&lt;&gt;"",'Project 5'!$V338*VLOOKUP('Project 5'!$U338,#REF!,2,0),"")</f>
        <v/>
      </c>
    </row>
    <row r="339" spans="12:23" x14ac:dyDescent="0.35">
      <c r="L339"/>
      <c r="W339" s="53" t="str">
        <f>IF('Project 5'!$V339&lt;&gt;"",'Project 5'!$V339*VLOOKUP('Project 5'!$U339,#REF!,2,0),"")</f>
        <v/>
      </c>
    </row>
    <row r="340" spans="12:23" x14ac:dyDescent="0.35">
      <c r="L340"/>
      <c r="W340" s="53" t="str">
        <f>IF('Project 5'!$V340&lt;&gt;"",'Project 5'!$V340*VLOOKUP('Project 5'!$U340,#REF!,2,0),"")</f>
        <v/>
      </c>
    </row>
    <row r="341" spans="12:23" x14ac:dyDescent="0.35">
      <c r="L341"/>
      <c r="W341" s="53" t="str">
        <f>IF('Project 5'!$V341&lt;&gt;"",'Project 5'!$V341*VLOOKUP('Project 5'!$U341,#REF!,2,0),"")</f>
        <v/>
      </c>
    </row>
    <row r="342" spans="12:23" x14ac:dyDescent="0.35">
      <c r="L342"/>
      <c r="W342" s="53" t="str">
        <f>IF('Project 5'!$V342&lt;&gt;"",'Project 5'!$V342*VLOOKUP('Project 5'!$U342,#REF!,2,0),"")</f>
        <v/>
      </c>
    </row>
    <row r="343" spans="12:23" x14ac:dyDescent="0.35">
      <c r="L343"/>
      <c r="W343" s="53" t="str">
        <f>IF('Project 5'!$V343&lt;&gt;"",'Project 5'!$V343*VLOOKUP('Project 5'!$U343,#REF!,2,0),"")</f>
        <v/>
      </c>
    </row>
    <row r="344" spans="12:23" x14ac:dyDescent="0.35">
      <c r="L344"/>
      <c r="W344" s="53" t="str">
        <f>IF('Project 5'!$V344&lt;&gt;"",'Project 5'!$V344*VLOOKUP('Project 5'!$U344,#REF!,2,0),"")</f>
        <v/>
      </c>
    </row>
    <row r="345" spans="12:23" x14ac:dyDescent="0.35">
      <c r="L345"/>
      <c r="W345" s="53" t="str">
        <f>IF('Project 5'!$V345&lt;&gt;"",'Project 5'!$V345*VLOOKUP('Project 5'!$U345,#REF!,2,0),"")</f>
        <v/>
      </c>
    </row>
    <row r="346" spans="12:23" x14ac:dyDescent="0.35">
      <c r="L346"/>
      <c r="W346" s="53" t="str">
        <f>IF('Project 5'!$V346&lt;&gt;"",'Project 5'!$V346*VLOOKUP('Project 5'!$U346,#REF!,2,0),"")</f>
        <v/>
      </c>
    </row>
    <row r="347" spans="12:23" x14ac:dyDescent="0.35">
      <c r="L347"/>
      <c r="W347" s="53" t="str">
        <f>IF('Project 5'!$V347&lt;&gt;"",'Project 5'!$V347*VLOOKUP('Project 5'!$U347,#REF!,2,0),"")</f>
        <v/>
      </c>
    </row>
    <row r="348" spans="12:23" x14ac:dyDescent="0.35">
      <c r="L348"/>
      <c r="W348" s="53" t="str">
        <f>IF('Project 5'!$V348&lt;&gt;"",'Project 5'!$V348*VLOOKUP('Project 5'!$U348,#REF!,2,0),"")</f>
        <v/>
      </c>
    </row>
    <row r="349" spans="12:23" x14ac:dyDescent="0.35">
      <c r="L349"/>
      <c r="W349" s="53" t="str">
        <f>IF('Project 5'!$V349&lt;&gt;"",'Project 5'!$V349*VLOOKUP('Project 5'!$U349,#REF!,2,0),"")</f>
        <v/>
      </c>
    </row>
    <row r="350" spans="12:23" x14ac:dyDescent="0.35">
      <c r="L350"/>
      <c r="W350" s="53" t="str">
        <f>IF('Project 5'!$V350&lt;&gt;"",'Project 5'!$V350*VLOOKUP('Project 5'!$U350,#REF!,2,0),"")</f>
        <v/>
      </c>
    </row>
    <row r="351" spans="12:23" x14ac:dyDescent="0.35">
      <c r="L351"/>
      <c r="W351" s="53" t="str">
        <f>IF('Project 5'!$V351&lt;&gt;"",'Project 5'!$V351*VLOOKUP('Project 5'!$U351,#REF!,2,0),"")</f>
        <v/>
      </c>
    </row>
    <row r="352" spans="12:23" x14ac:dyDescent="0.35">
      <c r="L352"/>
      <c r="W352" s="53" t="str">
        <f>IF('Project 5'!$V352&lt;&gt;"",'Project 5'!$V352*VLOOKUP('Project 5'!$U352,#REF!,2,0),"")</f>
        <v/>
      </c>
    </row>
    <row r="353" spans="12:23" x14ac:dyDescent="0.35">
      <c r="L353"/>
      <c r="W353" s="53" t="str">
        <f>IF('Project 5'!$V353&lt;&gt;"",'Project 5'!$V353*VLOOKUP('Project 5'!$U353,#REF!,2,0),"")</f>
        <v/>
      </c>
    </row>
    <row r="354" spans="12:23" x14ac:dyDescent="0.35">
      <c r="L354"/>
      <c r="W354" s="53" t="str">
        <f>IF('Project 5'!$V354&lt;&gt;"",'Project 5'!$V354*VLOOKUP('Project 5'!$U354,#REF!,2,0),"")</f>
        <v/>
      </c>
    </row>
    <row r="355" spans="12:23" x14ac:dyDescent="0.35">
      <c r="L355"/>
      <c r="W355" s="53" t="str">
        <f>IF('Project 5'!$V355&lt;&gt;"",'Project 5'!$V355*VLOOKUP('Project 5'!$U355,#REF!,2,0),"")</f>
        <v/>
      </c>
    </row>
    <row r="356" spans="12:23" x14ac:dyDescent="0.35">
      <c r="L356"/>
      <c r="W356" s="53" t="str">
        <f>IF('Project 5'!$V356&lt;&gt;"",'Project 5'!$V356*VLOOKUP('Project 5'!$U356,#REF!,2,0),"")</f>
        <v/>
      </c>
    </row>
    <row r="357" spans="12:23" x14ac:dyDescent="0.35">
      <c r="L357"/>
      <c r="W357" s="53" t="str">
        <f>IF('Project 5'!$V357&lt;&gt;"",'Project 5'!$V357*VLOOKUP('Project 5'!$U357,#REF!,2,0),"")</f>
        <v/>
      </c>
    </row>
    <row r="358" spans="12:23" x14ac:dyDescent="0.35">
      <c r="L358"/>
      <c r="W358" s="53" t="str">
        <f>IF('Project 5'!$V358&lt;&gt;"",'Project 5'!$V358*VLOOKUP('Project 5'!$U358,#REF!,2,0),"")</f>
        <v/>
      </c>
    </row>
    <row r="359" spans="12:23" x14ac:dyDescent="0.35">
      <c r="L359"/>
      <c r="W359" s="53" t="str">
        <f>IF('Project 5'!$V359&lt;&gt;"",'Project 5'!$V359*VLOOKUP('Project 5'!$U359,#REF!,2,0),"")</f>
        <v/>
      </c>
    </row>
    <row r="360" spans="12:23" x14ac:dyDescent="0.35">
      <c r="L360"/>
      <c r="W360" s="53" t="str">
        <f>IF('Project 5'!$V360&lt;&gt;"",'Project 5'!$V360*VLOOKUP('Project 5'!$U360,#REF!,2,0),"")</f>
        <v/>
      </c>
    </row>
    <row r="361" spans="12:23" x14ac:dyDescent="0.35">
      <c r="L361"/>
      <c r="W361" s="53" t="str">
        <f>IF('Project 5'!$V361&lt;&gt;"",'Project 5'!$V361*VLOOKUP('Project 5'!$U361,#REF!,2,0),"")</f>
        <v/>
      </c>
    </row>
    <row r="362" spans="12:23" x14ac:dyDescent="0.35">
      <c r="L362"/>
      <c r="W362" s="53" t="str">
        <f>IF('Project 5'!$V362&lt;&gt;"",'Project 5'!$V362*VLOOKUP('Project 5'!$U362,#REF!,2,0),"")</f>
        <v/>
      </c>
    </row>
    <row r="363" spans="12:23" x14ac:dyDescent="0.35">
      <c r="L363"/>
      <c r="W363" s="53" t="str">
        <f>IF('Project 5'!$V363&lt;&gt;"",'Project 5'!$V363*VLOOKUP('Project 5'!$U363,#REF!,2,0),"")</f>
        <v/>
      </c>
    </row>
    <row r="364" spans="12:23" x14ac:dyDescent="0.35">
      <c r="L364"/>
      <c r="W364" s="53" t="str">
        <f>IF('Project 5'!$V364&lt;&gt;"",'Project 5'!$V364*VLOOKUP('Project 5'!$U364,#REF!,2,0),"")</f>
        <v/>
      </c>
    </row>
    <row r="365" spans="12:23" x14ac:dyDescent="0.35">
      <c r="L365"/>
      <c r="W365" s="53" t="str">
        <f>IF('Project 5'!$V365&lt;&gt;"",'Project 5'!$V365*VLOOKUP('Project 5'!$U365,#REF!,2,0),"")</f>
        <v/>
      </c>
    </row>
    <row r="366" spans="12:23" x14ac:dyDescent="0.35">
      <c r="L366"/>
      <c r="W366" s="53" t="str">
        <f>IF('Project 5'!$V366&lt;&gt;"",'Project 5'!$V366*VLOOKUP('Project 5'!$U366,#REF!,2,0),"")</f>
        <v/>
      </c>
    </row>
    <row r="367" spans="12:23" x14ac:dyDescent="0.35">
      <c r="L367"/>
      <c r="W367" s="53" t="str">
        <f>IF('Project 5'!$V367&lt;&gt;"",'Project 5'!$V367*VLOOKUP('Project 5'!$U367,#REF!,2,0),"")</f>
        <v/>
      </c>
    </row>
    <row r="368" spans="12:23" x14ac:dyDescent="0.35">
      <c r="L368"/>
      <c r="W368" s="53" t="str">
        <f>IF('Project 5'!$V368&lt;&gt;"",'Project 5'!$V368*VLOOKUP('Project 5'!$U368,#REF!,2,0),"")</f>
        <v/>
      </c>
    </row>
    <row r="369" spans="12:23" x14ac:dyDescent="0.35">
      <c r="L369"/>
      <c r="W369" s="53" t="str">
        <f>IF('Project 5'!$V369&lt;&gt;"",'Project 5'!$V369*VLOOKUP('Project 5'!$U369,#REF!,2,0),"")</f>
        <v/>
      </c>
    </row>
    <row r="370" spans="12:23" x14ac:dyDescent="0.35">
      <c r="L370"/>
      <c r="W370" s="53" t="str">
        <f>IF('Project 5'!$V370&lt;&gt;"",'Project 5'!$V370*VLOOKUP('Project 5'!$U370,#REF!,2,0),"")</f>
        <v/>
      </c>
    </row>
    <row r="371" spans="12:23" x14ac:dyDescent="0.35">
      <c r="L371"/>
      <c r="W371" s="53" t="str">
        <f>IF('Project 5'!$V371&lt;&gt;"",'Project 5'!$V371*VLOOKUP('Project 5'!$U371,#REF!,2,0),"")</f>
        <v/>
      </c>
    </row>
    <row r="372" spans="12:23" x14ac:dyDescent="0.35">
      <c r="L372"/>
      <c r="W372" s="53" t="str">
        <f>IF('Project 5'!$V372&lt;&gt;"",'Project 5'!$V372*VLOOKUP('Project 5'!$U372,#REF!,2,0),"")</f>
        <v/>
      </c>
    </row>
    <row r="373" spans="12:23" x14ac:dyDescent="0.35">
      <c r="L373"/>
      <c r="W373" s="53" t="str">
        <f>IF('Project 5'!$V373&lt;&gt;"",'Project 5'!$V373*VLOOKUP('Project 5'!$U373,#REF!,2,0),"")</f>
        <v/>
      </c>
    </row>
    <row r="374" spans="12:23" x14ac:dyDescent="0.35">
      <c r="L374"/>
      <c r="W374" s="53" t="str">
        <f>IF('Project 5'!$V374&lt;&gt;"",'Project 5'!$V374*VLOOKUP('Project 5'!$U374,#REF!,2,0),"")</f>
        <v/>
      </c>
    </row>
    <row r="375" spans="12:23" x14ac:dyDescent="0.35">
      <c r="L375"/>
      <c r="W375" s="53" t="str">
        <f>IF('Project 5'!$V375&lt;&gt;"",'Project 5'!$V375*VLOOKUP('Project 5'!$U375,#REF!,2,0),"")</f>
        <v/>
      </c>
    </row>
    <row r="376" spans="12:23" x14ac:dyDescent="0.35">
      <c r="L376"/>
      <c r="W376" s="53" t="str">
        <f>IF('Project 5'!$V376&lt;&gt;"",'Project 5'!$V376*VLOOKUP('Project 5'!$U376,#REF!,2,0),"")</f>
        <v/>
      </c>
    </row>
    <row r="377" spans="12:23" x14ac:dyDescent="0.35">
      <c r="L377"/>
      <c r="W377" s="53" t="str">
        <f>IF('Project 5'!$V377&lt;&gt;"",'Project 5'!$V377*VLOOKUP('Project 5'!$U377,#REF!,2,0),"")</f>
        <v/>
      </c>
    </row>
    <row r="378" spans="12:23" x14ac:dyDescent="0.35">
      <c r="L378"/>
      <c r="W378" s="53" t="str">
        <f>IF('Project 5'!$V378&lt;&gt;"",'Project 5'!$V378*VLOOKUP('Project 5'!$U378,#REF!,2,0),"")</f>
        <v/>
      </c>
    </row>
    <row r="379" spans="12:23" x14ac:dyDescent="0.35">
      <c r="L379"/>
      <c r="W379" s="53" t="str">
        <f>IF('Project 5'!$V379&lt;&gt;"",'Project 5'!$V379*VLOOKUP('Project 5'!$U379,#REF!,2,0),"")</f>
        <v/>
      </c>
    </row>
    <row r="380" spans="12:23" x14ac:dyDescent="0.35">
      <c r="L380"/>
      <c r="W380" s="53" t="str">
        <f>IF('Project 5'!$V380&lt;&gt;"",'Project 5'!$V380*VLOOKUP('Project 5'!$U380,#REF!,2,0),"")</f>
        <v/>
      </c>
    </row>
    <row r="381" spans="12:23" x14ac:dyDescent="0.35">
      <c r="L381"/>
      <c r="W381" s="53" t="str">
        <f>IF('Project 5'!$V381&lt;&gt;"",'Project 5'!$V381*VLOOKUP('Project 5'!$U381,#REF!,2,0),"")</f>
        <v/>
      </c>
    </row>
    <row r="382" spans="12:23" x14ac:dyDescent="0.35">
      <c r="L382"/>
      <c r="W382" s="53" t="str">
        <f>IF('Project 5'!$V382&lt;&gt;"",'Project 5'!$V382*VLOOKUP('Project 5'!$U382,#REF!,2,0),"")</f>
        <v/>
      </c>
    </row>
    <row r="383" spans="12:23" x14ac:dyDescent="0.35">
      <c r="L383"/>
      <c r="W383" s="53" t="str">
        <f>IF('Project 5'!$V383&lt;&gt;"",'Project 5'!$V383*VLOOKUP('Project 5'!$U383,#REF!,2,0),"")</f>
        <v/>
      </c>
    </row>
    <row r="384" spans="12:23" x14ac:dyDescent="0.35">
      <c r="L384"/>
      <c r="W384" s="53" t="str">
        <f>IF('Project 5'!$V384&lt;&gt;"",'Project 5'!$V384*VLOOKUP('Project 5'!$U384,#REF!,2,0),"")</f>
        <v/>
      </c>
    </row>
    <row r="385" spans="12:23" x14ac:dyDescent="0.35">
      <c r="L385"/>
      <c r="W385" s="53" t="str">
        <f>IF('Project 5'!$V385&lt;&gt;"",'Project 5'!$V385*VLOOKUP('Project 5'!$U385,#REF!,2,0),"")</f>
        <v/>
      </c>
    </row>
    <row r="386" spans="12:23" x14ac:dyDescent="0.35">
      <c r="L386"/>
      <c r="W386" s="53" t="str">
        <f>IF('Project 5'!$V386&lt;&gt;"",'Project 5'!$V386*VLOOKUP('Project 5'!$U386,#REF!,2,0),"")</f>
        <v/>
      </c>
    </row>
    <row r="387" spans="12:23" x14ac:dyDescent="0.35">
      <c r="L387"/>
      <c r="W387" s="53" t="str">
        <f>IF('Project 5'!$V387&lt;&gt;"",'Project 5'!$V387*VLOOKUP('Project 5'!$U387,#REF!,2,0),"")</f>
        <v/>
      </c>
    </row>
    <row r="388" spans="12:23" x14ac:dyDescent="0.35">
      <c r="L388"/>
      <c r="W388" s="53" t="str">
        <f>IF('Project 5'!$V388&lt;&gt;"",'Project 5'!$V388*VLOOKUP('Project 5'!$U388,#REF!,2,0),"")</f>
        <v/>
      </c>
    </row>
    <row r="389" spans="12:23" x14ac:dyDescent="0.35">
      <c r="L389"/>
      <c r="W389" s="53" t="str">
        <f>IF('Project 5'!$V389&lt;&gt;"",'Project 5'!$V389*VLOOKUP('Project 5'!$U389,#REF!,2,0),"")</f>
        <v/>
      </c>
    </row>
    <row r="390" spans="12:23" x14ac:dyDescent="0.35">
      <c r="L390"/>
      <c r="W390" s="53" t="str">
        <f>IF('Project 5'!$V390&lt;&gt;"",'Project 5'!$V390*VLOOKUP('Project 5'!$U390,#REF!,2,0),"")</f>
        <v/>
      </c>
    </row>
    <row r="391" spans="12:23" x14ac:dyDescent="0.35">
      <c r="L391"/>
      <c r="W391" s="53" t="str">
        <f>IF('Project 5'!$V391&lt;&gt;"",'Project 5'!$V391*VLOOKUP('Project 5'!$U391,#REF!,2,0),"")</f>
        <v/>
      </c>
    </row>
    <row r="392" spans="12:23" x14ac:dyDescent="0.35">
      <c r="L392"/>
      <c r="W392" s="53" t="str">
        <f>IF('Project 5'!$V392&lt;&gt;"",'Project 5'!$V392*VLOOKUP('Project 5'!$U392,#REF!,2,0),"")</f>
        <v/>
      </c>
    </row>
    <row r="393" spans="12:23" x14ac:dyDescent="0.35">
      <c r="L393"/>
      <c r="W393" s="53" t="str">
        <f>IF('Project 5'!$V393&lt;&gt;"",'Project 5'!$V393*VLOOKUP('Project 5'!$U393,#REF!,2,0),"")</f>
        <v/>
      </c>
    </row>
    <row r="394" spans="12:23" x14ac:dyDescent="0.35">
      <c r="L394"/>
      <c r="W394" s="53" t="str">
        <f>IF('Project 5'!$V394&lt;&gt;"",'Project 5'!$V394*VLOOKUP('Project 5'!$U394,#REF!,2,0),"")</f>
        <v/>
      </c>
    </row>
    <row r="395" spans="12:23" x14ac:dyDescent="0.35">
      <c r="L395"/>
      <c r="W395" s="53" t="str">
        <f>IF('Project 5'!$V395&lt;&gt;"",'Project 5'!$V395*VLOOKUP('Project 5'!$U395,#REF!,2,0),"")</f>
        <v/>
      </c>
    </row>
    <row r="396" spans="12:23" x14ac:dyDescent="0.35">
      <c r="L396"/>
      <c r="W396" s="53" t="str">
        <f>IF('Project 5'!$V396&lt;&gt;"",'Project 5'!$V396*VLOOKUP('Project 5'!$U396,#REF!,2,0),"")</f>
        <v/>
      </c>
    </row>
    <row r="397" spans="12:23" x14ac:dyDescent="0.35">
      <c r="L397"/>
      <c r="W397" s="53" t="str">
        <f>IF('Project 5'!$V397&lt;&gt;"",'Project 5'!$V397*VLOOKUP('Project 5'!$U397,#REF!,2,0),"")</f>
        <v/>
      </c>
    </row>
    <row r="398" spans="12:23" x14ac:dyDescent="0.35">
      <c r="L398"/>
      <c r="W398" s="53" t="str">
        <f>IF('Project 5'!$V398&lt;&gt;"",'Project 5'!$V398*VLOOKUP('Project 5'!$U398,#REF!,2,0),"")</f>
        <v/>
      </c>
    </row>
    <row r="399" spans="12:23" x14ac:dyDescent="0.35">
      <c r="L399"/>
      <c r="W399" s="53" t="str">
        <f>IF('Project 5'!$V399&lt;&gt;"",'Project 5'!$V399*VLOOKUP('Project 5'!$U399,#REF!,2,0),"")</f>
        <v/>
      </c>
    </row>
    <row r="400" spans="12:23" x14ac:dyDescent="0.35">
      <c r="L400"/>
      <c r="W400" s="53" t="str">
        <f>IF('Project 5'!$V400&lt;&gt;"",'Project 5'!$V400*VLOOKUP('Project 5'!$U400,#REF!,2,0),"")</f>
        <v/>
      </c>
    </row>
    <row r="401" spans="12:23" x14ac:dyDescent="0.35">
      <c r="L401"/>
      <c r="W401" s="53" t="str">
        <f>IF('Project 5'!$V401&lt;&gt;"",'Project 5'!$V401*VLOOKUP('Project 5'!$U401,#REF!,2,0),"")</f>
        <v/>
      </c>
    </row>
    <row r="402" spans="12:23" x14ac:dyDescent="0.35">
      <c r="L402"/>
      <c r="W402" s="53" t="str">
        <f>IF('Project 5'!$V402&lt;&gt;"",'Project 5'!$V402*VLOOKUP('Project 5'!$U402,#REF!,2,0),"")</f>
        <v/>
      </c>
    </row>
    <row r="403" spans="12:23" x14ac:dyDescent="0.35">
      <c r="L403"/>
      <c r="W403" s="53" t="str">
        <f>IF('Project 5'!$V403&lt;&gt;"",'Project 5'!$V403*VLOOKUP('Project 5'!$U403,#REF!,2,0),"")</f>
        <v/>
      </c>
    </row>
    <row r="404" spans="12:23" x14ac:dyDescent="0.35">
      <c r="L404"/>
      <c r="W404" s="53" t="str">
        <f>IF('Project 5'!$V404&lt;&gt;"",'Project 5'!$V404*VLOOKUP('Project 5'!$U404,#REF!,2,0),"")</f>
        <v/>
      </c>
    </row>
    <row r="405" spans="12:23" x14ac:dyDescent="0.35">
      <c r="L405"/>
      <c r="W405" s="53" t="str">
        <f>IF('Project 5'!$V405&lt;&gt;"",'Project 5'!$V405*VLOOKUP('Project 5'!$U405,#REF!,2,0),"")</f>
        <v/>
      </c>
    </row>
    <row r="406" spans="12:23" x14ac:dyDescent="0.35">
      <c r="L406"/>
      <c r="W406" s="53" t="str">
        <f>IF('Project 5'!$V406&lt;&gt;"",'Project 5'!$V406*VLOOKUP('Project 5'!$U406,#REF!,2,0),"")</f>
        <v/>
      </c>
    </row>
    <row r="407" spans="12:23" x14ac:dyDescent="0.35">
      <c r="L407"/>
      <c r="W407" s="53" t="str">
        <f>IF('Project 5'!$V407&lt;&gt;"",'Project 5'!$V407*VLOOKUP('Project 5'!$U407,#REF!,2,0),"")</f>
        <v/>
      </c>
    </row>
    <row r="408" spans="12:23" x14ac:dyDescent="0.35">
      <c r="L408"/>
      <c r="W408" s="53" t="str">
        <f>IF('Project 5'!$V408&lt;&gt;"",'Project 5'!$V408*VLOOKUP('Project 5'!$U408,#REF!,2,0),"")</f>
        <v/>
      </c>
    </row>
    <row r="409" spans="12:23" x14ac:dyDescent="0.35">
      <c r="L409"/>
      <c r="W409" s="53" t="str">
        <f>IF('Project 5'!$V409&lt;&gt;"",'Project 5'!$V409*VLOOKUP('Project 5'!$U409,#REF!,2,0),"")</f>
        <v/>
      </c>
    </row>
    <row r="410" spans="12:23" x14ac:dyDescent="0.35">
      <c r="L410"/>
      <c r="W410" s="53" t="str">
        <f>IF('Project 5'!$V410&lt;&gt;"",'Project 5'!$V410*VLOOKUP('Project 5'!$U410,#REF!,2,0),"")</f>
        <v/>
      </c>
    </row>
    <row r="411" spans="12:23" x14ac:dyDescent="0.35">
      <c r="L411"/>
      <c r="W411" s="53" t="str">
        <f>IF('Project 5'!$V411&lt;&gt;"",'Project 5'!$V411*VLOOKUP('Project 5'!$U411,#REF!,2,0),"")</f>
        <v/>
      </c>
    </row>
    <row r="412" spans="12:23" x14ac:dyDescent="0.35">
      <c r="L412"/>
      <c r="W412" s="53" t="str">
        <f>IF('Project 5'!$V412&lt;&gt;"",'Project 5'!$V412*VLOOKUP('Project 5'!$U412,#REF!,2,0),"")</f>
        <v/>
      </c>
    </row>
    <row r="413" spans="12:23" x14ac:dyDescent="0.35">
      <c r="L413"/>
      <c r="W413" s="53" t="str">
        <f>IF('Project 5'!$V413&lt;&gt;"",'Project 5'!$V413*VLOOKUP('Project 5'!$U413,#REF!,2,0),"")</f>
        <v/>
      </c>
    </row>
    <row r="414" spans="12:23" x14ac:dyDescent="0.35">
      <c r="L414"/>
      <c r="W414" s="53" t="str">
        <f>IF('Project 5'!$V414&lt;&gt;"",'Project 5'!$V414*VLOOKUP('Project 5'!$U414,#REF!,2,0),"")</f>
        <v/>
      </c>
    </row>
    <row r="415" spans="12:23" x14ac:dyDescent="0.35">
      <c r="L415"/>
      <c r="W415" s="53" t="str">
        <f>IF('Project 5'!$V415&lt;&gt;"",'Project 5'!$V415*VLOOKUP('Project 5'!$U415,#REF!,2,0),"")</f>
        <v/>
      </c>
    </row>
    <row r="416" spans="12:23" x14ac:dyDescent="0.35">
      <c r="L416"/>
      <c r="W416" s="53" t="str">
        <f>IF('Project 5'!$V416&lt;&gt;"",'Project 5'!$V416*VLOOKUP('Project 5'!$U416,#REF!,2,0),"")</f>
        <v/>
      </c>
    </row>
    <row r="417" spans="12:23" x14ac:dyDescent="0.35">
      <c r="L417"/>
      <c r="W417" s="53" t="str">
        <f>IF('Project 5'!$V417&lt;&gt;"",'Project 5'!$V417*VLOOKUP('Project 5'!$U417,#REF!,2,0),"")</f>
        <v/>
      </c>
    </row>
    <row r="418" spans="12:23" x14ac:dyDescent="0.35">
      <c r="L418"/>
      <c r="W418" s="53" t="str">
        <f>IF('Project 5'!$V418&lt;&gt;"",'Project 5'!$V418*VLOOKUP('Project 5'!$U418,#REF!,2,0),"")</f>
        <v/>
      </c>
    </row>
    <row r="419" spans="12:23" x14ac:dyDescent="0.35">
      <c r="L419"/>
      <c r="W419" s="53" t="str">
        <f>IF('Project 5'!$V419&lt;&gt;"",'Project 5'!$V419*VLOOKUP('Project 5'!$U419,#REF!,2,0),"")</f>
        <v/>
      </c>
    </row>
    <row r="420" spans="12:23" x14ac:dyDescent="0.35">
      <c r="L420"/>
      <c r="W420" s="53" t="str">
        <f>IF('Project 5'!$V420&lt;&gt;"",'Project 5'!$V420*VLOOKUP('Project 5'!$U420,#REF!,2,0),"")</f>
        <v/>
      </c>
    </row>
    <row r="421" spans="12:23" x14ac:dyDescent="0.35">
      <c r="L421"/>
      <c r="W421" s="53" t="str">
        <f>IF('Project 5'!$V421&lt;&gt;"",'Project 5'!$V421*VLOOKUP('Project 5'!$U421,#REF!,2,0),"")</f>
        <v/>
      </c>
    </row>
    <row r="422" spans="12:23" x14ac:dyDescent="0.35">
      <c r="L422"/>
      <c r="W422" s="53" t="str">
        <f>IF('Project 5'!$V422&lt;&gt;"",'Project 5'!$V422*VLOOKUP('Project 5'!$U422,#REF!,2,0),"")</f>
        <v/>
      </c>
    </row>
    <row r="423" spans="12:23" x14ac:dyDescent="0.35">
      <c r="L423"/>
      <c r="W423" s="53" t="str">
        <f>IF('Project 5'!$V423&lt;&gt;"",'Project 5'!$V423*VLOOKUP('Project 5'!$U423,#REF!,2,0),"")</f>
        <v/>
      </c>
    </row>
    <row r="424" spans="12:23" x14ac:dyDescent="0.35">
      <c r="L424"/>
      <c r="W424" s="53" t="str">
        <f>IF('Project 5'!$V424&lt;&gt;"",'Project 5'!$V424*VLOOKUP('Project 5'!$U424,#REF!,2,0),"")</f>
        <v/>
      </c>
    </row>
    <row r="425" spans="12:23" x14ac:dyDescent="0.35">
      <c r="L425"/>
      <c r="W425" s="53" t="str">
        <f>IF('Project 5'!$V425&lt;&gt;"",'Project 5'!$V425*VLOOKUP('Project 5'!$U425,#REF!,2,0),"")</f>
        <v/>
      </c>
    </row>
    <row r="426" spans="12:23" x14ac:dyDescent="0.35">
      <c r="L426"/>
      <c r="W426" s="53" t="str">
        <f>IF('Project 5'!$V426&lt;&gt;"",'Project 5'!$V426*VLOOKUP('Project 5'!$U426,#REF!,2,0),"")</f>
        <v/>
      </c>
    </row>
    <row r="427" spans="12:23" x14ac:dyDescent="0.35">
      <c r="L427"/>
      <c r="W427" s="53" t="str">
        <f>IF('Project 5'!$V427&lt;&gt;"",'Project 5'!$V427*VLOOKUP('Project 5'!$U427,#REF!,2,0),"")</f>
        <v/>
      </c>
    </row>
    <row r="428" spans="12:23" x14ac:dyDescent="0.35">
      <c r="L428"/>
      <c r="W428" s="53" t="str">
        <f>IF('Project 5'!$V428&lt;&gt;"",'Project 5'!$V428*VLOOKUP('Project 5'!$U428,#REF!,2,0),"")</f>
        <v/>
      </c>
    </row>
    <row r="429" spans="12:23" x14ac:dyDescent="0.35">
      <c r="L429"/>
      <c r="W429" s="53" t="str">
        <f>IF('Project 5'!$V429&lt;&gt;"",'Project 5'!$V429*VLOOKUP('Project 5'!$U429,#REF!,2,0),"")</f>
        <v/>
      </c>
    </row>
    <row r="430" spans="12:23" x14ac:dyDescent="0.35">
      <c r="L430"/>
      <c r="W430" s="53" t="str">
        <f>IF('Project 5'!$V430&lt;&gt;"",'Project 5'!$V430*VLOOKUP('Project 5'!$U430,#REF!,2,0),"")</f>
        <v/>
      </c>
    </row>
    <row r="431" spans="12:23" x14ac:dyDescent="0.35">
      <c r="L431"/>
      <c r="W431" s="53" t="str">
        <f>IF('Project 5'!$V431&lt;&gt;"",'Project 5'!$V431*VLOOKUP('Project 5'!$U431,#REF!,2,0),"")</f>
        <v/>
      </c>
    </row>
    <row r="432" spans="12:23" x14ac:dyDescent="0.35">
      <c r="L432"/>
      <c r="W432" s="53" t="str">
        <f>IF('Project 5'!$V432&lt;&gt;"",'Project 5'!$V432*VLOOKUP('Project 5'!$U432,#REF!,2,0),"")</f>
        <v/>
      </c>
    </row>
    <row r="433" spans="12:23" x14ac:dyDescent="0.35">
      <c r="L433"/>
      <c r="W433" s="53" t="str">
        <f>IF('Project 5'!$V433&lt;&gt;"",'Project 5'!$V433*VLOOKUP('Project 5'!$U433,#REF!,2,0),"")</f>
        <v/>
      </c>
    </row>
    <row r="434" spans="12:23" x14ac:dyDescent="0.35">
      <c r="L434"/>
      <c r="W434" s="53" t="str">
        <f>IF('Project 5'!$V434&lt;&gt;"",'Project 5'!$V434*VLOOKUP('Project 5'!$U434,#REF!,2,0),"")</f>
        <v/>
      </c>
    </row>
    <row r="435" spans="12:23" x14ac:dyDescent="0.35">
      <c r="L435"/>
      <c r="W435" s="53" t="str">
        <f>IF('Project 5'!$V435&lt;&gt;"",'Project 5'!$V435*VLOOKUP('Project 5'!$U435,#REF!,2,0),"")</f>
        <v/>
      </c>
    </row>
    <row r="436" spans="12:23" x14ac:dyDescent="0.35">
      <c r="L436"/>
      <c r="W436" s="53" t="str">
        <f>IF('Project 5'!$V436&lt;&gt;"",'Project 5'!$V436*VLOOKUP('Project 5'!$U436,#REF!,2,0),"")</f>
        <v/>
      </c>
    </row>
    <row r="437" spans="12:23" x14ac:dyDescent="0.35">
      <c r="L437"/>
      <c r="W437" s="53" t="str">
        <f>IF('Project 5'!$V437&lt;&gt;"",'Project 5'!$V437*VLOOKUP('Project 5'!$U437,#REF!,2,0),"")</f>
        <v/>
      </c>
    </row>
    <row r="438" spans="12:23" x14ac:dyDescent="0.35">
      <c r="L438"/>
      <c r="W438" s="53" t="str">
        <f>IF('Project 5'!$V438&lt;&gt;"",'Project 5'!$V438*VLOOKUP('Project 5'!$U438,#REF!,2,0),"")</f>
        <v/>
      </c>
    </row>
    <row r="439" spans="12:23" x14ac:dyDescent="0.35">
      <c r="L439"/>
      <c r="W439" s="53" t="str">
        <f>IF('Project 5'!$V439&lt;&gt;"",'Project 5'!$V439*VLOOKUP('Project 5'!$U439,#REF!,2,0),"")</f>
        <v/>
      </c>
    </row>
    <row r="440" spans="12:23" x14ac:dyDescent="0.35">
      <c r="L440"/>
      <c r="W440" s="53" t="str">
        <f>IF('Project 5'!$V440&lt;&gt;"",'Project 5'!$V440*VLOOKUP('Project 5'!$U440,#REF!,2,0),"")</f>
        <v/>
      </c>
    </row>
    <row r="441" spans="12:23" x14ac:dyDescent="0.35">
      <c r="L441"/>
      <c r="W441" s="53" t="str">
        <f>IF('Project 5'!$V441&lt;&gt;"",'Project 5'!$V441*VLOOKUP('Project 5'!$U441,#REF!,2,0),"")</f>
        <v/>
      </c>
    </row>
    <row r="442" spans="12:23" x14ac:dyDescent="0.35">
      <c r="L442"/>
      <c r="W442" s="53" t="str">
        <f>IF('Project 5'!$V442&lt;&gt;"",'Project 5'!$V442*VLOOKUP('Project 5'!$U442,#REF!,2,0),"")</f>
        <v/>
      </c>
    </row>
    <row r="443" spans="12:23" x14ac:dyDescent="0.35">
      <c r="L443"/>
      <c r="W443" s="53" t="str">
        <f>IF('Project 5'!$V443&lt;&gt;"",'Project 5'!$V443*VLOOKUP('Project 5'!$U443,#REF!,2,0),"")</f>
        <v/>
      </c>
    </row>
    <row r="444" spans="12:23" x14ac:dyDescent="0.35">
      <c r="L444"/>
      <c r="W444" s="53" t="str">
        <f>IF('Project 5'!$V444&lt;&gt;"",'Project 5'!$V444*VLOOKUP('Project 5'!$U444,#REF!,2,0),"")</f>
        <v/>
      </c>
    </row>
    <row r="445" spans="12:23" x14ac:dyDescent="0.35">
      <c r="L445"/>
      <c r="W445" s="53" t="str">
        <f>IF('Project 5'!$V445&lt;&gt;"",'Project 5'!$V445*VLOOKUP('Project 5'!$U445,#REF!,2,0),"")</f>
        <v/>
      </c>
    </row>
    <row r="446" spans="12:23" x14ac:dyDescent="0.35">
      <c r="L446"/>
      <c r="W446" s="53" t="str">
        <f>IF('Project 5'!$V446&lt;&gt;"",'Project 5'!$V446*VLOOKUP('Project 5'!$U446,#REF!,2,0),"")</f>
        <v/>
      </c>
    </row>
    <row r="447" spans="12:23" x14ac:dyDescent="0.35">
      <c r="L447"/>
      <c r="W447" s="53" t="str">
        <f>IF('Project 5'!$V447&lt;&gt;"",'Project 5'!$V447*VLOOKUP('Project 5'!$U447,#REF!,2,0),"")</f>
        <v/>
      </c>
    </row>
    <row r="448" spans="12:23" x14ac:dyDescent="0.35">
      <c r="L448"/>
      <c r="W448" s="53" t="str">
        <f>IF('Project 5'!$V448&lt;&gt;"",'Project 5'!$V448*VLOOKUP('Project 5'!$U448,#REF!,2,0),"")</f>
        <v/>
      </c>
    </row>
    <row r="449" spans="12:23" x14ac:dyDescent="0.35">
      <c r="L449"/>
      <c r="W449" s="53" t="str">
        <f>IF('Project 5'!$V449&lt;&gt;"",'Project 5'!$V449*VLOOKUP('Project 5'!$U449,#REF!,2,0),"")</f>
        <v/>
      </c>
    </row>
    <row r="450" spans="12:23" x14ac:dyDescent="0.35">
      <c r="L450"/>
      <c r="W450" s="53" t="str">
        <f>IF('Project 5'!$V450&lt;&gt;"",'Project 5'!$V450*VLOOKUP('Project 5'!$U450,#REF!,2,0),"")</f>
        <v/>
      </c>
    </row>
    <row r="451" spans="12:23" x14ac:dyDescent="0.35">
      <c r="L451"/>
      <c r="W451" s="53" t="str">
        <f>IF('Project 5'!$V451&lt;&gt;"",'Project 5'!$V451*VLOOKUP('Project 5'!$U451,#REF!,2,0),"")</f>
        <v/>
      </c>
    </row>
    <row r="452" spans="12:23" x14ac:dyDescent="0.35">
      <c r="L452"/>
      <c r="W452" s="53" t="str">
        <f>IF('Project 5'!$V452&lt;&gt;"",'Project 5'!$V452*VLOOKUP('Project 5'!$U452,#REF!,2,0),"")</f>
        <v/>
      </c>
    </row>
    <row r="453" spans="12:23" x14ac:dyDescent="0.35">
      <c r="L453"/>
      <c r="W453" s="53" t="str">
        <f>IF('Project 5'!$V453&lt;&gt;"",'Project 5'!$V453*VLOOKUP('Project 5'!$U453,#REF!,2,0),"")</f>
        <v/>
      </c>
    </row>
    <row r="454" spans="12:23" x14ac:dyDescent="0.35">
      <c r="L454"/>
      <c r="W454" s="53" t="str">
        <f>IF('Project 5'!$V454&lt;&gt;"",'Project 5'!$V454*VLOOKUP('Project 5'!$U454,#REF!,2,0),"")</f>
        <v/>
      </c>
    </row>
    <row r="455" spans="12:23" x14ac:dyDescent="0.35">
      <c r="L455"/>
      <c r="W455" s="53" t="str">
        <f>IF('Project 5'!$V455&lt;&gt;"",'Project 5'!$V455*VLOOKUP('Project 5'!$U455,#REF!,2,0),"")</f>
        <v/>
      </c>
    </row>
    <row r="456" spans="12:23" x14ac:dyDescent="0.35">
      <c r="L456"/>
      <c r="W456" s="53" t="str">
        <f>IF('Project 5'!$V456&lt;&gt;"",'Project 5'!$V456*VLOOKUP('Project 5'!$U456,#REF!,2,0),"")</f>
        <v/>
      </c>
    </row>
    <row r="457" spans="12:23" x14ac:dyDescent="0.35">
      <c r="L457"/>
      <c r="W457" s="53" t="str">
        <f>IF('Project 5'!$V457&lt;&gt;"",'Project 5'!$V457*VLOOKUP('Project 5'!$U457,#REF!,2,0),"")</f>
        <v/>
      </c>
    </row>
    <row r="458" spans="12:23" x14ac:dyDescent="0.35">
      <c r="L458"/>
      <c r="W458" s="53" t="str">
        <f>IF('Project 5'!$V458&lt;&gt;"",'Project 5'!$V458*VLOOKUP('Project 5'!$U458,#REF!,2,0),"")</f>
        <v/>
      </c>
    </row>
    <row r="459" spans="12:23" x14ac:dyDescent="0.35">
      <c r="L459"/>
      <c r="W459" s="53" t="str">
        <f>IF('Project 5'!$V459&lt;&gt;"",'Project 5'!$V459*VLOOKUP('Project 5'!$U459,#REF!,2,0),"")</f>
        <v/>
      </c>
    </row>
    <row r="460" spans="12:23" x14ac:dyDescent="0.35">
      <c r="L460"/>
      <c r="W460" s="53" t="str">
        <f>IF('Project 5'!$V460&lt;&gt;"",'Project 5'!$V460*VLOOKUP('Project 5'!$U460,#REF!,2,0),"")</f>
        <v/>
      </c>
    </row>
    <row r="461" spans="12:23" x14ac:dyDescent="0.35">
      <c r="L461"/>
      <c r="W461" s="53" t="str">
        <f>IF('Project 5'!$V461&lt;&gt;"",'Project 5'!$V461*VLOOKUP('Project 5'!$U461,#REF!,2,0),"")</f>
        <v/>
      </c>
    </row>
    <row r="462" spans="12:23" x14ac:dyDescent="0.35">
      <c r="L462"/>
      <c r="W462" s="53" t="str">
        <f>IF('Project 5'!$V462&lt;&gt;"",'Project 5'!$V462*VLOOKUP('Project 5'!$U462,#REF!,2,0),"")</f>
        <v/>
      </c>
    </row>
    <row r="463" spans="12:23" x14ac:dyDescent="0.35">
      <c r="L463"/>
      <c r="W463" s="53" t="str">
        <f>IF('Project 5'!$V463&lt;&gt;"",'Project 5'!$V463*VLOOKUP('Project 5'!$U463,#REF!,2,0),"")</f>
        <v/>
      </c>
    </row>
    <row r="464" spans="12:23" x14ac:dyDescent="0.35">
      <c r="L464"/>
      <c r="W464" s="53" t="str">
        <f>IF('Project 5'!$V464&lt;&gt;"",'Project 5'!$V464*VLOOKUP('Project 5'!$U464,#REF!,2,0),"")</f>
        <v/>
      </c>
    </row>
    <row r="465" spans="12:23" x14ac:dyDescent="0.35">
      <c r="L465"/>
      <c r="W465" s="53" t="str">
        <f>IF('Project 5'!$V465&lt;&gt;"",'Project 5'!$V465*VLOOKUP('Project 5'!$U465,#REF!,2,0),"")</f>
        <v/>
      </c>
    </row>
    <row r="466" spans="12:23" x14ac:dyDescent="0.35">
      <c r="L466"/>
      <c r="W466" s="53" t="str">
        <f>IF('Project 5'!$V466&lt;&gt;"",'Project 5'!$V466*VLOOKUP('Project 5'!$U466,#REF!,2,0),"")</f>
        <v/>
      </c>
    </row>
    <row r="467" spans="12:23" x14ac:dyDescent="0.35">
      <c r="L467"/>
      <c r="W467" s="53" t="str">
        <f>IF('Project 5'!$V467&lt;&gt;"",'Project 5'!$V467*VLOOKUP('Project 5'!$U467,#REF!,2,0),"")</f>
        <v/>
      </c>
    </row>
    <row r="468" spans="12:23" x14ac:dyDescent="0.35">
      <c r="L468"/>
      <c r="W468" s="53" t="str">
        <f>IF('Project 5'!$V468&lt;&gt;"",'Project 5'!$V468*VLOOKUP('Project 5'!$U468,#REF!,2,0),"")</f>
        <v/>
      </c>
    </row>
    <row r="469" spans="12:23" x14ac:dyDescent="0.35">
      <c r="L469"/>
      <c r="W469" s="53" t="str">
        <f>IF('Project 5'!$V469&lt;&gt;"",'Project 5'!$V469*VLOOKUP('Project 5'!$U469,#REF!,2,0),"")</f>
        <v/>
      </c>
    </row>
    <row r="470" spans="12:23" x14ac:dyDescent="0.35">
      <c r="L470"/>
      <c r="W470" s="53" t="str">
        <f>IF('Project 5'!$V470&lt;&gt;"",'Project 5'!$V470*VLOOKUP('Project 5'!$U470,#REF!,2,0),"")</f>
        <v/>
      </c>
    </row>
    <row r="471" spans="12:23" x14ac:dyDescent="0.35">
      <c r="L471"/>
      <c r="W471" s="53" t="str">
        <f>IF('Project 5'!$V471&lt;&gt;"",'Project 5'!$V471*VLOOKUP('Project 5'!$U471,#REF!,2,0),"")</f>
        <v/>
      </c>
    </row>
    <row r="472" spans="12:23" x14ac:dyDescent="0.35">
      <c r="L472"/>
      <c r="W472" s="53" t="str">
        <f>IF('Project 5'!$V472&lt;&gt;"",'Project 5'!$V472*VLOOKUP('Project 5'!$U472,#REF!,2,0),"")</f>
        <v/>
      </c>
    </row>
    <row r="473" spans="12:23" x14ac:dyDescent="0.35">
      <c r="L473"/>
      <c r="W473" s="53" t="str">
        <f>IF('Project 5'!$V473&lt;&gt;"",'Project 5'!$V473*VLOOKUP('Project 5'!$U473,#REF!,2,0),"")</f>
        <v/>
      </c>
    </row>
    <row r="474" spans="12:23" x14ac:dyDescent="0.35">
      <c r="L474"/>
      <c r="W474" s="53" t="str">
        <f>IF('Project 5'!$V474&lt;&gt;"",'Project 5'!$V474*VLOOKUP('Project 5'!$U474,#REF!,2,0),"")</f>
        <v/>
      </c>
    </row>
    <row r="475" spans="12:23" x14ac:dyDescent="0.35">
      <c r="L475"/>
      <c r="W475" s="53" t="str">
        <f>IF('Project 5'!$V475&lt;&gt;"",'Project 5'!$V475*VLOOKUP('Project 5'!$U475,#REF!,2,0),"")</f>
        <v/>
      </c>
    </row>
    <row r="476" spans="12:23" x14ac:dyDescent="0.35">
      <c r="L476"/>
      <c r="W476" s="53" t="str">
        <f>IF('Project 5'!$V476&lt;&gt;"",'Project 5'!$V476*VLOOKUP('Project 5'!$U476,#REF!,2,0),"")</f>
        <v/>
      </c>
    </row>
    <row r="477" spans="12:23" x14ac:dyDescent="0.35">
      <c r="L477"/>
      <c r="W477" s="53" t="str">
        <f>IF('Project 5'!$V477&lt;&gt;"",'Project 5'!$V477*VLOOKUP('Project 5'!$U477,#REF!,2,0),"")</f>
        <v/>
      </c>
    </row>
    <row r="478" spans="12:23" x14ac:dyDescent="0.35">
      <c r="L478"/>
      <c r="W478" s="53" t="str">
        <f>IF('Project 5'!$V478&lt;&gt;"",'Project 5'!$V478*VLOOKUP('Project 5'!$U478,#REF!,2,0),"")</f>
        <v/>
      </c>
    </row>
    <row r="479" spans="12:23" x14ac:dyDescent="0.35">
      <c r="L479"/>
      <c r="W479" s="53" t="str">
        <f>IF('Project 5'!$V479&lt;&gt;"",'Project 5'!$V479*VLOOKUP('Project 5'!$U479,#REF!,2,0),"")</f>
        <v/>
      </c>
    </row>
    <row r="480" spans="12:23" x14ac:dyDescent="0.35">
      <c r="L480"/>
      <c r="W480" s="53" t="str">
        <f>IF('Project 5'!$V480&lt;&gt;"",'Project 5'!$V480*VLOOKUP('Project 5'!$U480,#REF!,2,0),"")</f>
        <v/>
      </c>
    </row>
    <row r="481" spans="12:23" x14ac:dyDescent="0.35">
      <c r="L481"/>
      <c r="W481" s="53" t="str">
        <f>IF('Project 5'!$V481&lt;&gt;"",'Project 5'!$V481*VLOOKUP('Project 5'!$U481,#REF!,2,0),"")</f>
        <v/>
      </c>
    </row>
    <row r="482" spans="12:23" x14ac:dyDescent="0.35">
      <c r="L482"/>
      <c r="W482" s="53" t="str">
        <f>IF('Project 5'!$V482&lt;&gt;"",'Project 5'!$V482*VLOOKUP('Project 5'!$U482,#REF!,2,0),"")</f>
        <v/>
      </c>
    </row>
    <row r="483" spans="12:23" x14ac:dyDescent="0.35">
      <c r="L483"/>
      <c r="W483" s="53" t="str">
        <f>IF('Project 5'!$V483&lt;&gt;"",'Project 5'!$V483*VLOOKUP('Project 5'!$U483,#REF!,2,0),"")</f>
        <v/>
      </c>
    </row>
    <row r="484" spans="12:23" x14ac:dyDescent="0.35">
      <c r="L484"/>
      <c r="W484" s="53" t="str">
        <f>IF('Project 5'!$V484&lt;&gt;"",'Project 5'!$V484*VLOOKUP('Project 5'!$U484,#REF!,2,0),"")</f>
        <v/>
      </c>
    </row>
    <row r="485" spans="12:23" x14ac:dyDescent="0.35">
      <c r="L485"/>
      <c r="W485" s="53" t="str">
        <f>IF('Project 5'!$V485&lt;&gt;"",'Project 5'!$V485*VLOOKUP('Project 5'!$U485,#REF!,2,0),"")</f>
        <v/>
      </c>
    </row>
    <row r="486" spans="12:23" x14ac:dyDescent="0.35">
      <c r="L486"/>
      <c r="W486" s="53" t="str">
        <f>IF('Project 5'!$V486&lt;&gt;"",'Project 5'!$V486*VLOOKUP('Project 5'!$U486,#REF!,2,0),"")</f>
        <v/>
      </c>
    </row>
    <row r="487" spans="12:23" x14ac:dyDescent="0.35">
      <c r="L487"/>
      <c r="W487" s="53" t="str">
        <f>IF('Project 5'!$V487&lt;&gt;"",'Project 5'!$V487*VLOOKUP('Project 5'!$U487,#REF!,2,0),"")</f>
        <v/>
      </c>
    </row>
    <row r="488" spans="12:23" x14ac:dyDescent="0.35">
      <c r="L488"/>
      <c r="W488" s="53" t="str">
        <f>IF('Project 5'!$V488&lt;&gt;"",'Project 5'!$V488*VLOOKUP('Project 5'!$U488,#REF!,2,0),"")</f>
        <v/>
      </c>
    </row>
    <row r="489" spans="12:23" x14ac:dyDescent="0.35">
      <c r="L489"/>
      <c r="W489" s="53" t="str">
        <f>IF('Project 5'!$V489&lt;&gt;"",'Project 5'!$V489*VLOOKUP('Project 5'!$U489,#REF!,2,0),"")</f>
        <v/>
      </c>
    </row>
    <row r="490" spans="12:23" x14ac:dyDescent="0.35">
      <c r="L490"/>
      <c r="W490" s="53" t="str">
        <f>IF('Project 5'!$V490&lt;&gt;"",'Project 5'!$V490*VLOOKUP('Project 5'!$U490,#REF!,2,0),"")</f>
        <v/>
      </c>
    </row>
    <row r="491" spans="12:23" x14ac:dyDescent="0.35">
      <c r="L491"/>
      <c r="W491" s="53" t="str">
        <f>IF('Project 5'!$V491&lt;&gt;"",'Project 5'!$V491*VLOOKUP('Project 5'!$U491,#REF!,2,0),"")</f>
        <v/>
      </c>
    </row>
    <row r="492" spans="12:23" x14ac:dyDescent="0.35">
      <c r="L492"/>
      <c r="W492" s="53" t="str">
        <f>IF('Project 5'!$V492&lt;&gt;"",'Project 5'!$V492*VLOOKUP('Project 5'!$U492,#REF!,2,0),"")</f>
        <v/>
      </c>
    </row>
    <row r="493" spans="12:23" x14ac:dyDescent="0.35">
      <c r="L493"/>
      <c r="W493" s="53" t="str">
        <f>IF('Project 5'!$V493&lt;&gt;"",'Project 5'!$V493*VLOOKUP('Project 5'!$U493,#REF!,2,0),"")</f>
        <v/>
      </c>
    </row>
    <row r="494" spans="12:23" x14ac:dyDescent="0.35">
      <c r="L494"/>
      <c r="W494" s="53" t="str">
        <f>IF('Project 5'!$V494&lt;&gt;"",'Project 5'!$V494*VLOOKUP('Project 5'!$U494,#REF!,2,0),"")</f>
        <v/>
      </c>
    </row>
    <row r="495" spans="12:23" x14ac:dyDescent="0.35">
      <c r="L495"/>
      <c r="W495" s="53" t="str">
        <f>IF('Project 5'!$V495&lt;&gt;"",'Project 5'!$V495*VLOOKUP('Project 5'!$U495,#REF!,2,0),"")</f>
        <v/>
      </c>
    </row>
    <row r="496" spans="12:23" x14ac:dyDescent="0.35">
      <c r="L496"/>
      <c r="W496" s="53" t="str">
        <f>IF('Project 5'!$V496&lt;&gt;"",'Project 5'!$V496*VLOOKUP('Project 5'!$U496,#REF!,2,0),"")</f>
        <v/>
      </c>
    </row>
    <row r="497" spans="12:23" x14ac:dyDescent="0.35">
      <c r="L497"/>
      <c r="W497" s="53" t="str">
        <f>IF('Project 5'!$V497&lt;&gt;"",'Project 5'!$V497*VLOOKUP('Project 5'!$U497,#REF!,2,0),"")</f>
        <v/>
      </c>
    </row>
    <row r="498" spans="12:23" x14ac:dyDescent="0.35">
      <c r="L498"/>
      <c r="W498" s="53" t="str">
        <f>IF('Project 5'!$V498&lt;&gt;"",'Project 5'!$V498*VLOOKUP('Project 5'!$U498,#REF!,2,0),"")</f>
        <v/>
      </c>
    </row>
    <row r="499" spans="12:23" x14ac:dyDescent="0.35">
      <c r="L499"/>
      <c r="W499" s="53" t="str">
        <f>IF('Project 5'!$V499&lt;&gt;"",'Project 5'!$V499*VLOOKUP('Project 5'!$U499,#REF!,2,0),"")</f>
        <v/>
      </c>
    </row>
    <row r="500" spans="12:23" x14ac:dyDescent="0.35">
      <c r="L500"/>
      <c r="W500" s="53" t="str">
        <f>IF('Project 5'!$V500&lt;&gt;"",'Project 5'!$V500*VLOOKUP('Project 5'!$U500,#REF!,2,0),"")</f>
        <v/>
      </c>
    </row>
    <row r="501" spans="12:23" x14ac:dyDescent="0.35">
      <c r="L501"/>
      <c r="W501" s="53" t="str">
        <f>IF('Project 5'!$V501&lt;&gt;"",'Project 5'!$V501*VLOOKUP('Project 5'!$U501,#REF!,2,0),"")</f>
        <v/>
      </c>
    </row>
    <row r="502" spans="12:23" x14ac:dyDescent="0.35">
      <c r="L502"/>
      <c r="W502" s="53" t="str">
        <f>IF('Project 5'!$V502&lt;&gt;"",'Project 5'!$V502*VLOOKUP('Project 5'!$U502,#REF!,2,0),"")</f>
        <v/>
      </c>
    </row>
    <row r="503" spans="12:23" x14ac:dyDescent="0.35">
      <c r="L503"/>
      <c r="W503" s="53" t="str">
        <f>IF('Project 5'!$V503&lt;&gt;"",'Project 5'!$V503*VLOOKUP('Project 5'!$U503,#REF!,2,0),"")</f>
        <v/>
      </c>
    </row>
    <row r="504" spans="12:23" x14ac:dyDescent="0.35">
      <c r="L504"/>
      <c r="W504" s="53" t="str">
        <f>IF('Project 5'!$V504&lt;&gt;"",'Project 5'!$V504*VLOOKUP('Project 5'!$U504,#REF!,2,0),"")</f>
        <v/>
      </c>
    </row>
    <row r="505" spans="12:23" x14ac:dyDescent="0.35">
      <c r="L505"/>
      <c r="W505" s="53" t="str">
        <f>IF('Project 5'!$V505&lt;&gt;"",'Project 5'!$V505*VLOOKUP('Project 5'!$U505,#REF!,2,0),"")</f>
        <v/>
      </c>
    </row>
    <row r="506" spans="12:23" x14ac:dyDescent="0.35">
      <c r="L506"/>
      <c r="W506" s="53" t="str">
        <f>IF('Project 5'!$V506&lt;&gt;"",'Project 5'!$V506*VLOOKUP('Project 5'!$U506,#REF!,2,0),"")</f>
        <v/>
      </c>
    </row>
    <row r="507" spans="12:23" x14ac:dyDescent="0.35">
      <c r="L507"/>
      <c r="W507" s="53" t="str">
        <f>IF('Project 5'!$V507&lt;&gt;"",'Project 5'!$V507*VLOOKUP('Project 5'!$U507,#REF!,2,0),"")</f>
        <v/>
      </c>
    </row>
    <row r="508" spans="12:23" x14ac:dyDescent="0.35">
      <c r="L508"/>
      <c r="W508" s="53" t="str">
        <f>IF('Project 5'!$V508&lt;&gt;"",'Project 5'!$V508*VLOOKUP('Project 5'!$U508,#REF!,2,0),"")</f>
        <v/>
      </c>
    </row>
    <row r="509" spans="12:23" x14ac:dyDescent="0.35">
      <c r="L509"/>
      <c r="W509" s="53" t="str">
        <f>IF('Project 5'!$V509&lt;&gt;"",'Project 5'!$V509*VLOOKUP('Project 5'!$U509,#REF!,2,0),"")</f>
        <v/>
      </c>
    </row>
    <row r="510" spans="12:23" x14ac:dyDescent="0.35">
      <c r="L510"/>
      <c r="W510" s="53" t="str">
        <f>IF('Project 5'!$V510&lt;&gt;"",'Project 5'!$V510*VLOOKUP('Project 5'!$U510,#REF!,2,0),"")</f>
        <v/>
      </c>
    </row>
    <row r="511" spans="12:23" x14ac:dyDescent="0.35">
      <c r="L511"/>
      <c r="W511" s="53" t="str">
        <f>IF('Project 5'!$V511&lt;&gt;"",'Project 5'!$V511*VLOOKUP('Project 5'!$U511,#REF!,2,0),"")</f>
        <v/>
      </c>
    </row>
    <row r="512" spans="12:23" x14ac:dyDescent="0.35">
      <c r="L512"/>
      <c r="W512" s="53" t="str">
        <f>IF('Project 5'!$V512&lt;&gt;"",'Project 5'!$V512*VLOOKUP('Project 5'!$U512,#REF!,2,0),"")</f>
        <v/>
      </c>
    </row>
    <row r="513" spans="12:23" x14ac:dyDescent="0.35">
      <c r="L513"/>
      <c r="W513" s="53" t="str">
        <f>IF('Project 5'!$V513&lt;&gt;"",'Project 5'!$V513*VLOOKUP('Project 5'!$U513,#REF!,2,0),"")</f>
        <v/>
      </c>
    </row>
    <row r="514" spans="12:23" x14ac:dyDescent="0.35">
      <c r="L514"/>
      <c r="W514" s="53" t="str">
        <f>IF('Project 5'!$V514&lt;&gt;"",'Project 5'!$V514*VLOOKUP('Project 5'!$U514,#REF!,2,0),"")</f>
        <v/>
      </c>
    </row>
    <row r="515" spans="12:23" x14ac:dyDescent="0.35">
      <c r="L515"/>
      <c r="W515" s="53" t="str">
        <f>IF('Project 5'!$V515&lt;&gt;"",'Project 5'!$V515*VLOOKUP('Project 5'!$U515,#REF!,2,0),"")</f>
        <v/>
      </c>
    </row>
    <row r="516" spans="12:23" x14ac:dyDescent="0.35">
      <c r="L516"/>
      <c r="W516" s="53" t="str">
        <f>IF('Project 5'!$V516&lt;&gt;"",'Project 5'!$V516*VLOOKUP('Project 5'!$U516,#REF!,2,0),"")</f>
        <v/>
      </c>
    </row>
    <row r="517" spans="12:23" x14ac:dyDescent="0.35">
      <c r="L517"/>
      <c r="W517" s="53" t="str">
        <f>IF('Project 5'!$V517&lt;&gt;"",'Project 5'!$V517*VLOOKUP('Project 5'!$U517,#REF!,2,0),"")</f>
        <v/>
      </c>
    </row>
    <row r="518" spans="12:23" x14ac:dyDescent="0.35">
      <c r="L518"/>
      <c r="W518" s="53" t="str">
        <f>IF('Project 5'!$V518&lt;&gt;"",'Project 5'!$V518*VLOOKUP('Project 5'!$U518,#REF!,2,0),"")</f>
        <v/>
      </c>
    </row>
    <row r="519" spans="12:23" x14ac:dyDescent="0.35">
      <c r="L519"/>
      <c r="W519" s="53" t="str">
        <f>IF('Project 5'!$V519&lt;&gt;"",'Project 5'!$V519*VLOOKUP('Project 5'!$U519,#REF!,2,0),"")</f>
        <v/>
      </c>
    </row>
    <row r="520" spans="12:23" x14ac:dyDescent="0.35">
      <c r="L520"/>
      <c r="W520" s="53" t="str">
        <f>IF('Project 5'!$V520&lt;&gt;"",'Project 5'!$V520*VLOOKUP('Project 5'!$U520,#REF!,2,0),"")</f>
        <v/>
      </c>
    </row>
    <row r="521" spans="12:23" x14ac:dyDescent="0.35">
      <c r="L521"/>
      <c r="W521" s="53" t="str">
        <f>IF('Project 5'!$V521&lt;&gt;"",'Project 5'!$V521*VLOOKUP('Project 5'!$U521,#REF!,2,0),"")</f>
        <v/>
      </c>
    </row>
    <row r="522" spans="12:23" x14ac:dyDescent="0.35">
      <c r="L522"/>
      <c r="W522" s="53" t="str">
        <f>IF('Project 5'!$V522&lt;&gt;"",'Project 5'!$V522*VLOOKUP('Project 5'!$U522,#REF!,2,0),"")</f>
        <v/>
      </c>
    </row>
    <row r="523" spans="12:23" x14ac:dyDescent="0.35">
      <c r="L523"/>
      <c r="W523" s="53" t="str">
        <f>IF('Project 5'!$V523&lt;&gt;"",'Project 5'!$V523*VLOOKUP('Project 5'!$U523,#REF!,2,0),"")</f>
        <v/>
      </c>
    </row>
    <row r="524" spans="12:23" x14ac:dyDescent="0.35">
      <c r="L524"/>
      <c r="W524" s="53" t="str">
        <f>IF('Project 5'!$V524&lt;&gt;"",'Project 5'!$V524*VLOOKUP('Project 5'!$U524,#REF!,2,0),"")</f>
        <v/>
      </c>
    </row>
    <row r="525" spans="12:23" x14ac:dyDescent="0.35">
      <c r="L525"/>
      <c r="W525" s="53" t="str">
        <f>IF('Project 5'!$V525&lt;&gt;"",'Project 5'!$V525*VLOOKUP('Project 5'!$U525,#REF!,2,0),"")</f>
        <v/>
      </c>
    </row>
    <row r="526" spans="12:23" x14ac:dyDescent="0.35">
      <c r="L526"/>
      <c r="W526" s="53" t="str">
        <f>IF('Project 5'!$V526&lt;&gt;"",'Project 5'!$V526*VLOOKUP('Project 5'!$U526,#REF!,2,0),"")</f>
        <v/>
      </c>
    </row>
    <row r="527" spans="12:23" x14ac:dyDescent="0.35">
      <c r="L527"/>
      <c r="W527" s="53" t="str">
        <f>IF('Project 5'!$V527&lt;&gt;"",'Project 5'!$V527*VLOOKUP('Project 5'!$U527,#REF!,2,0),"")</f>
        <v/>
      </c>
    </row>
    <row r="528" spans="12:23" x14ac:dyDescent="0.35">
      <c r="L528"/>
      <c r="W528" s="53" t="str">
        <f>IF('Project 5'!$V528&lt;&gt;"",'Project 5'!$V528*VLOOKUP('Project 5'!$U528,#REF!,2,0),"")</f>
        <v/>
      </c>
    </row>
    <row r="529" spans="12:23" x14ac:dyDescent="0.35">
      <c r="L529"/>
      <c r="W529" s="53" t="str">
        <f>IF('Project 5'!$V529&lt;&gt;"",'Project 5'!$V529*VLOOKUP('Project 5'!$U529,#REF!,2,0),"")</f>
        <v/>
      </c>
    </row>
    <row r="530" spans="12:23" x14ac:dyDescent="0.35">
      <c r="L530"/>
      <c r="W530" s="53" t="str">
        <f>IF('Project 5'!$V530&lt;&gt;"",'Project 5'!$V530*VLOOKUP('Project 5'!$U530,#REF!,2,0),"")</f>
        <v/>
      </c>
    </row>
    <row r="531" spans="12:23" x14ac:dyDescent="0.35">
      <c r="L531"/>
      <c r="W531" s="53" t="str">
        <f>IF('Project 5'!$V531&lt;&gt;"",'Project 5'!$V531*VLOOKUP('Project 5'!$U531,#REF!,2,0),"")</f>
        <v/>
      </c>
    </row>
    <row r="532" spans="12:23" x14ac:dyDescent="0.35">
      <c r="L532"/>
      <c r="W532" s="53" t="str">
        <f>IF('Project 5'!$V532&lt;&gt;"",'Project 5'!$V532*VLOOKUP('Project 5'!$U532,#REF!,2,0),"")</f>
        <v/>
      </c>
    </row>
    <row r="533" spans="12:23" x14ac:dyDescent="0.35">
      <c r="L533"/>
      <c r="W533" s="53" t="str">
        <f>IF('Project 5'!$V533&lt;&gt;"",'Project 5'!$V533*VLOOKUP('Project 5'!$U533,#REF!,2,0),"")</f>
        <v/>
      </c>
    </row>
    <row r="534" spans="12:23" x14ac:dyDescent="0.35">
      <c r="L534"/>
      <c r="W534" s="53" t="str">
        <f>IF('Project 5'!$V534&lt;&gt;"",'Project 5'!$V534*VLOOKUP('Project 5'!$U534,#REF!,2,0),"")</f>
        <v/>
      </c>
    </row>
    <row r="535" spans="12:23" x14ac:dyDescent="0.35">
      <c r="L535"/>
      <c r="W535" s="53" t="str">
        <f>IF('Project 5'!$V535&lt;&gt;"",'Project 5'!$V535*VLOOKUP('Project 5'!$U535,#REF!,2,0),"")</f>
        <v/>
      </c>
    </row>
    <row r="536" spans="12:23" x14ac:dyDescent="0.35">
      <c r="L536"/>
      <c r="W536" s="53" t="str">
        <f>IF('Project 5'!$V536&lt;&gt;"",'Project 5'!$V536*VLOOKUP('Project 5'!$U536,#REF!,2,0),"")</f>
        <v/>
      </c>
    </row>
    <row r="537" spans="12:23" x14ac:dyDescent="0.35">
      <c r="L537"/>
      <c r="W537" s="53" t="str">
        <f>IF('Project 5'!$V537&lt;&gt;"",'Project 5'!$V537*VLOOKUP('Project 5'!$U537,#REF!,2,0),"")</f>
        <v/>
      </c>
    </row>
    <row r="538" spans="12:23" x14ac:dyDescent="0.35">
      <c r="L538"/>
      <c r="W538" s="53" t="str">
        <f>IF('Project 5'!$V538&lt;&gt;"",'Project 5'!$V538*VLOOKUP('Project 5'!$U538,#REF!,2,0),"")</f>
        <v/>
      </c>
    </row>
    <row r="539" spans="12:23" x14ac:dyDescent="0.35">
      <c r="L539"/>
      <c r="W539" s="53" t="str">
        <f>IF('Project 5'!$V539&lt;&gt;"",'Project 5'!$V539*VLOOKUP('Project 5'!$U539,#REF!,2,0),"")</f>
        <v/>
      </c>
    </row>
    <row r="540" spans="12:23" x14ac:dyDescent="0.35">
      <c r="L540"/>
      <c r="W540" s="53" t="str">
        <f>IF('Project 5'!$V540&lt;&gt;"",'Project 5'!$V540*VLOOKUP('Project 5'!$U540,#REF!,2,0),"")</f>
        <v/>
      </c>
    </row>
    <row r="541" spans="12:23" x14ac:dyDescent="0.35">
      <c r="L541"/>
      <c r="W541" s="53" t="str">
        <f>IF('Project 5'!$V541&lt;&gt;"",'Project 5'!$V541*VLOOKUP('Project 5'!$U541,#REF!,2,0),"")</f>
        <v/>
      </c>
    </row>
    <row r="542" spans="12:23" x14ac:dyDescent="0.35">
      <c r="L542"/>
      <c r="W542" s="53" t="str">
        <f>IF('Project 5'!$V542&lt;&gt;"",'Project 5'!$V542*VLOOKUP('Project 5'!$U542,#REF!,2,0),"")</f>
        <v/>
      </c>
    </row>
    <row r="543" spans="12:23" x14ac:dyDescent="0.35">
      <c r="L543"/>
      <c r="W543" s="53" t="str">
        <f>IF('Project 5'!$V543&lt;&gt;"",'Project 5'!$V543*VLOOKUP('Project 5'!$U543,#REF!,2,0),"")</f>
        <v/>
      </c>
    </row>
    <row r="544" spans="12:23" x14ac:dyDescent="0.35">
      <c r="L544"/>
      <c r="W544" s="53" t="str">
        <f>IF('Project 5'!$V544&lt;&gt;"",'Project 5'!$V544*VLOOKUP('Project 5'!$U544,#REF!,2,0),"")</f>
        <v/>
      </c>
    </row>
    <row r="545" spans="12:23" x14ac:dyDescent="0.35">
      <c r="L545"/>
      <c r="W545" s="53" t="str">
        <f>IF('Project 5'!$V545&lt;&gt;"",'Project 5'!$V545*VLOOKUP('Project 5'!$U545,#REF!,2,0),"")</f>
        <v/>
      </c>
    </row>
    <row r="546" spans="12:23" x14ac:dyDescent="0.35">
      <c r="L546"/>
      <c r="W546" s="53" t="str">
        <f>IF('Project 5'!$V546&lt;&gt;"",'Project 5'!$V546*VLOOKUP('Project 5'!$U546,#REF!,2,0),"")</f>
        <v/>
      </c>
    </row>
    <row r="547" spans="12:23" x14ac:dyDescent="0.35">
      <c r="L547"/>
      <c r="W547" s="53" t="str">
        <f>IF('Project 5'!$V547&lt;&gt;"",'Project 5'!$V547*VLOOKUP('Project 5'!$U547,#REF!,2,0),"")</f>
        <v/>
      </c>
    </row>
    <row r="548" spans="12:23" x14ac:dyDescent="0.35">
      <c r="L548"/>
      <c r="W548" s="53" t="str">
        <f>IF('Project 5'!$V548&lt;&gt;"",'Project 5'!$V548*VLOOKUP('Project 5'!$U548,#REF!,2,0),"")</f>
        <v/>
      </c>
    </row>
    <row r="549" spans="12:23" x14ac:dyDescent="0.35">
      <c r="L549"/>
      <c r="W549" s="53" t="str">
        <f>IF('Project 5'!$V549&lt;&gt;"",'Project 5'!$V549*VLOOKUP('Project 5'!$U549,#REF!,2,0),"")</f>
        <v/>
      </c>
    </row>
    <row r="550" spans="12:23" x14ac:dyDescent="0.35">
      <c r="L550"/>
      <c r="W550" s="53" t="str">
        <f>IF('Project 5'!$V550&lt;&gt;"",'Project 5'!$V550*VLOOKUP('Project 5'!$U550,#REF!,2,0),"")</f>
        <v/>
      </c>
    </row>
    <row r="551" spans="12:23" x14ac:dyDescent="0.35">
      <c r="L551"/>
      <c r="W551" s="53" t="str">
        <f>IF('Project 5'!$V551&lt;&gt;"",'Project 5'!$V551*VLOOKUP('Project 5'!$U551,#REF!,2,0),"")</f>
        <v/>
      </c>
    </row>
    <row r="552" spans="12:23" x14ac:dyDescent="0.35">
      <c r="L552"/>
      <c r="W552" s="53" t="str">
        <f>IF('Project 5'!$V552&lt;&gt;"",'Project 5'!$V552*VLOOKUP('Project 5'!$U552,#REF!,2,0),"")</f>
        <v/>
      </c>
    </row>
    <row r="553" spans="12:23" x14ac:dyDescent="0.35">
      <c r="L553"/>
      <c r="W553" s="53" t="str">
        <f>IF('Project 5'!$V553&lt;&gt;"",'Project 5'!$V553*VLOOKUP('Project 5'!$U553,#REF!,2,0),"")</f>
        <v/>
      </c>
    </row>
    <row r="554" spans="12:23" x14ac:dyDescent="0.35">
      <c r="L554"/>
      <c r="W554" s="53" t="str">
        <f>IF('Project 5'!$V554&lt;&gt;"",'Project 5'!$V554*VLOOKUP('Project 5'!$U554,#REF!,2,0),"")</f>
        <v/>
      </c>
    </row>
    <row r="555" spans="12:23" x14ac:dyDescent="0.35">
      <c r="L555"/>
      <c r="W555" s="53" t="str">
        <f>IF('Project 5'!$V555&lt;&gt;"",'Project 5'!$V555*VLOOKUP('Project 5'!$U555,#REF!,2,0),"")</f>
        <v/>
      </c>
    </row>
    <row r="556" spans="12:23" x14ac:dyDescent="0.35">
      <c r="L556"/>
      <c r="W556" s="53" t="str">
        <f>IF('Project 5'!$V556&lt;&gt;"",'Project 5'!$V556*VLOOKUP('Project 5'!$U556,#REF!,2,0),"")</f>
        <v/>
      </c>
    </row>
    <row r="557" spans="12:23" x14ac:dyDescent="0.35">
      <c r="L557"/>
      <c r="W557" s="53" t="str">
        <f>IF('Project 5'!$V557&lt;&gt;"",'Project 5'!$V557*VLOOKUP('Project 5'!$U557,#REF!,2,0),"")</f>
        <v/>
      </c>
    </row>
    <row r="558" spans="12:23" x14ac:dyDescent="0.35">
      <c r="L558"/>
      <c r="W558" s="53" t="str">
        <f>IF('Project 5'!$V558&lt;&gt;"",'Project 5'!$V558*VLOOKUP('Project 5'!$U558,#REF!,2,0),"")</f>
        <v/>
      </c>
    </row>
    <row r="559" spans="12:23" x14ac:dyDescent="0.35">
      <c r="L559"/>
      <c r="W559" s="53" t="str">
        <f>IF('Project 5'!$V559&lt;&gt;"",'Project 5'!$V559*VLOOKUP('Project 5'!$U559,#REF!,2,0),"")</f>
        <v/>
      </c>
    </row>
    <row r="560" spans="12:23" x14ac:dyDescent="0.35">
      <c r="L560"/>
      <c r="W560" s="53" t="str">
        <f>IF('Project 5'!$V560&lt;&gt;"",'Project 5'!$V560*VLOOKUP('Project 5'!$U560,#REF!,2,0),"")</f>
        <v/>
      </c>
    </row>
    <row r="561" spans="12:23" x14ac:dyDescent="0.35">
      <c r="L561"/>
      <c r="W561" s="53" t="str">
        <f>IF('Project 5'!$V561&lt;&gt;"",'Project 5'!$V561*VLOOKUP('Project 5'!$U561,#REF!,2,0),"")</f>
        <v/>
      </c>
    </row>
    <row r="562" spans="12:23" x14ac:dyDescent="0.35">
      <c r="L562"/>
      <c r="W562" s="53" t="str">
        <f>IF('Project 5'!$V562&lt;&gt;"",'Project 5'!$V562*VLOOKUP('Project 5'!$U562,#REF!,2,0),"")</f>
        <v/>
      </c>
    </row>
    <row r="563" spans="12:23" x14ac:dyDescent="0.35">
      <c r="L563"/>
      <c r="W563" s="53" t="str">
        <f>IF('Project 5'!$V563&lt;&gt;"",'Project 5'!$V563*VLOOKUP('Project 5'!$U563,#REF!,2,0),"")</f>
        <v/>
      </c>
    </row>
    <row r="564" spans="12:23" x14ac:dyDescent="0.35">
      <c r="L564"/>
      <c r="W564" s="53" t="str">
        <f>IF('Project 5'!$V564&lt;&gt;"",'Project 5'!$V564*VLOOKUP('Project 5'!$U564,#REF!,2,0),"")</f>
        <v/>
      </c>
    </row>
    <row r="565" spans="12:23" x14ac:dyDescent="0.35">
      <c r="L565"/>
      <c r="W565" s="53" t="str">
        <f>IF('Project 5'!$V565&lt;&gt;"",'Project 5'!$V565*VLOOKUP('Project 5'!$U565,#REF!,2,0),"")</f>
        <v/>
      </c>
    </row>
    <row r="566" spans="12:23" x14ac:dyDescent="0.35">
      <c r="L566"/>
      <c r="W566" s="53" t="str">
        <f>IF('Project 5'!$V566&lt;&gt;"",'Project 5'!$V566*VLOOKUP('Project 5'!$U566,#REF!,2,0),"")</f>
        <v/>
      </c>
    </row>
    <row r="567" spans="12:23" x14ac:dyDescent="0.35">
      <c r="L567"/>
      <c r="W567" s="53" t="str">
        <f>IF('Project 5'!$V567&lt;&gt;"",'Project 5'!$V567*VLOOKUP('Project 5'!$U567,#REF!,2,0),"")</f>
        <v/>
      </c>
    </row>
    <row r="568" spans="12:23" x14ac:dyDescent="0.35">
      <c r="L568"/>
      <c r="W568" s="53" t="str">
        <f>IF('Project 5'!$V568&lt;&gt;"",'Project 5'!$V568*VLOOKUP('Project 5'!$U568,#REF!,2,0),"")</f>
        <v/>
      </c>
    </row>
    <row r="569" spans="12:23" x14ac:dyDescent="0.35">
      <c r="L569"/>
      <c r="W569" s="53" t="str">
        <f>IF('Project 5'!$V569&lt;&gt;"",'Project 5'!$V569*VLOOKUP('Project 5'!$U569,#REF!,2,0),"")</f>
        <v/>
      </c>
    </row>
    <row r="570" spans="12:23" x14ac:dyDescent="0.35">
      <c r="L570"/>
      <c r="W570" s="53" t="str">
        <f>IF('Project 5'!$V570&lt;&gt;"",'Project 5'!$V570*VLOOKUP('Project 5'!$U570,#REF!,2,0),"")</f>
        <v/>
      </c>
    </row>
    <row r="571" spans="12:23" x14ac:dyDescent="0.35">
      <c r="L571"/>
      <c r="W571" s="53" t="str">
        <f>IF('Project 5'!$V571&lt;&gt;"",'Project 5'!$V571*VLOOKUP('Project 5'!$U571,#REF!,2,0),"")</f>
        <v/>
      </c>
    </row>
    <row r="572" spans="12:23" x14ac:dyDescent="0.35">
      <c r="L572"/>
      <c r="W572" s="53" t="str">
        <f>IF('Project 5'!$V572&lt;&gt;"",'Project 5'!$V572*VLOOKUP('Project 5'!$U572,#REF!,2,0),"")</f>
        <v/>
      </c>
    </row>
    <row r="573" spans="12:23" x14ac:dyDescent="0.35">
      <c r="L573"/>
      <c r="W573" s="53" t="str">
        <f>IF('Project 5'!$V573&lt;&gt;"",'Project 5'!$V573*VLOOKUP('Project 5'!$U573,#REF!,2,0),"")</f>
        <v/>
      </c>
    </row>
    <row r="574" spans="12:23" x14ac:dyDescent="0.35">
      <c r="L574"/>
      <c r="W574" s="53" t="str">
        <f>IF('Project 5'!$V574&lt;&gt;"",'Project 5'!$V574*VLOOKUP('Project 5'!$U574,#REF!,2,0),"")</f>
        <v/>
      </c>
    </row>
    <row r="575" spans="12:23" x14ac:dyDescent="0.35">
      <c r="L575"/>
      <c r="W575" s="53" t="str">
        <f>IF('Project 5'!$V575&lt;&gt;"",'Project 5'!$V575*VLOOKUP('Project 5'!$U575,#REF!,2,0),"")</f>
        <v/>
      </c>
    </row>
    <row r="576" spans="12:23" x14ac:dyDescent="0.35">
      <c r="L576"/>
      <c r="W576" s="53" t="str">
        <f>IF('Project 5'!$V576&lt;&gt;"",'Project 5'!$V576*VLOOKUP('Project 5'!$U576,#REF!,2,0),"")</f>
        <v/>
      </c>
    </row>
    <row r="577" spans="12:23" x14ac:dyDescent="0.35">
      <c r="L577"/>
      <c r="W577" s="53" t="str">
        <f>IF('Project 5'!$V577&lt;&gt;"",'Project 5'!$V577*VLOOKUP('Project 5'!$U577,#REF!,2,0),"")</f>
        <v/>
      </c>
    </row>
    <row r="578" spans="12:23" x14ac:dyDescent="0.35">
      <c r="L578"/>
      <c r="W578" s="53" t="str">
        <f>IF('Project 5'!$V578&lt;&gt;"",'Project 5'!$V578*VLOOKUP('Project 5'!$U578,#REF!,2,0),"")</f>
        <v/>
      </c>
    </row>
    <row r="579" spans="12:23" x14ac:dyDescent="0.35">
      <c r="L579"/>
      <c r="W579" s="53" t="str">
        <f>IF('Project 5'!$V579&lt;&gt;"",'Project 5'!$V579*VLOOKUP('Project 5'!$U579,#REF!,2,0),"")</f>
        <v/>
      </c>
    </row>
    <row r="580" spans="12:23" x14ac:dyDescent="0.35">
      <c r="L580"/>
      <c r="W580" s="53" t="str">
        <f>IF('Project 5'!$V580&lt;&gt;"",'Project 5'!$V580*VLOOKUP('Project 5'!$U580,#REF!,2,0),"")</f>
        <v/>
      </c>
    </row>
    <row r="581" spans="12:23" x14ac:dyDescent="0.35">
      <c r="L581"/>
      <c r="W581" s="53" t="str">
        <f>IF('Project 5'!$V581&lt;&gt;"",'Project 5'!$V581*VLOOKUP('Project 5'!$U581,#REF!,2,0),"")</f>
        <v/>
      </c>
    </row>
    <row r="582" spans="12:23" x14ac:dyDescent="0.35">
      <c r="L582"/>
      <c r="W582" s="53" t="str">
        <f>IF('Project 5'!$V582&lt;&gt;"",'Project 5'!$V582*VLOOKUP('Project 5'!$U582,#REF!,2,0),"")</f>
        <v/>
      </c>
    </row>
    <row r="583" spans="12:23" x14ac:dyDescent="0.35">
      <c r="L583"/>
      <c r="W583" s="53" t="str">
        <f>IF('Project 5'!$V583&lt;&gt;"",'Project 5'!$V583*VLOOKUP('Project 5'!$U583,#REF!,2,0),"")</f>
        <v/>
      </c>
    </row>
    <row r="584" spans="12:23" x14ac:dyDescent="0.35">
      <c r="L584"/>
      <c r="W584" s="53" t="str">
        <f>IF('Project 5'!$V584&lt;&gt;"",'Project 5'!$V584*VLOOKUP('Project 5'!$U584,#REF!,2,0),"")</f>
        <v/>
      </c>
    </row>
    <row r="585" spans="12:23" x14ac:dyDescent="0.35">
      <c r="L585"/>
      <c r="W585" s="53" t="str">
        <f>IF('Project 5'!$V585&lt;&gt;"",'Project 5'!$V585*VLOOKUP('Project 5'!$U585,#REF!,2,0),"")</f>
        <v/>
      </c>
    </row>
    <row r="586" spans="12:23" x14ac:dyDescent="0.35">
      <c r="L586"/>
      <c r="W586" s="53" t="str">
        <f>IF('Project 5'!$V586&lt;&gt;"",'Project 5'!$V586*VLOOKUP('Project 5'!$U586,#REF!,2,0),"")</f>
        <v/>
      </c>
    </row>
    <row r="587" spans="12:23" x14ac:dyDescent="0.35">
      <c r="L587"/>
      <c r="W587" s="53" t="str">
        <f>IF('Project 5'!$V587&lt;&gt;"",'Project 5'!$V587*VLOOKUP('Project 5'!$U587,#REF!,2,0),"")</f>
        <v/>
      </c>
    </row>
    <row r="588" spans="12:23" x14ac:dyDescent="0.35">
      <c r="L588"/>
      <c r="W588" s="53" t="str">
        <f>IF('Project 5'!$V588&lt;&gt;"",'Project 5'!$V588*VLOOKUP('Project 5'!$U588,#REF!,2,0),"")</f>
        <v/>
      </c>
    </row>
    <row r="589" spans="12:23" x14ac:dyDescent="0.35">
      <c r="L589"/>
      <c r="W589" s="53" t="str">
        <f>IF('Project 5'!$V589&lt;&gt;"",'Project 5'!$V589*VLOOKUP('Project 5'!$U589,#REF!,2,0),"")</f>
        <v/>
      </c>
    </row>
    <row r="590" spans="12:23" x14ac:dyDescent="0.35">
      <c r="L590"/>
      <c r="W590" s="53" t="str">
        <f>IF('Project 5'!$V590&lt;&gt;"",'Project 5'!$V590*VLOOKUP('Project 5'!$U590,#REF!,2,0),"")</f>
        <v/>
      </c>
    </row>
    <row r="591" spans="12:23" x14ac:dyDescent="0.35">
      <c r="L591"/>
      <c r="W591" s="53" t="str">
        <f>IF('Project 5'!$V591&lt;&gt;"",'Project 5'!$V591*VLOOKUP('Project 5'!$U591,#REF!,2,0),"")</f>
        <v/>
      </c>
    </row>
    <row r="592" spans="12:23" x14ac:dyDescent="0.35">
      <c r="L592"/>
      <c r="W592" s="53" t="str">
        <f>IF('Project 5'!$V592&lt;&gt;"",'Project 5'!$V592*VLOOKUP('Project 5'!$U592,#REF!,2,0),"")</f>
        <v/>
      </c>
    </row>
    <row r="593" spans="12:23" x14ac:dyDescent="0.35">
      <c r="L593"/>
      <c r="W593" s="53" t="str">
        <f>IF('Project 5'!$V593&lt;&gt;"",'Project 5'!$V593*VLOOKUP('Project 5'!$U593,#REF!,2,0),"")</f>
        <v/>
      </c>
    </row>
    <row r="594" spans="12:23" x14ac:dyDescent="0.35">
      <c r="L594"/>
      <c r="W594" s="53" t="str">
        <f>IF('Project 5'!$V594&lt;&gt;"",'Project 5'!$V594*VLOOKUP('Project 5'!$U594,#REF!,2,0),"")</f>
        <v/>
      </c>
    </row>
    <row r="595" spans="12:23" x14ac:dyDescent="0.35">
      <c r="L595"/>
      <c r="W595" s="53" t="str">
        <f>IF('Project 5'!$V595&lt;&gt;"",'Project 5'!$V595*VLOOKUP('Project 5'!$U595,#REF!,2,0),"")</f>
        <v/>
      </c>
    </row>
    <row r="596" spans="12:23" x14ac:dyDescent="0.35">
      <c r="L596"/>
      <c r="W596" s="53" t="str">
        <f>IF('Project 5'!$V596&lt;&gt;"",'Project 5'!$V596*VLOOKUP('Project 5'!$U596,#REF!,2,0),"")</f>
        <v/>
      </c>
    </row>
    <row r="597" spans="12:23" x14ac:dyDescent="0.35">
      <c r="L597"/>
      <c r="W597" s="53" t="str">
        <f>IF('Project 5'!$V597&lt;&gt;"",'Project 5'!$V597*VLOOKUP('Project 5'!$U597,#REF!,2,0),"")</f>
        <v/>
      </c>
    </row>
    <row r="598" spans="12:23" x14ac:dyDescent="0.35">
      <c r="L598"/>
      <c r="W598" s="53" t="str">
        <f>IF('Project 5'!$V598&lt;&gt;"",'Project 5'!$V598*VLOOKUP('Project 5'!$U598,#REF!,2,0),"")</f>
        <v/>
      </c>
    </row>
    <row r="599" spans="12:23" x14ac:dyDescent="0.35">
      <c r="L599"/>
      <c r="W599" s="53" t="str">
        <f>IF('Project 5'!$V599&lt;&gt;"",'Project 5'!$V599*VLOOKUP('Project 5'!$U599,#REF!,2,0),"")</f>
        <v/>
      </c>
    </row>
    <row r="600" spans="12:23" x14ac:dyDescent="0.35">
      <c r="L600"/>
      <c r="W600" s="53" t="str">
        <f>IF('Project 5'!$V600&lt;&gt;"",'Project 5'!$V600*VLOOKUP('Project 5'!$U600,#REF!,2,0),"")</f>
        <v/>
      </c>
    </row>
    <row r="601" spans="12:23" x14ac:dyDescent="0.35">
      <c r="L601"/>
      <c r="W601" s="53" t="str">
        <f>IF('Project 5'!$V601&lt;&gt;"",'Project 5'!$V601*VLOOKUP('Project 5'!$U601,#REF!,2,0),"")</f>
        <v/>
      </c>
    </row>
    <row r="602" spans="12:23" x14ac:dyDescent="0.35">
      <c r="L602"/>
      <c r="W602" s="53" t="str">
        <f>IF('Project 5'!$V602&lt;&gt;"",'Project 5'!$V602*VLOOKUP('Project 5'!$U602,#REF!,2,0),"")</f>
        <v/>
      </c>
    </row>
    <row r="603" spans="12:23" x14ac:dyDescent="0.35">
      <c r="L603"/>
      <c r="W603" s="53" t="str">
        <f>IF('Project 5'!$V603&lt;&gt;"",'Project 5'!$V603*VLOOKUP('Project 5'!$U603,#REF!,2,0),"")</f>
        <v/>
      </c>
    </row>
    <row r="604" spans="12:23" x14ac:dyDescent="0.35">
      <c r="L604"/>
      <c r="W604" s="53" t="str">
        <f>IF('Project 5'!$V604&lt;&gt;"",'Project 5'!$V604*VLOOKUP('Project 5'!$U604,#REF!,2,0),"")</f>
        <v/>
      </c>
    </row>
    <row r="605" spans="12:23" x14ac:dyDescent="0.35">
      <c r="L605"/>
      <c r="W605" s="53" t="str">
        <f>IF('Project 5'!$V605&lt;&gt;"",'Project 5'!$V605*VLOOKUP('Project 5'!$U605,#REF!,2,0),"")</f>
        <v/>
      </c>
    </row>
    <row r="606" spans="12:23" x14ac:dyDescent="0.35">
      <c r="L606"/>
      <c r="W606" s="53" t="str">
        <f>IF('Project 5'!$V606&lt;&gt;"",'Project 5'!$V606*VLOOKUP('Project 5'!$U606,#REF!,2,0),"")</f>
        <v/>
      </c>
    </row>
    <row r="607" spans="12:23" x14ac:dyDescent="0.35">
      <c r="L607"/>
      <c r="W607" s="53" t="str">
        <f>IF('Project 5'!$V607&lt;&gt;"",'Project 5'!$V607*VLOOKUP('Project 5'!$U607,#REF!,2,0),"")</f>
        <v/>
      </c>
    </row>
    <row r="608" spans="12:23" x14ac:dyDescent="0.35">
      <c r="L608"/>
      <c r="W608" s="53" t="str">
        <f>IF('Project 5'!$V608&lt;&gt;"",'Project 5'!$V608*VLOOKUP('Project 5'!$U608,#REF!,2,0),"")</f>
        <v/>
      </c>
    </row>
    <row r="609" spans="12:23" x14ac:dyDescent="0.35">
      <c r="L609"/>
      <c r="W609" s="53" t="str">
        <f>IF('Project 5'!$V609&lt;&gt;"",'Project 5'!$V609*VLOOKUP('Project 5'!$U609,#REF!,2,0),"")</f>
        <v/>
      </c>
    </row>
    <row r="610" spans="12:23" x14ac:dyDescent="0.35">
      <c r="L610"/>
      <c r="W610" s="53" t="str">
        <f>IF('Project 5'!$V610&lt;&gt;"",'Project 5'!$V610*VLOOKUP('Project 5'!$U610,#REF!,2,0),"")</f>
        <v/>
      </c>
    </row>
    <row r="611" spans="12:23" x14ac:dyDescent="0.35">
      <c r="L611"/>
      <c r="W611" s="53" t="str">
        <f>IF('Project 5'!$V611&lt;&gt;"",'Project 5'!$V611*VLOOKUP('Project 5'!$U611,#REF!,2,0),"")</f>
        <v/>
      </c>
    </row>
    <row r="612" spans="12:23" x14ac:dyDescent="0.35">
      <c r="L612"/>
      <c r="W612" s="53" t="str">
        <f>IF('Project 5'!$V612&lt;&gt;"",'Project 5'!$V612*VLOOKUP('Project 5'!$U612,#REF!,2,0),"")</f>
        <v/>
      </c>
    </row>
    <row r="613" spans="12:23" x14ac:dyDescent="0.35">
      <c r="L613"/>
      <c r="W613" s="53" t="str">
        <f>IF('Project 5'!$V613&lt;&gt;"",'Project 5'!$V613*VLOOKUP('Project 5'!$U613,#REF!,2,0),"")</f>
        <v/>
      </c>
    </row>
    <row r="614" spans="12:23" x14ac:dyDescent="0.35">
      <c r="L614"/>
      <c r="W614" s="53" t="str">
        <f>IF('Project 5'!$V614&lt;&gt;"",'Project 5'!$V614*VLOOKUP('Project 5'!$U614,#REF!,2,0),"")</f>
        <v/>
      </c>
    </row>
    <row r="615" spans="12:23" x14ac:dyDescent="0.35">
      <c r="L615"/>
      <c r="W615" s="53" t="str">
        <f>IF('Project 5'!$V615&lt;&gt;"",'Project 5'!$V615*VLOOKUP('Project 5'!$U615,#REF!,2,0),"")</f>
        <v/>
      </c>
    </row>
    <row r="616" spans="12:23" x14ac:dyDescent="0.35">
      <c r="L616"/>
      <c r="W616" s="53" t="str">
        <f>IF('Project 5'!$V616&lt;&gt;"",'Project 5'!$V616*VLOOKUP('Project 5'!$U616,#REF!,2,0),"")</f>
        <v/>
      </c>
    </row>
    <row r="617" spans="12:23" x14ac:dyDescent="0.35">
      <c r="L617"/>
      <c r="W617" s="53" t="str">
        <f>IF('Project 5'!$V617&lt;&gt;"",'Project 5'!$V617*VLOOKUP('Project 5'!$U617,#REF!,2,0),"")</f>
        <v/>
      </c>
    </row>
    <row r="618" spans="12:23" x14ac:dyDescent="0.35">
      <c r="L618"/>
      <c r="W618" s="53" t="str">
        <f>IF('Project 5'!$V618&lt;&gt;"",'Project 5'!$V618*VLOOKUP('Project 5'!$U618,#REF!,2,0),"")</f>
        <v/>
      </c>
    </row>
    <row r="619" spans="12:23" x14ac:dyDescent="0.35">
      <c r="L619"/>
      <c r="W619" s="53" t="str">
        <f>IF('Project 5'!$V619&lt;&gt;"",'Project 5'!$V619*VLOOKUP('Project 5'!$U619,#REF!,2,0),"")</f>
        <v/>
      </c>
    </row>
    <row r="620" spans="12:23" x14ac:dyDescent="0.35">
      <c r="L620"/>
      <c r="W620" s="53" t="str">
        <f>IF('Project 5'!$V620&lt;&gt;"",'Project 5'!$V620*VLOOKUP('Project 5'!$U620,#REF!,2,0),"")</f>
        <v/>
      </c>
    </row>
    <row r="621" spans="12:23" x14ac:dyDescent="0.35">
      <c r="L621"/>
      <c r="W621" s="53" t="str">
        <f>IF('Project 5'!$V621&lt;&gt;"",'Project 5'!$V621*VLOOKUP('Project 5'!$U621,#REF!,2,0),"")</f>
        <v/>
      </c>
    </row>
    <row r="622" spans="12:23" x14ac:dyDescent="0.35">
      <c r="L622"/>
      <c r="W622" s="53" t="str">
        <f>IF('Project 5'!$V622&lt;&gt;"",'Project 5'!$V622*VLOOKUP('Project 5'!$U622,#REF!,2,0),"")</f>
        <v/>
      </c>
    </row>
    <row r="623" spans="12:23" x14ac:dyDescent="0.35">
      <c r="L623"/>
      <c r="W623" s="53" t="str">
        <f>IF('Project 5'!$V623&lt;&gt;"",'Project 5'!$V623*VLOOKUP('Project 5'!$U623,#REF!,2,0),"")</f>
        <v/>
      </c>
    </row>
    <row r="624" spans="12:23" x14ac:dyDescent="0.35">
      <c r="L624"/>
      <c r="W624" s="53" t="str">
        <f>IF('Project 5'!$V624&lt;&gt;"",'Project 5'!$V624*VLOOKUP('Project 5'!$U624,#REF!,2,0),"")</f>
        <v/>
      </c>
    </row>
    <row r="625" spans="12:23" x14ac:dyDescent="0.35">
      <c r="L625"/>
      <c r="W625" s="53" t="str">
        <f>IF('Project 5'!$V625&lt;&gt;"",'Project 5'!$V625*VLOOKUP('Project 5'!$U625,#REF!,2,0),"")</f>
        <v/>
      </c>
    </row>
    <row r="626" spans="12:23" x14ac:dyDescent="0.35">
      <c r="L626"/>
      <c r="W626" s="53" t="str">
        <f>IF('Project 5'!$V626&lt;&gt;"",'Project 5'!$V626*VLOOKUP('Project 5'!$U626,#REF!,2,0),"")</f>
        <v/>
      </c>
    </row>
    <row r="627" spans="12:23" x14ac:dyDescent="0.35">
      <c r="L627"/>
      <c r="W627" s="53" t="str">
        <f>IF('Project 5'!$V627&lt;&gt;"",'Project 5'!$V627*VLOOKUP('Project 5'!$U627,#REF!,2,0),"")</f>
        <v/>
      </c>
    </row>
    <row r="628" spans="12:23" x14ac:dyDescent="0.35">
      <c r="L628"/>
      <c r="W628" s="53" t="str">
        <f>IF('Project 5'!$V628&lt;&gt;"",'Project 5'!$V628*VLOOKUP('Project 5'!$U628,#REF!,2,0),"")</f>
        <v/>
      </c>
    </row>
    <row r="629" spans="12:23" x14ac:dyDescent="0.35">
      <c r="L629"/>
      <c r="W629" s="53" t="str">
        <f>IF('Project 5'!$V629&lt;&gt;"",'Project 5'!$V629*VLOOKUP('Project 5'!$U629,#REF!,2,0),"")</f>
        <v/>
      </c>
    </row>
    <row r="630" spans="12:23" x14ac:dyDescent="0.35">
      <c r="L630"/>
      <c r="W630" s="53" t="str">
        <f>IF('Project 5'!$V630&lt;&gt;"",'Project 5'!$V630*VLOOKUP('Project 5'!$U630,#REF!,2,0),"")</f>
        <v/>
      </c>
    </row>
    <row r="631" spans="12:23" x14ac:dyDescent="0.35">
      <c r="L631"/>
      <c r="W631" s="53" t="str">
        <f>IF('Project 5'!$V631&lt;&gt;"",'Project 5'!$V631*VLOOKUP('Project 5'!$U631,#REF!,2,0),"")</f>
        <v/>
      </c>
    </row>
    <row r="632" spans="12:23" x14ac:dyDescent="0.35">
      <c r="L632"/>
      <c r="W632" s="53" t="str">
        <f>IF('Project 5'!$V632&lt;&gt;"",'Project 5'!$V632*VLOOKUP('Project 5'!$U632,#REF!,2,0),"")</f>
        <v/>
      </c>
    </row>
    <row r="633" spans="12:23" x14ac:dyDescent="0.35">
      <c r="L633"/>
      <c r="W633" s="53" t="str">
        <f>IF('Project 5'!$V633&lt;&gt;"",'Project 5'!$V633*VLOOKUP('Project 5'!$U633,#REF!,2,0),"")</f>
        <v/>
      </c>
    </row>
    <row r="634" spans="12:23" x14ac:dyDescent="0.35">
      <c r="L634"/>
      <c r="W634" s="53" t="str">
        <f>IF('Project 5'!$V634&lt;&gt;"",'Project 5'!$V634*VLOOKUP('Project 5'!$U634,#REF!,2,0),"")</f>
        <v/>
      </c>
    </row>
    <row r="635" spans="12:23" x14ac:dyDescent="0.35">
      <c r="L635"/>
      <c r="W635" s="53" t="str">
        <f>IF('Project 5'!$V635&lt;&gt;"",'Project 5'!$V635*VLOOKUP('Project 5'!$U635,#REF!,2,0),"")</f>
        <v/>
      </c>
    </row>
    <row r="636" spans="12:23" x14ac:dyDescent="0.35">
      <c r="L636"/>
      <c r="W636" s="53" t="str">
        <f>IF('Project 5'!$V636&lt;&gt;"",'Project 5'!$V636*VLOOKUP('Project 5'!$U636,#REF!,2,0),"")</f>
        <v/>
      </c>
    </row>
    <row r="637" spans="12:23" x14ac:dyDescent="0.35">
      <c r="L637"/>
      <c r="W637" s="53" t="str">
        <f>IF('Project 5'!$V637&lt;&gt;"",'Project 5'!$V637*VLOOKUP('Project 5'!$U637,#REF!,2,0),"")</f>
        <v/>
      </c>
    </row>
    <row r="638" spans="12:23" x14ac:dyDescent="0.35">
      <c r="L638"/>
      <c r="W638" s="53" t="str">
        <f>IF('Project 5'!$V638&lt;&gt;"",'Project 5'!$V638*VLOOKUP('Project 5'!$U638,#REF!,2,0),"")</f>
        <v/>
      </c>
    </row>
    <row r="639" spans="12:23" x14ac:dyDescent="0.35">
      <c r="L639"/>
      <c r="W639" s="53" t="str">
        <f>IF('Project 5'!$V639&lt;&gt;"",'Project 5'!$V639*VLOOKUP('Project 5'!$U639,#REF!,2,0),"")</f>
        <v/>
      </c>
    </row>
    <row r="640" spans="12:23" x14ac:dyDescent="0.35">
      <c r="L640"/>
      <c r="W640" s="53" t="str">
        <f>IF('Project 5'!$V640&lt;&gt;"",'Project 5'!$V640*VLOOKUP('Project 5'!$U640,#REF!,2,0),"")</f>
        <v/>
      </c>
    </row>
    <row r="641" spans="12:23" x14ac:dyDescent="0.35">
      <c r="L641"/>
      <c r="W641" s="53" t="str">
        <f>IF('Project 5'!$V641&lt;&gt;"",'Project 5'!$V641*VLOOKUP('Project 5'!$U641,#REF!,2,0),"")</f>
        <v/>
      </c>
    </row>
    <row r="642" spans="12:23" x14ac:dyDescent="0.35">
      <c r="L642"/>
      <c r="W642" s="53" t="str">
        <f>IF('Project 5'!$V642&lt;&gt;"",'Project 5'!$V642*VLOOKUP('Project 5'!$U642,#REF!,2,0),"")</f>
        <v/>
      </c>
    </row>
    <row r="643" spans="12:23" x14ac:dyDescent="0.35">
      <c r="L643"/>
      <c r="W643" s="53" t="str">
        <f>IF('Project 5'!$V643&lt;&gt;"",'Project 5'!$V643*VLOOKUP('Project 5'!$U643,#REF!,2,0),"")</f>
        <v/>
      </c>
    </row>
    <row r="644" spans="12:23" x14ac:dyDescent="0.35">
      <c r="L644"/>
      <c r="W644" s="53" t="str">
        <f>IF('Project 5'!$V644&lt;&gt;"",'Project 5'!$V644*VLOOKUP('Project 5'!$U644,#REF!,2,0),"")</f>
        <v/>
      </c>
    </row>
    <row r="645" spans="12:23" x14ac:dyDescent="0.35">
      <c r="L645"/>
      <c r="W645" s="53" t="str">
        <f>IF('Project 5'!$V645&lt;&gt;"",'Project 5'!$V645*VLOOKUP('Project 5'!$U645,#REF!,2,0),"")</f>
        <v/>
      </c>
    </row>
    <row r="646" spans="12:23" x14ac:dyDescent="0.35">
      <c r="L646"/>
      <c r="W646" s="53" t="str">
        <f>IF('Project 5'!$V646&lt;&gt;"",'Project 5'!$V646*VLOOKUP('Project 5'!$U646,#REF!,2,0),"")</f>
        <v/>
      </c>
    </row>
    <row r="647" spans="12:23" x14ac:dyDescent="0.35">
      <c r="L647"/>
      <c r="W647" s="53" t="str">
        <f>IF('Project 5'!$V647&lt;&gt;"",'Project 5'!$V647*VLOOKUP('Project 5'!$U647,#REF!,2,0),"")</f>
        <v/>
      </c>
    </row>
    <row r="648" spans="12:23" x14ac:dyDescent="0.35">
      <c r="L648"/>
      <c r="W648" s="53" t="str">
        <f>IF('Project 5'!$V648&lt;&gt;"",'Project 5'!$V648*VLOOKUP('Project 5'!$U648,#REF!,2,0),"")</f>
        <v/>
      </c>
    </row>
    <row r="649" spans="12:23" x14ac:dyDescent="0.35">
      <c r="L649"/>
      <c r="W649" s="53" t="str">
        <f>IF('Project 5'!$V649&lt;&gt;"",'Project 5'!$V649*VLOOKUP('Project 5'!$U649,#REF!,2,0),"")</f>
        <v/>
      </c>
    </row>
    <row r="650" spans="12:23" x14ac:dyDescent="0.35">
      <c r="L650"/>
      <c r="W650" s="53" t="str">
        <f>IF('Project 5'!$V650&lt;&gt;"",'Project 5'!$V650*VLOOKUP('Project 5'!$U650,#REF!,2,0),"")</f>
        <v/>
      </c>
    </row>
    <row r="651" spans="12:23" x14ac:dyDescent="0.35">
      <c r="L651"/>
      <c r="W651" s="53" t="str">
        <f>IF('Project 5'!$V651&lt;&gt;"",'Project 5'!$V651*VLOOKUP('Project 5'!$U651,#REF!,2,0),"")</f>
        <v/>
      </c>
    </row>
    <row r="652" spans="12:23" x14ac:dyDescent="0.35">
      <c r="L652"/>
      <c r="W652" s="53" t="str">
        <f>IF('Project 5'!$V652&lt;&gt;"",'Project 5'!$V652*VLOOKUP('Project 5'!$U652,#REF!,2,0),"")</f>
        <v/>
      </c>
    </row>
    <row r="653" spans="12:23" x14ac:dyDescent="0.35">
      <c r="L653"/>
      <c r="W653" s="53" t="str">
        <f>IF('Project 5'!$V653&lt;&gt;"",'Project 5'!$V653*VLOOKUP('Project 5'!$U653,#REF!,2,0),"")</f>
        <v/>
      </c>
    </row>
    <row r="654" spans="12:23" x14ac:dyDescent="0.35">
      <c r="L654"/>
      <c r="W654" s="53" t="str">
        <f>IF('Project 5'!$V654&lt;&gt;"",'Project 5'!$V654*VLOOKUP('Project 5'!$U654,#REF!,2,0),"")</f>
        <v/>
      </c>
    </row>
    <row r="655" spans="12:23" x14ac:dyDescent="0.35">
      <c r="L655"/>
      <c r="W655" s="53" t="str">
        <f>IF('Project 5'!$V655&lt;&gt;"",'Project 5'!$V655*VLOOKUP('Project 5'!$U655,#REF!,2,0),"")</f>
        <v/>
      </c>
    </row>
    <row r="656" spans="12:23" x14ac:dyDescent="0.35">
      <c r="L656"/>
      <c r="W656" s="53" t="str">
        <f>IF('Project 5'!$V656&lt;&gt;"",'Project 5'!$V656*VLOOKUP('Project 5'!$U656,#REF!,2,0),"")</f>
        <v/>
      </c>
    </row>
    <row r="657" spans="12:23" x14ac:dyDescent="0.35">
      <c r="L657"/>
      <c r="W657" s="53" t="str">
        <f>IF('Project 5'!$V657&lt;&gt;"",'Project 5'!$V657*VLOOKUP('Project 5'!$U657,#REF!,2,0),"")</f>
        <v/>
      </c>
    </row>
    <row r="658" spans="12:23" x14ac:dyDescent="0.35">
      <c r="L658"/>
      <c r="W658" s="53" t="str">
        <f>IF('Project 5'!$V658&lt;&gt;"",'Project 5'!$V658*VLOOKUP('Project 5'!$U658,#REF!,2,0),"")</f>
        <v/>
      </c>
    </row>
    <row r="659" spans="12:23" x14ac:dyDescent="0.35">
      <c r="L659"/>
      <c r="W659" s="53" t="str">
        <f>IF('Project 5'!$V659&lt;&gt;"",'Project 5'!$V659*VLOOKUP('Project 5'!$U659,#REF!,2,0),"")</f>
        <v/>
      </c>
    </row>
    <row r="660" spans="12:23" x14ac:dyDescent="0.35">
      <c r="L660"/>
      <c r="W660" s="53" t="str">
        <f>IF('Project 5'!$V660&lt;&gt;"",'Project 5'!$V660*VLOOKUP('Project 5'!$U660,#REF!,2,0),"")</f>
        <v/>
      </c>
    </row>
    <row r="661" spans="12:23" x14ac:dyDescent="0.35">
      <c r="L661"/>
      <c r="W661" s="53" t="str">
        <f>IF('Project 5'!$V661&lt;&gt;"",'Project 5'!$V661*VLOOKUP('Project 5'!$U661,#REF!,2,0),"")</f>
        <v/>
      </c>
    </row>
    <row r="662" spans="12:23" x14ac:dyDescent="0.35">
      <c r="L662"/>
      <c r="W662" s="53" t="str">
        <f>IF('Project 5'!$V662&lt;&gt;"",'Project 5'!$V662*VLOOKUP('Project 5'!$U662,#REF!,2,0),"")</f>
        <v/>
      </c>
    </row>
    <row r="663" spans="12:23" x14ac:dyDescent="0.35">
      <c r="L663"/>
      <c r="W663" s="53" t="str">
        <f>IF('Project 5'!$V663&lt;&gt;"",'Project 5'!$V663*VLOOKUP('Project 5'!$U663,#REF!,2,0),"")</f>
        <v/>
      </c>
    </row>
    <row r="664" spans="12:23" x14ac:dyDescent="0.35">
      <c r="L664"/>
      <c r="W664" s="53" t="str">
        <f>IF('Project 5'!$V664&lt;&gt;"",'Project 5'!$V664*VLOOKUP('Project 5'!$U664,#REF!,2,0),"")</f>
        <v/>
      </c>
    </row>
    <row r="665" spans="12:23" x14ac:dyDescent="0.35">
      <c r="L665"/>
      <c r="W665" s="53" t="str">
        <f>IF('Project 5'!$V665&lt;&gt;"",'Project 5'!$V665*VLOOKUP('Project 5'!$U665,#REF!,2,0),"")</f>
        <v/>
      </c>
    </row>
    <row r="666" spans="12:23" x14ac:dyDescent="0.35">
      <c r="L666"/>
      <c r="W666" s="53" t="str">
        <f>IF('Project 5'!$V666&lt;&gt;"",'Project 5'!$V666*VLOOKUP('Project 5'!$U666,#REF!,2,0),"")</f>
        <v/>
      </c>
    </row>
    <row r="667" spans="12:23" x14ac:dyDescent="0.35">
      <c r="L667"/>
      <c r="W667" s="53" t="str">
        <f>IF('Project 5'!$V667&lt;&gt;"",'Project 5'!$V667*VLOOKUP('Project 5'!$U667,#REF!,2,0),"")</f>
        <v/>
      </c>
    </row>
    <row r="668" spans="12:23" x14ac:dyDescent="0.35">
      <c r="L668"/>
      <c r="W668" s="53" t="str">
        <f>IF('Project 5'!$V668&lt;&gt;"",'Project 5'!$V668*VLOOKUP('Project 5'!$U668,#REF!,2,0),"")</f>
        <v/>
      </c>
    </row>
    <row r="669" spans="12:23" x14ac:dyDescent="0.35">
      <c r="L669"/>
      <c r="W669" s="53" t="str">
        <f>IF('Project 5'!$V669&lt;&gt;"",'Project 5'!$V669*VLOOKUP('Project 5'!$U669,#REF!,2,0),"")</f>
        <v/>
      </c>
    </row>
    <row r="670" spans="12:23" x14ac:dyDescent="0.35">
      <c r="L670"/>
      <c r="W670" s="53" t="str">
        <f>IF('Project 5'!$V670&lt;&gt;"",'Project 5'!$V670*VLOOKUP('Project 5'!$U670,#REF!,2,0),"")</f>
        <v/>
      </c>
    </row>
    <row r="671" spans="12:23" x14ac:dyDescent="0.35">
      <c r="L671"/>
      <c r="W671" s="53" t="str">
        <f>IF('Project 5'!$V671&lt;&gt;"",'Project 5'!$V671*VLOOKUP('Project 5'!$U671,#REF!,2,0),"")</f>
        <v/>
      </c>
    </row>
    <row r="672" spans="12:23" x14ac:dyDescent="0.35">
      <c r="L672"/>
      <c r="W672" s="53" t="str">
        <f>IF('Project 5'!$V672&lt;&gt;"",'Project 5'!$V672*VLOOKUP('Project 5'!$U672,#REF!,2,0),"")</f>
        <v/>
      </c>
    </row>
    <row r="673" spans="12:23" x14ac:dyDescent="0.35">
      <c r="L673"/>
      <c r="W673" s="53" t="str">
        <f>IF('Project 5'!$V673&lt;&gt;"",'Project 5'!$V673*VLOOKUP('Project 5'!$U673,#REF!,2,0),"")</f>
        <v/>
      </c>
    </row>
    <row r="674" spans="12:23" x14ac:dyDescent="0.35">
      <c r="L674"/>
      <c r="W674" s="53" t="str">
        <f>IF('Project 5'!$V674&lt;&gt;"",'Project 5'!$V674*VLOOKUP('Project 5'!$U674,#REF!,2,0),"")</f>
        <v/>
      </c>
    </row>
    <row r="675" spans="12:23" x14ac:dyDescent="0.35">
      <c r="L675"/>
      <c r="W675" s="53" t="str">
        <f>IF('Project 5'!$V675&lt;&gt;"",'Project 5'!$V675*VLOOKUP('Project 5'!$U675,#REF!,2,0),"")</f>
        <v/>
      </c>
    </row>
    <row r="676" spans="12:23" x14ac:dyDescent="0.35">
      <c r="L676"/>
      <c r="W676" s="53" t="str">
        <f>IF('Project 5'!$V676&lt;&gt;"",'Project 5'!$V676*VLOOKUP('Project 5'!$U676,#REF!,2,0),"")</f>
        <v/>
      </c>
    </row>
    <row r="677" spans="12:23" x14ac:dyDescent="0.35">
      <c r="L677"/>
      <c r="W677" s="53" t="str">
        <f>IF('Project 5'!$V677&lt;&gt;"",'Project 5'!$V677*VLOOKUP('Project 5'!$U677,#REF!,2,0),"")</f>
        <v/>
      </c>
    </row>
    <row r="678" spans="12:23" x14ac:dyDescent="0.35">
      <c r="L678"/>
      <c r="W678" s="53" t="str">
        <f>IF('Project 5'!$V678&lt;&gt;"",'Project 5'!$V678*VLOOKUP('Project 5'!$U678,#REF!,2,0),"")</f>
        <v/>
      </c>
    </row>
    <row r="679" spans="12:23" x14ac:dyDescent="0.35">
      <c r="L679"/>
      <c r="W679" s="53" t="str">
        <f>IF('Project 5'!$V679&lt;&gt;"",'Project 5'!$V679*VLOOKUP('Project 5'!$U679,#REF!,2,0),"")</f>
        <v/>
      </c>
    </row>
    <row r="680" spans="12:23" x14ac:dyDescent="0.35">
      <c r="L680"/>
      <c r="W680" s="53" t="str">
        <f>IF('Project 5'!$V680&lt;&gt;"",'Project 5'!$V680*VLOOKUP('Project 5'!$U680,#REF!,2,0),"")</f>
        <v/>
      </c>
    </row>
    <row r="681" spans="12:23" x14ac:dyDescent="0.35">
      <c r="L681"/>
      <c r="W681" s="53" t="str">
        <f>IF('Project 5'!$V681&lt;&gt;"",'Project 5'!$V681*VLOOKUP('Project 5'!$U681,#REF!,2,0),"")</f>
        <v/>
      </c>
    </row>
    <row r="682" spans="12:23" x14ac:dyDescent="0.35">
      <c r="L682"/>
      <c r="W682" s="53" t="str">
        <f>IF('Project 5'!$V682&lt;&gt;"",'Project 5'!$V682*VLOOKUP('Project 5'!$U682,#REF!,2,0),"")</f>
        <v/>
      </c>
    </row>
    <row r="683" spans="12:23" x14ac:dyDescent="0.35">
      <c r="L683"/>
      <c r="W683" s="53" t="str">
        <f>IF('Project 5'!$V683&lt;&gt;"",'Project 5'!$V683*VLOOKUP('Project 5'!$U683,#REF!,2,0),"")</f>
        <v/>
      </c>
    </row>
    <row r="684" spans="12:23" x14ac:dyDescent="0.35">
      <c r="L684"/>
      <c r="W684" s="53" t="str">
        <f>IF('Project 5'!$V684&lt;&gt;"",'Project 5'!$V684*VLOOKUP('Project 5'!$U684,#REF!,2,0),"")</f>
        <v/>
      </c>
    </row>
    <row r="685" spans="12:23" x14ac:dyDescent="0.35">
      <c r="L685"/>
      <c r="W685" s="53" t="str">
        <f>IF('Project 5'!$V685&lt;&gt;"",'Project 5'!$V685*VLOOKUP('Project 5'!$U685,#REF!,2,0),"")</f>
        <v/>
      </c>
    </row>
    <row r="686" spans="12:23" x14ac:dyDescent="0.35">
      <c r="L686"/>
      <c r="W686" s="53" t="str">
        <f>IF('Project 5'!$V686&lt;&gt;"",'Project 5'!$V686*VLOOKUP('Project 5'!$U686,#REF!,2,0),"")</f>
        <v/>
      </c>
    </row>
    <row r="687" spans="12:23" x14ac:dyDescent="0.35">
      <c r="L687"/>
      <c r="W687" s="53" t="str">
        <f>IF('Project 5'!$V687&lt;&gt;"",'Project 5'!$V687*VLOOKUP('Project 5'!$U687,#REF!,2,0),"")</f>
        <v/>
      </c>
    </row>
    <row r="688" spans="12:23" x14ac:dyDescent="0.35">
      <c r="L688"/>
      <c r="W688" s="53" t="str">
        <f>IF('Project 5'!$V688&lt;&gt;"",'Project 5'!$V688*VLOOKUP('Project 5'!$U688,#REF!,2,0),"")</f>
        <v/>
      </c>
    </row>
    <row r="689" spans="12:23" x14ac:dyDescent="0.35">
      <c r="L689"/>
      <c r="W689" s="53" t="str">
        <f>IF('Project 5'!$V689&lt;&gt;"",'Project 5'!$V689*VLOOKUP('Project 5'!$U689,#REF!,2,0),"")</f>
        <v/>
      </c>
    </row>
    <row r="690" spans="12:23" x14ac:dyDescent="0.35">
      <c r="L690"/>
      <c r="W690" s="53" t="str">
        <f>IF('Project 5'!$V690&lt;&gt;"",'Project 5'!$V690*VLOOKUP('Project 5'!$U690,#REF!,2,0),"")</f>
        <v/>
      </c>
    </row>
    <row r="691" spans="12:23" x14ac:dyDescent="0.35">
      <c r="L691"/>
      <c r="W691" s="53" t="str">
        <f>IF('Project 5'!$V691&lt;&gt;"",'Project 5'!$V691*VLOOKUP('Project 5'!$U691,#REF!,2,0),"")</f>
        <v/>
      </c>
    </row>
    <row r="692" spans="12:23" x14ac:dyDescent="0.35">
      <c r="L692"/>
      <c r="W692" s="53" t="str">
        <f>IF('Project 5'!$V692&lt;&gt;"",'Project 5'!$V692*VLOOKUP('Project 5'!$U692,#REF!,2,0),"")</f>
        <v/>
      </c>
    </row>
    <row r="693" spans="12:23" x14ac:dyDescent="0.35">
      <c r="L693"/>
      <c r="W693" s="53" t="str">
        <f>IF('Project 5'!$V693&lt;&gt;"",'Project 5'!$V693*VLOOKUP('Project 5'!$U693,#REF!,2,0),"")</f>
        <v/>
      </c>
    </row>
    <row r="694" spans="12:23" x14ac:dyDescent="0.35">
      <c r="L694"/>
      <c r="W694" s="53" t="str">
        <f>IF('Project 5'!$V694&lt;&gt;"",'Project 5'!$V694*VLOOKUP('Project 5'!$U694,#REF!,2,0),"")</f>
        <v/>
      </c>
    </row>
    <row r="695" spans="12:23" x14ac:dyDescent="0.35">
      <c r="L695"/>
      <c r="W695" s="53" t="str">
        <f>IF('Project 5'!$V695&lt;&gt;"",'Project 5'!$V695*VLOOKUP('Project 5'!$U695,#REF!,2,0),"")</f>
        <v/>
      </c>
    </row>
    <row r="696" spans="12:23" x14ac:dyDescent="0.35">
      <c r="L696"/>
      <c r="W696" s="53" t="str">
        <f>IF('Project 5'!$V696&lt;&gt;"",'Project 5'!$V696*VLOOKUP('Project 5'!$U696,#REF!,2,0),"")</f>
        <v/>
      </c>
    </row>
    <row r="697" spans="12:23" x14ac:dyDescent="0.35">
      <c r="L697"/>
      <c r="W697" s="53" t="str">
        <f>IF('Project 5'!$V697&lt;&gt;"",'Project 5'!$V697*VLOOKUP('Project 5'!$U697,#REF!,2,0),"")</f>
        <v/>
      </c>
    </row>
    <row r="698" spans="12:23" x14ac:dyDescent="0.35">
      <c r="L698"/>
      <c r="W698" s="53" t="str">
        <f>IF('Project 5'!$V698&lt;&gt;"",'Project 5'!$V698*VLOOKUP('Project 5'!$U698,#REF!,2,0),"")</f>
        <v/>
      </c>
    </row>
    <row r="699" spans="12:23" x14ac:dyDescent="0.35">
      <c r="L699"/>
      <c r="W699" s="53" t="str">
        <f>IF('Project 5'!$V699&lt;&gt;"",'Project 5'!$V699*VLOOKUP('Project 5'!$U699,#REF!,2,0),"")</f>
        <v/>
      </c>
    </row>
    <row r="700" spans="12:23" x14ac:dyDescent="0.35">
      <c r="L700"/>
      <c r="W700" s="53" t="str">
        <f>IF('Project 5'!$V700&lt;&gt;"",'Project 5'!$V700*VLOOKUP('Project 5'!$U700,#REF!,2,0),"")</f>
        <v/>
      </c>
    </row>
    <row r="701" spans="12:23" x14ac:dyDescent="0.35">
      <c r="L701"/>
      <c r="W701" s="53" t="str">
        <f>IF('Project 5'!$V701&lt;&gt;"",'Project 5'!$V701*VLOOKUP('Project 5'!$U701,#REF!,2,0),"")</f>
        <v/>
      </c>
    </row>
    <row r="702" spans="12:23" x14ac:dyDescent="0.35">
      <c r="L702"/>
      <c r="W702" s="53" t="str">
        <f>IF('Project 5'!$V702&lt;&gt;"",'Project 5'!$V702*VLOOKUP('Project 5'!$U702,#REF!,2,0),"")</f>
        <v/>
      </c>
    </row>
    <row r="703" spans="12:23" x14ac:dyDescent="0.35">
      <c r="L703"/>
      <c r="W703" s="53" t="str">
        <f>IF('Project 5'!$V703&lt;&gt;"",'Project 5'!$V703*VLOOKUP('Project 5'!$U703,#REF!,2,0),"")</f>
        <v/>
      </c>
    </row>
    <row r="704" spans="12:23" x14ac:dyDescent="0.35">
      <c r="L704"/>
      <c r="W704" s="53" t="str">
        <f>IF('Project 5'!$V704&lt;&gt;"",'Project 5'!$V704*VLOOKUP('Project 5'!$U704,#REF!,2,0),"")</f>
        <v/>
      </c>
    </row>
    <row r="705" spans="12:23" x14ac:dyDescent="0.35">
      <c r="L705"/>
      <c r="W705" s="53" t="str">
        <f>IF('Project 5'!$V705&lt;&gt;"",'Project 5'!$V705*VLOOKUP('Project 5'!$U705,#REF!,2,0),"")</f>
        <v/>
      </c>
    </row>
    <row r="706" spans="12:23" x14ac:dyDescent="0.35">
      <c r="L706"/>
      <c r="W706" s="53" t="str">
        <f>IF('Project 5'!$V706&lt;&gt;"",'Project 5'!$V706*VLOOKUP('Project 5'!$U706,#REF!,2,0),"")</f>
        <v/>
      </c>
    </row>
    <row r="707" spans="12:23" x14ac:dyDescent="0.35">
      <c r="L707"/>
      <c r="W707" s="53" t="str">
        <f>IF('Project 5'!$V707&lt;&gt;"",'Project 5'!$V707*VLOOKUP('Project 5'!$U707,#REF!,2,0),"")</f>
        <v/>
      </c>
    </row>
    <row r="708" spans="12:23" x14ac:dyDescent="0.35">
      <c r="L708"/>
      <c r="W708" s="53" t="str">
        <f>IF('Project 5'!$V708&lt;&gt;"",'Project 5'!$V708*VLOOKUP('Project 5'!$U708,#REF!,2,0),"")</f>
        <v/>
      </c>
    </row>
    <row r="709" spans="12:23" x14ac:dyDescent="0.35">
      <c r="L709"/>
      <c r="W709" s="53" t="str">
        <f>IF('Project 5'!$V709&lt;&gt;"",'Project 5'!$V709*VLOOKUP('Project 5'!$U709,#REF!,2,0),"")</f>
        <v/>
      </c>
    </row>
    <row r="710" spans="12:23" x14ac:dyDescent="0.35">
      <c r="L710"/>
      <c r="W710" s="53" t="str">
        <f>IF('Project 5'!$V710&lt;&gt;"",'Project 5'!$V710*VLOOKUP('Project 5'!$U710,#REF!,2,0),"")</f>
        <v/>
      </c>
    </row>
    <row r="711" spans="12:23" x14ac:dyDescent="0.35">
      <c r="L711"/>
      <c r="W711" s="53" t="str">
        <f>IF('Project 5'!$V711&lt;&gt;"",'Project 5'!$V711*VLOOKUP('Project 5'!$U711,#REF!,2,0),"")</f>
        <v/>
      </c>
    </row>
    <row r="712" spans="12:23" x14ac:dyDescent="0.35">
      <c r="L712"/>
      <c r="W712" s="53" t="str">
        <f>IF('Project 5'!$V712&lt;&gt;"",'Project 5'!$V712*VLOOKUP('Project 5'!$U712,#REF!,2,0),"")</f>
        <v/>
      </c>
    </row>
    <row r="713" spans="12:23" x14ac:dyDescent="0.35">
      <c r="L713"/>
      <c r="W713" s="53" t="str">
        <f>IF('Project 5'!$V713&lt;&gt;"",'Project 5'!$V713*VLOOKUP('Project 5'!$U713,#REF!,2,0),"")</f>
        <v/>
      </c>
    </row>
    <row r="714" spans="12:23" x14ac:dyDescent="0.35">
      <c r="L714"/>
      <c r="W714" s="53" t="str">
        <f>IF('Project 5'!$V714&lt;&gt;"",'Project 5'!$V714*VLOOKUP('Project 5'!$U714,#REF!,2,0),"")</f>
        <v/>
      </c>
    </row>
    <row r="715" spans="12:23" x14ac:dyDescent="0.35">
      <c r="L715"/>
      <c r="W715" s="53" t="str">
        <f>IF('Project 5'!$V715&lt;&gt;"",'Project 5'!$V715*VLOOKUP('Project 5'!$U715,#REF!,2,0),"")</f>
        <v/>
      </c>
    </row>
    <row r="716" spans="12:23" x14ac:dyDescent="0.35">
      <c r="L716"/>
      <c r="W716" s="53" t="str">
        <f>IF('Project 5'!$V716&lt;&gt;"",'Project 5'!$V716*VLOOKUP('Project 5'!$U716,#REF!,2,0),"")</f>
        <v/>
      </c>
    </row>
    <row r="717" spans="12:23" x14ac:dyDescent="0.35">
      <c r="L717"/>
      <c r="W717" s="53" t="str">
        <f>IF('Project 5'!$V717&lt;&gt;"",'Project 5'!$V717*VLOOKUP('Project 5'!$U717,#REF!,2,0),"")</f>
        <v/>
      </c>
    </row>
    <row r="718" spans="12:23" x14ac:dyDescent="0.35">
      <c r="L718"/>
      <c r="W718" s="53" t="str">
        <f>IF('Project 5'!$V718&lt;&gt;"",'Project 5'!$V718*VLOOKUP('Project 5'!$U718,#REF!,2,0),"")</f>
        <v/>
      </c>
    </row>
    <row r="719" spans="12:23" x14ac:dyDescent="0.35">
      <c r="L719"/>
      <c r="W719" s="53" t="str">
        <f>IF('Project 5'!$V719&lt;&gt;"",'Project 5'!$V719*VLOOKUP('Project 5'!$U719,#REF!,2,0),"")</f>
        <v/>
      </c>
    </row>
    <row r="720" spans="12:23" x14ac:dyDescent="0.35">
      <c r="L720"/>
      <c r="W720" s="53" t="str">
        <f>IF('Project 5'!$V720&lt;&gt;"",'Project 5'!$V720*VLOOKUP('Project 5'!$U720,#REF!,2,0),"")</f>
        <v/>
      </c>
    </row>
    <row r="721" spans="12:23" x14ac:dyDescent="0.35">
      <c r="L721"/>
      <c r="W721" s="53" t="str">
        <f>IF('Project 5'!$V721&lt;&gt;"",'Project 5'!$V721*VLOOKUP('Project 5'!$U721,#REF!,2,0),"")</f>
        <v/>
      </c>
    </row>
    <row r="722" spans="12:23" x14ac:dyDescent="0.35">
      <c r="L722"/>
      <c r="W722" s="53" t="str">
        <f>IF('Project 5'!$V722&lt;&gt;"",'Project 5'!$V722*VLOOKUP('Project 5'!$U722,#REF!,2,0),"")</f>
        <v/>
      </c>
    </row>
    <row r="723" spans="12:23" x14ac:dyDescent="0.35">
      <c r="L723"/>
      <c r="W723" s="53" t="str">
        <f>IF('Project 5'!$V723&lt;&gt;"",'Project 5'!$V723*VLOOKUP('Project 5'!$U723,#REF!,2,0),"")</f>
        <v/>
      </c>
    </row>
    <row r="724" spans="12:23" x14ac:dyDescent="0.35">
      <c r="L724"/>
      <c r="W724" s="53" t="str">
        <f>IF('Project 5'!$V724&lt;&gt;"",'Project 5'!$V724*VLOOKUP('Project 5'!$U724,#REF!,2,0),"")</f>
        <v/>
      </c>
    </row>
    <row r="725" spans="12:23" x14ac:dyDescent="0.35">
      <c r="L725"/>
      <c r="W725" s="53" t="str">
        <f>IF('Project 5'!$V725&lt;&gt;"",'Project 5'!$V725*VLOOKUP('Project 5'!$U725,#REF!,2,0),"")</f>
        <v/>
      </c>
    </row>
    <row r="726" spans="12:23" x14ac:dyDescent="0.35">
      <c r="L726"/>
      <c r="W726" s="53" t="str">
        <f>IF('Project 5'!$V726&lt;&gt;"",'Project 5'!$V726*VLOOKUP('Project 5'!$U726,#REF!,2,0),"")</f>
        <v/>
      </c>
    </row>
    <row r="727" spans="12:23" x14ac:dyDescent="0.35">
      <c r="L727"/>
      <c r="W727" s="53" t="str">
        <f>IF('Project 5'!$V727&lt;&gt;"",'Project 5'!$V727*VLOOKUP('Project 5'!$U727,#REF!,2,0),"")</f>
        <v/>
      </c>
    </row>
    <row r="728" spans="12:23" x14ac:dyDescent="0.35">
      <c r="L728"/>
      <c r="W728" s="53" t="str">
        <f>IF('Project 5'!$V728&lt;&gt;"",'Project 5'!$V728*VLOOKUP('Project 5'!$U728,#REF!,2,0),"")</f>
        <v/>
      </c>
    </row>
    <row r="729" spans="12:23" x14ac:dyDescent="0.35">
      <c r="L729"/>
      <c r="W729" s="53" t="str">
        <f>IF('Project 5'!$V729&lt;&gt;"",'Project 5'!$V729*VLOOKUP('Project 5'!$U729,#REF!,2,0),"")</f>
        <v/>
      </c>
    </row>
    <row r="730" spans="12:23" x14ac:dyDescent="0.35">
      <c r="L730"/>
      <c r="W730" s="53" t="str">
        <f>IF('Project 5'!$V730&lt;&gt;"",'Project 5'!$V730*VLOOKUP('Project 5'!$U730,#REF!,2,0),"")</f>
        <v/>
      </c>
    </row>
    <row r="731" spans="12:23" x14ac:dyDescent="0.35">
      <c r="L731"/>
      <c r="W731" s="53" t="str">
        <f>IF('Project 5'!$V731&lt;&gt;"",'Project 5'!$V731*VLOOKUP('Project 5'!$U731,#REF!,2,0),"")</f>
        <v/>
      </c>
    </row>
    <row r="732" spans="12:23" x14ac:dyDescent="0.35">
      <c r="L732"/>
      <c r="W732" s="53" t="str">
        <f>IF('Project 5'!$V732&lt;&gt;"",'Project 5'!$V732*VLOOKUP('Project 5'!$U732,#REF!,2,0),"")</f>
        <v/>
      </c>
    </row>
    <row r="733" spans="12:23" x14ac:dyDescent="0.35">
      <c r="L733"/>
      <c r="W733" s="53" t="str">
        <f>IF('Project 5'!$V733&lt;&gt;"",'Project 5'!$V733*VLOOKUP('Project 5'!$U733,#REF!,2,0),"")</f>
        <v/>
      </c>
    </row>
    <row r="734" spans="12:23" x14ac:dyDescent="0.35">
      <c r="L734"/>
      <c r="W734" s="53" t="str">
        <f>IF('Project 5'!$V734&lt;&gt;"",'Project 5'!$V734*VLOOKUP('Project 5'!$U734,#REF!,2,0),"")</f>
        <v/>
      </c>
    </row>
    <row r="735" spans="12:23" x14ac:dyDescent="0.35">
      <c r="L735"/>
      <c r="W735" s="53" t="str">
        <f>IF('Project 5'!$V735&lt;&gt;"",'Project 5'!$V735*VLOOKUP('Project 5'!$U735,#REF!,2,0),"")</f>
        <v/>
      </c>
    </row>
    <row r="736" spans="12:23" x14ac:dyDescent="0.35">
      <c r="L736"/>
      <c r="W736" s="53" t="str">
        <f>IF('Project 5'!$V736&lt;&gt;"",'Project 5'!$V736*VLOOKUP('Project 5'!$U736,#REF!,2,0),"")</f>
        <v/>
      </c>
    </row>
    <row r="737" spans="12:23" x14ac:dyDescent="0.35">
      <c r="L737"/>
      <c r="W737" s="53" t="str">
        <f>IF('Project 5'!$V737&lt;&gt;"",'Project 5'!$V737*VLOOKUP('Project 5'!$U737,#REF!,2,0),"")</f>
        <v/>
      </c>
    </row>
    <row r="738" spans="12:23" x14ac:dyDescent="0.35">
      <c r="L738"/>
      <c r="W738" s="53" t="str">
        <f>IF('Project 5'!$V738&lt;&gt;"",'Project 5'!$V738*VLOOKUP('Project 5'!$U738,#REF!,2,0),"")</f>
        <v/>
      </c>
    </row>
    <row r="739" spans="12:23" x14ac:dyDescent="0.35">
      <c r="L739"/>
      <c r="W739" s="53" t="str">
        <f>IF('Project 5'!$V739&lt;&gt;"",'Project 5'!$V739*VLOOKUP('Project 5'!$U739,#REF!,2,0),"")</f>
        <v/>
      </c>
    </row>
    <row r="740" spans="12:23" x14ac:dyDescent="0.35">
      <c r="L740"/>
      <c r="W740" s="53" t="str">
        <f>IF('Project 5'!$V740&lt;&gt;"",'Project 5'!$V740*VLOOKUP('Project 5'!$U740,#REF!,2,0),"")</f>
        <v/>
      </c>
    </row>
    <row r="741" spans="12:23" x14ac:dyDescent="0.35">
      <c r="L741"/>
      <c r="W741" s="53" t="str">
        <f>IF('Project 5'!$V741&lt;&gt;"",'Project 5'!$V741*VLOOKUP('Project 5'!$U741,#REF!,2,0),"")</f>
        <v/>
      </c>
    </row>
    <row r="742" spans="12:23" x14ac:dyDescent="0.35">
      <c r="L742"/>
      <c r="W742" s="53" t="str">
        <f>IF('Project 5'!$V742&lt;&gt;"",'Project 5'!$V742*VLOOKUP('Project 5'!$U742,#REF!,2,0),"")</f>
        <v/>
      </c>
    </row>
    <row r="743" spans="12:23" x14ac:dyDescent="0.35">
      <c r="L743"/>
      <c r="W743" s="53" t="str">
        <f>IF('Project 5'!$V743&lt;&gt;"",'Project 5'!$V743*VLOOKUP('Project 5'!$U743,#REF!,2,0),"")</f>
        <v/>
      </c>
    </row>
    <row r="744" spans="12:23" x14ac:dyDescent="0.35">
      <c r="L744"/>
      <c r="W744" s="53" t="str">
        <f>IF('Project 5'!$V744&lt;&gt;"",'Project 5'!$V744*VLOOKUP('Project 5'!$U744,#REF!,2,0),"")</f>
        <v/>
      </c>
    </row>
    <row r="745" spans="12:23" x14ac:dyDescent="0.35">
      <c r="L745"/>
      <c r="W745" s="53" t="str">
        <f>IF('Project 5'!$V745&lt;&gt;"",'Project 5'!$V745*VLOOKUP('Project 5'!$U745,#REF!,2,0),"")</f>
        <v/>
      </c>
    </row>
    <row r="746" spans="12:23" x14ac:dyDescent="0.35">
      <c r="L746"/>
      <c r="W746" s="53" t="str">
        <f>IF('Project 5'!$V746&lt;&gt;"",'Project 5'!$V746*VLOOKUP('Project 5'!$U746,#REF!,2,0),"")</f>
        <v/>
      </c>
    </row>
    <row r="747" spans="12:23" x14ac:dyDescent="0.35">
      <c r="L747"/>
      <c r="W747" s="53" t="str">
        <f>IF('Project 5'!$V747&lt;&gt;"",'Project 5'!$V747*VLOOKUP('Project 5'!$U747,#REF!,2,0),"")</f>
        <v/>
      </c>
    </row>
    <row r="748" spans="12:23" x14ac:dyDescent="0.35">
      <c r="L748"/>
      <c r="W748" s="53" t="str">
        <f>IF('Project 5'!$V748&lt;&gt;"",'Project 5'!$V748*VLOOKUP('Project 5'!$U748,#REF!,2,0),"")</f>
        <v/>
      </c>
    </row>
    <row r="749" spans="12:23" x14ac:dyDescent="0.35">
      <c r="L749"/>
      <c r="W749" s="53" t="str">
        <f>IF('Project 5'!$V749&lt;&gt;"",'Project 5'!$V749*VLOOKUP('Project 5'!$U749,#REF!,2,0),"")</f>
        <v/>
      </c>
    </row>
    <row r="750" spans="12:23" x14ac:dyDescent="0.35">
      <c r="L750"/>
      <c r="W750" s="53" t="str">
        <f>IF('Project 5'!$V750&lt;&gt;"",'Project 5'!$V750*VLOOKUP('Project 5'!$U750,#REF!,2,0),"")</f>
        <v/>
      </c>
    </row>
    <row r="751" spans="12:23" x14ac:dyDescent="0.35">
      <c r="L751"/>
      <c r="W751" s="53" t="str">
        <f>IF('Project 5'!$V751&lt;&gt;"",'Project 5'!$V751*VLOOKUP('Project 5'!$U751,#REF!,2,0),"")</f>
        <v/>
      </c>
    </row>
    <row r="752" spans="12:23" x14ac:dyDescent="0.35">
      <c r="L752"/>
      <c r="W752" s="53" t="str">
        <f>IF('Project 5'!$V752&lt;&gt;"",'Project 5'!$V752*VLOOKUP('Project 5'!$U752,#REF!,2,0),"")</f>
        <v/>
      </c>
    </row>
    <row r="753" spans="12:23" x14ac:dyDescent="0.35">
      <c r="L753"/>
      <c r="W753" s="53" t="str">
        <f>IF('Project 5'!$V753&lt;&gt;"",'Project 5'!$V753*VLOOKUP('Project 5'!$U753,#REF!,2,0),"")</f>
        <v/>
      </c>
    </row>
    <row r="754" spans="12:23" x14ac:dyDescent="0.35">
      <c r="L754"/>
      <c r="W754" s="53" t="str">
        <f>IF('Project 5'!$V754&lt;&gt;"",'Project 5'!$V754*VLOOKUP('Project 5'!$U754,#REF!,2,0),"")</f>
        <v/>
      </c>
    </row>
    <row r="755" spans="12:23" x14ac:dyDescent="0.35">
      <c r="L755"/>
      <c r="W755" s="53" t="str">
        <f>IF('Project 5'!$V755&lt;&gt;"",'Project 5'!$V755*VLOOKUP('Project 5'!$U755,#REF!,2,0),"")</f>
        <v/>
      </c>
    </row>
    <row r="756" spans="12:23" x14ac:dyDescent="0.35">
      <c r="L756"/>
      <c r="W756" s="53" t="str">
        <f>IF('Project 5'!$V756&lt;&gt;"",'Project 5'!$V756*VLOOKUP('Project 5'!$U756,#REF!,2,0),"")</f>
        <v/>
      </c>
    </row>
    <row r="757" spans="12:23" x14ac:dyDescent="0.35">
      <c r="L757"/>
      <c r="W757" s="53" t="str">
        <f>IF('Project 5'!$V757&lt;&gt;"",'Project 5'!$V757*VLOOKUP('Project 5'!$U757,#REF!,2,0),"")</f>
        <v/>
      </c>
    </row>
    <row r="758" spans="12:23" x14ac:dyDescent="0.35">
      <c r="L758"/>
      <c r="W758" s="53" t="str">
        <f>IF('Project 5'!$V758&lt;&gt;"",'Project 5'!$V758*VLOOKUP('Project 5'!$U758,#REF!,2,0),"")</f>
        <v/>
      </c>
    </row>
    <row r="759" spans="12:23" x14ac:dyDescent="0.35">
      <c r="L759"/>
      <c r="W759" s="53" t="str">
        <f>IF('Project 5'!$V759&lt;&gt;"",'Project 5'!$V759*VLOOKUP('Project 5'!$U759,#REF!,2,0),"")</f>
        <v/>
      </c>
    </row>
    <row r="760" spans="12:23" x14ac:dyDescent="0.35">
      <c r="L760"/>
      <c r="W760" s="53" t="str">
        <f>IF('Project 5'!$V760&lt;&gt;"",'Project 5'!$V760*VLOOKUP('Project 5'!$U760,#REF!,2,0),"")</f>
        <v/>
      </c>
    </row>
    <row r="761" spans="12:23" x14ac:dyDescent="0.35">
      <c r="L761"/>
      <c r="W761" s="53" t="str">
        <f>IF('Project 5'!$V761&lt;&gt;"",'Project 5'!$V761*VLOOKUP('Project 5'!$U761,#REF!,2,0),"")</f>
        <v/>
      </c>
    </row>
    <row r="762" spans="12:23" x14ac:dyDescent="0.35">
      <c r="L762"/>
      <c r="W762" s="53" t="str">
        <f>IF('Project 5'!$V762&lt;&gt;"",'Project 5'!$V762*VLOOKUP('Project 5'!$U762,#REF!,2,0),"")</f>
        <v/>
      </c>
    </row>
    <row r="763" spans="12:23" x14ac:dyDescent="0.35">
      <c r="L763"/>
      <c r="W763" s="53" t="str">
        <f>IF('Project 5'!$V763&lt;&gt;"",'Project 5'!$V763*VLOOKUP('Project 5'!$U763,#REF!,2,0),"")</f>
        <v/>
      </c>
    </row>
    <row r="764" spans="12:23" x14ac:dyDescent="0.35">
      <c r="L764"/>
      <c r="W764" s="53" t="str">
        <f>IF('Project 5'!$V764&lt;&gt;"",'Project 5'!$V764*VLOOKUP('Project 5'!$U764,#REF!,2,0),"")</f>
        <v/>
      </c>
    </row>
    <row r="765" spans="12:23" x14ac:dyDescent="0.35">
      <c r="L765"/>
      <c r="W765" s="53" t="str">
        <f>IF('Project 5'!$V765&lt;&gt;"",'Project 5'!$V765*VLOOKUP('Project 5'!$U765,#REF!,2,0),"")</f>
        <v/>
      </c>
    </row>
    <row r="766" spans="12:23" x14ac:dyDescent="0.35">
      <c r="L766"/>
      <c r="W766" s="53" t="str">
        <f>IF('Project 5'!$V766&lt;&gt;"",'Project 5'!$V766*VLOOKUP('Project 5'!$U766,#REF!,2,0),"")</f>
        <v/>
      </c>
    </row>
    <row r="767" spans="12:23" x14ac:dyDescent="0.35">
      <c r="L767"/>
      <c r="W767" s="53" t="str">
        <f>IF('Project 5'!$V767&lt;&gt;"",'Project 5'!$V767*VLOOKUP('Project 5'!$U767,#REF!,2,0),"")</f>
        <v/>
      </c>
    </row>
    <row r="768" spans="12:23" x14ac:dyDescent="0.35">
      <c r="L768"/>
      <c r="W768" s="53" t="str">
        <f>IF('Project 5'!$V768&lt;&gt;"",'Project 5'!$V768*VLOOKUP('Project 5'!$U768,#REF!,2,0),"")</f>
        <v/>
      </c>
    </row>
    <row r="769" spans="12:23" x14ac:dyDescent="0.35">
      <c r="L769"/>
      <c r="W769" s="53" t="str">
        <f>IF('Project 5'!$V769&lt;&gt;"",'Project 5'!$V769*VLOOKUP('Project 5'!$U769,#REF!,2,0),"")</f>
        <v/>
      </c>
    </row>
    <row r="770" spans="12:23" x14ac:dyDescent="0.35">
      <c r="L770"/>
      <c r="W770" s="53" t="str">
        <f>IF('Project 5'!$V770&lt;&gt;"",'Project 5'!$V770*VLOOKUP('Project 5'!$U770,#REF!,2,0),"")</f>
        <v/>
      </c>
    </row>
    <row r="771" spans="12:23" x14ac:dyDescent="0.35">
      <c r="L771"/>
      <c r="W771" s="53" t="str">
        <f>IF('Project 5'!$V771&lt;&gt;"",'Project 5'!$V771*VLOOKUP('Project 5'!$U771,#REF!,2,0),"")</f>
        <v/>
      </c>
    </row>
    <row r="772" spans="12:23" x14ac:dyDescent="0.35">
      <c r="L772"/>
      <c r="W772" s="53" t="str">
        <f>IF('Project 5'!$V772&lt;&gt;"",'Project 5'!$V772*VLOOKUP('Project 5'!$U772,#REF!,2,0),"")</f>
        <v/>
      </c>
    </row>
    <row r="773" spans="12:23" x14ac:dyDescent="0.35">
      <c r="L773"/>
      <c r="W773" s="53" t="str">
        <f>IF('Project 5'!$V773&lt;&gt;"",'Project 5'!$V773*VLOOKUP('Project 5'!$U773,#REF!,2,0),"")</f>
        <v/>
      </c>
    </row>
    <row r="774" spans="12:23" x14ac:dyDescent="0.35">
      <c r="L774"/>
      <c r="W774" s="53" t="str">
        <f>IF('Project 5'!$V774&lt;&gt;"",'Project 5'!$V774*VLOOKUP('Project 5'!$U774,#REF!,2,0),"")</f>
        <v/>
      </c>
    </row>
    <row r="775" spans="12:23" x14ac:dyDescent="0.35">
      <c r="L775"/>
      <c r="W775" s="53" t="str">
        <f>IF('Project 5'!$V775&lt;&gt;"",'Project 5'!$V775*VLOOKUP('Project 5'!$U775,#REF!,2,0),"")</f>
        <v/>
      </c>
    </row>
    <row r="776" spans="12:23" x14ac:dyDescent="0.35">
      <c r="L776"/>
      <c r="W776" s="53" t="str">
        <f>IF('Project 5'!$V776&lt;&gt;"",'Project 5'!$V776*VLOOKUP('Project 5'!$U776,#REF!,2,0),"")</f>
        <v/>
      </c>
    </row>
    <row r="777" spans="12:23" x14ac:dyDescent="0.35">
      <c r="L777"/>
      <c r="W777" s="53" t="str">
        <f>IF('Project 5'!$V777&lt;&gt;"",'Project 5'!$V777*VLOOKUP('Project 5'!$U777,#REF!,2,0),"")</f>
        <v/>
      </c>
    </row>
    <row r="778" spans="12:23" x14ac:dyDescent="0.35">
      <c r="L778"/>
      <c r="W778" s="53" t="str">
        <f>IF('Project 5'!$V778&lt;&gt;"",'Project 5'!$V778*VLOOKUP('Project 5'!$U778,#REF!,2,0),"")</f>
        <v/>
      </c>
    </row>
    <row r="779" spans="12:23" x14ac:dyDescent="0.35">
      <c r="L779"/>
      <c r="W779" s="53" t="str">
        <f>IF('Project 5'!$V779&lt;&gt;"",'Project 5'!$V779*VLOOKUP('Project 5'!$U779,#REF!,2,0),"")</f>
        <v/>
      </c>
    </row>
    <row r="780" spans="12:23" x14ac:dyDescent="0.35">
      <c r="L780"/>
      <c r="W780" s="53" t="str">
        <f>IF('Project 5'!$V780&lt;&gt;"",'Project 5'!$V780*VLOOKUP('Project 5'!$U780,#REF!,2,0),"")</f>
        <v/>
      </c>
    </row>
    <row r="781" spans="12:23" x14ac:dyDescent="0.35">
      <c r="L781"/>
      <c r="W781" s="53" t="str">
        <f>IF('Project 5'!$V781&lt;&gt;"",'Project 5'!$V781*VLOOKUP('Project 5'!$U781,#REF!,2,0),"")</f>
        <v/>
      </c>
    </row>
    <row r="782" spans="12:23" x14ac:dyDescent="0.35">
      <c r="L782"/>
      <c r="W782" s="53" t="str">
        <f>IF('Project 5'!$V782&lt;&gt;"",'Project 5'!$V782*VLOOKUP('Project 5'!$U782,#REF!,2,0),"")</f>
        <v/>
      </c>
    </row>
    <row r="783" spans="12:23" x14ac:dyDescent="0.35">
      <c r="L783"/>
      <c r="W783" s="53" t="str">
        <f>IF('Project 5'!$V783&lt;&gt;"",'Project 5'!$V783*VLOOKUP('Project 5'!$U783,#REF!,2,0),"")</f>
        <v/>
      </c>
    </row>
    <row r="784" spans="12:23" x14ac:dyDescent="0.35">
      <c r="L784"/>
      <c r="W784" s="53" t="str">
        <f>IF('Project 5'!$V784&lt;&gt;"",'Project 5'!$V784*VLOOKUP('Project 5'!$U784,#REF!,2,0),"")</f>
        <v/>
      </c>
    </row>
    <row r="785" spans="12:23" x14ac:dyDescent="0.35">
      <c r="L785"/>
      <c r="W785" s="53" t="str">
        <f>IF('Project 5'!$V785&lt;&gt;"",'Project 5'!$V785*VLOOKUP('Project 5'!$U785,#REF!,2,0),"")</f>
        <v/>
      </c>
    </row>
    <row r="786" spans="12:23" x14ac:dyDescent="0.35">
      <c r="L786"/>
      <c r="W786" s="53" t="str">
        <f>IF('Project 5'!$V786&lt;&gt;"",'Project 5'!$V786*VLOOKUP('Project 5'!$U786,#REF!,2,0),"")</f>
        <v/>
      </c>
    </row>
    <row r="787" spans="12:23" x14ac:dyDescent="0.35">
      <c r="L787"/>
      <c r="W787" s="53" t="str">
        <f>IF('Project 5'!$V787&lt;&gt;"",'Project 5'!$V787*VLOOKUP('Project 5'!$U787,#REF!,2,0),"")</f>
        <v/>
      </c>
    </row>
    <row r="788" spans="12:23" x14ac:dyDescent="0.35">
      <c r="L788"/>
      <c r="W788" s="53" t="str">
        <f>IF('Project 5'!$V788&lt;&gt;"",'Project 5'!$V788*VLOOKUP('Project 5'!$U788,#REF!,2,0),"")</f>
        <v/>
      </c>
    </row>
    <row r="789" spans="12:23" x14ac:dyDescent="0.35">
      <c r="L789"/>
      <c r="W789" s="53" t="str">
        <f>IF('Project 5'!$V789&lt;&gt;"",'Project 5'!$V789*VLOOKUP('Project 5'!$U789,#REF!,2,0),"")</f>
        <v/>
      </c>
    </row>
    <row r="790" spans="12:23" x14ac:dyDescent="0.35">
      <c r="L790"/>
      <c r="W790" s="53" t="str">
        <f>IF('Project 5'!$V790&lt;&gt;"",'Project 5'!$V790*VLOOKUP('Project 5'!$U790,#REF!,2,0),"")</f>
        <v/>
      </c>
    </row>
    <row r="791" spans="12:23" x14ac:dyDescent="0.35">
      <c r="L791"/>
      <c r="W791" s="53" t="str">
        <f>IF('Project 5'!$V791&lt;&gt;"",'Project 5'!$V791*VLOOKUP('Project 5'!$U791,#REF!,2,0),"")</f>
        <v/>
      </c>
    </row>
    <row r="792" spans="12:23" x14ac:dyDescent="0.35">
      <c r="L792"/>
      <c r="W792" s="53" t="str">
        <f>IF('Project 5'!$V792&lt;&gt;"",'Project 5'!$V792*VLOOKUP('Project 5'!$U792,#REF!,2,0),"")</f>
        <v/>
      </c>
    </row>
    <row r="793" spans="12:23" x14ac:dyDescent="0.35">
      <c r="L793"/>
      <c r="W793" s="53" t="str">
        <f>IF('Project 5'!$V793&lt;&gt;"",'Project 5'!$V793*VLOOKUP('Project 5'!$U793,#REF!,2,0),"")</f>
        <v/>
      </c>
    </row>
    <row r="794" spans="12:23" x14ac:dyDescent="0.35">
      <c r="L794"/>
      <c r="W794" s="53" t="str">
        <f>IF('Project 5'!$V794&lt;&gt;"",'Project 5'!$V794*VLOOKUP('Project 5'!$U794,#REF!,2,0),"")</f>
        <v/>
      </c>
    </row>
    <row r="795" spans="12:23" x14ac:dyDescent="0.35">
      <c r="L795"/>
      <c r="W795" s="53" t="str">
        <f>IF('Project 5'!$V795&lt;&gt;"",'Project 5'!$V795*VLOOKUP('Project 5'!$U795,#REF!,2,0),"")</f>
        <v/>
      </c>
    </row>
    <row r="796" spans="12:23" x14ac:dyDescent="0.35">
      <c r="L796"/>
      <c r="W796" s="53" t="str">
        <f>IF('Project 5'!$V796&lt;&gt;"",'Project 5'!$V796*VLOOKUP('Project 5'!$U796,#REF!,2,0),"")</f>
        <v/>
      </c>
    </row>
    <row r="797" spans="12:23" x14ac:dyDescent="0.35">
      <c r="L797"/>
      <c r="W797" s="53" t="str">
        <f>IF('Project 5'!$V797&lt;&gt;"",'Project 5'!$V797*VLOOKUP('Project 5'!$U797,#REF!,2,0),"")</f>
        <v/>
      </c>
    </row>
    <row r="798" spans="12:23" x14ac:dyDescent="0.35">
      <c r="L798"/>
      <c r="W798" s="53" t="str">
        <f>IF('Project 5'!$V798&lt;&gt;"",'Project 5'!$V798*VLOOKUP('Project 5'!$U798,#REF!,2,0),"")</f>
        <v/>
      </c>
    </row>
    <row r="799" spans="12:23" x14ac:dyDescent="0.35">
      <c r="L799"/>
      <c r="W799" s="53" t="str">
        <f>IF('Project 5'!$V799&lt;&gt;"",'Project 5'!$V799*VLOOKUP('Project 5'!$U799,#REF!,2,0),"")</f>
        <v/>
      </c>
    </row>
    <row r="800" spans="12:23" x14ac:dyDescent="0.35">
      <c r="L800"/>
      <c r="W800" s="53" t="str">
        <f>IF('Project 5'!$V800&lt;&gt;"",'Project 5'!$V800*VLOOKUP('Project 5'!$U800,#REF!,2,0),"")</f>
        <v/>
      </c>
    </row>
    <row r="801" spans="12:23" x14ac:dyDescent="0.35">
      <c r="L801"/>
      <c r="W801" s="53" t="str">
        <f>IF('Project 5'!$V801&lt;&gt;"",'Project 5'!$V801*VLOOKUP('Project 5'!$U801,#REF!,2,0),"")</f>
        <v/>
      </c>
    </row>
    <row r="802" spans="12:23" x14ac:dyDescent="0.35">
      <c r="L802"/>
      <c r="W802" s="53" t="str">
        <f>IF('Project 5'!$V802&lt;&gt;"",'Project 5'!$V802*VLOOKUP('Project 5'!$U802,#REF!,2,0),"")</f>
        <v/>
      </c>
    </row>
    <row r="803" spans="12:23" x14ac:dyDescent="0.35">
      <c r="L803"/>
      <c r="W803" s="53" t="str">
        <f>IF('Project 5'!$V803&lt;&gt;"",'Project 5'!$V803*VLOOKUP('Project 5'!$U803,#REF!,2,0),"")</f>
        <v/>
      </c>
    </row>
    <row r="804" spans="12:23" x14ac:dyDescent="0.35">
      <c r="L804"/>
      <c r="W804" s="53" t="str">
        <f>IF('Project 5'!$V804&lt;&gt;"",'Project 5'!$V804*VLOOKUP('Project 5'!$U804,#REF!,2,0),"")</f>
        <v/>
      </c>
    </row>
    <row r="805" spans="12:23" x14ac:dyDescent="0.35">
      <c r="L805"/>
      <c r="W805" s="53" t="str">
        <f>IF('Project 5'!$V805&lt;&gt;"",'Project 5'!$V805*VLOOKUP('Project 5'!$U805,#REF!,2,0),"")</f>
        <v/>
      </c>
    </row>
    <row r="806" spans="12:23" x14ac:dyDescent="0.35">
      <c r="L806"/>
      <c r="W806" s="53" t="str">
        <f>IF('Project 5'!$V806&lt;&gt;"",'Project 5'!$V806*VLOOKUP('Project 5'!$U806,#REF!,2,0),"")</f>
        <v/>
      </c>
    </row>
    <row r="807" spans="12:23" x14ac:dyDescent="0.35">
      <c r="L807"/>
      <c r="W807" s="53" t="str">
        <f>IF('Project 5'!$V807&lt;&gt;"",'Project 5'!$V807*VLOOKUP('Project 5'!$U807,#REF!,2,0),"")</f>
        <v/>
      </c>
    </row>
    <row r="808" spans="12:23" x14ac:dyDescent="0.35">
      <c r="L808"/>
      <c r="W808" s="53" t="str">
        <f>IF('Project 5'!$V808&lt;&gt;"",'Project 5'!$V808*VLOOKUP('Project 5'!$U808,#REF!,2,0),"")</f>
        <v/>
      </c>
    </row>
    <row r="809" spans="12:23" x14ac:dyDescent="0.35">
      <c r="L809"/>
      <c r="W809" s="53" t="str">
        <f>IF('Project 5'!$V809&lt;&gt;"",'Project 5'!$V809*VLOOKUP('Project 5'!$U809,#REF!,2,0),"")</f>
        <v/>
      </c>
    </row>
    <row r="810" spans="12:23" x14ac:dyDescent="0.35">
      <c r="L810"/>
      <c r="W810" s="53" t="str">
        <f>IF('Project 5'!$V810&lt;&gt;"",'Project 5'!$V810*VLOOKUP('Project 5'!$U810,#REF!,2,0),"")</f>
        <v/>
      </c>
    </row>
    <row r="811" spans="12:23" x14ac:dyDescent="0.35">
      <c r="L811"/>
      <c r="W811" s="53" t="str">
        <f>IF('Project 5'!$V811&lt;&gt;"",'Project 5'!$V811*VLOOKUP('Project 5'!$U811,#REF!,2,0),"")</f>
        <v/>
      </c>
    </row>
    <row r="812" spans="12:23" x14ac:dyDescent="0.35">
      <c r="L812"/>
      <c r="W812" s="53" t="str">
        <f>IF('Project 5'!$V812&lt;&gt;"",'Project 5'!$V812*VLOOKUP('Project 5'!$U812,#REF!,2,0),"")</f>
        <v/>
      </c>
    </row>
    <row r="813" spans="12:23" x14ac:dyDescent="0.35">
      <c r="L813"/>
      <c r="W813" s="53" t="str">
        <f>IF('Project 5'!$V813&lt;&gt;"",'Project 5'!$V813*VLOOKUP('Project 5'!$U813,#REF!,2,0),"")</f>
        <v/>
      </c>
    </row>
    <row r="814" spans="12:23" x14ac:dyDescent="0.35">
      <c r="L814"/>
      <c r="W814" s="53" t="str">
        <f>IF('Project 5'!$V814&lt;&gt;"",'Project 5'!$V814*VLOOKUP('Project 5'!$U814,#REF!,2,0),"")</f>
        <v/>
      </c>
    </row>
    <row r="815" spans="12:23" x14ac:dyDescent="0.35">
      <c r="L815"/>
      <c r="W815" s="53" t="str">
        <f>IF('Project 5'!$V815&lt;&gt;"",'Project 5'!$V815*VLOOKUP('Project 5'!$U815,#REF!,2,0),"")</f>
        <v/>
      </c>
    </row>
    <row r="816" spans="12:23" x14ac:dyDescent="0.35">
      <c r="L816"/>
      <c r="W816" s="53" t="str">
        <f>IF('Project 5'!$V816&lt;&gt;"",'Project 5'!$V816*VLOOKUP('Project 5'!$U816,#REF!,2,0),"")</f>
        <v/>
      </c>
    </row>
    <row r="817" spans="12:23" x14ac:dyDescent="0.35">
      <c r="L817"/>
      <c r="W817" s="53" t="str">
        <f>IF('Project 5'!$V817&lt;&gt;"",'Project 5'!$V817*VLOOKUP('Project 5'!$U817,#REF!,2,0),"")</f>
        <v/>
      </c>
    </row>
    <row r="818" spans="12:23" x14ac:dyDescent="0.35">
      <c r="L818"/>
      <c r="W818" s="53" t="str">
        <f>IF('Project 5'!$V818&lt;&gt;"",'Project 5'!$V818*VLOOKUP('Project 5'!$U818,#REF!,2,0),"")</f>
        <v/>
      </c>
    </row>
    <row r="819" spans="12:23" x14ac:dyDescent="0.35">
      <c r="L819"/>
      <c r="W819" s="53" t="str">
        <f>IF('Project 5'!$V819&lt;&gt;"",'Project 5'!$V819*VLOOKUP('Project 5'!$U819,#REF!,2,0),"")</f>
        <v/>
      </c>
    </row>
    <row r="820" spans="12:23" x14ac:dyDescent="0.35">
      <c r="L820"/>
      <c r="W820" s="53" t="str">
        <f>IF('Project 5'!$V820&lt;&gt;"",'Project 5'!$V820*VLOOKUP('Project 5'!$U820,#REF!,2,0),"")</f>
        <v/>
      </c>
    </row>
    <row r="821" spans="12:23" x14ac:dyDescent="0.35">
      <c r="L821"/>
      <c r="W821" s="53" t="str">
        <f>IF('Project 5'!$V821&lt;&gt;"",'Project 5'!$V821*VLOOKUP('Project 5'!$U821,#REF!,2,0),"")</f>
        <v/>
      </c>
    </row>
    <row r="822" spans="12:23" x14ac:dyDescent="0.35">
      <c r="L822"/>
      <c r="W822" s="53" t="str">
        <f>IF('Project 5'!$V822&lt;&gt;"",'Project 5'!$V822*VLOOKUP('Project 5'!$U822,#REF!,2,0),"")</f>
        <v/>
      </c>
    </row>
    <row r="823" spans="12:23" x14ac:dyDescent="0.35">
      <c r="L823"/>
      <c r="W823" s="53" t="str">
        <f>IF('Project 5'!$V823&lt;&gt;"",'Project 5'!$V823*VLOOKUP('Project 5'!$U823,#REF!,2,0),"")</f>
        <v/>
      </c>
    </row>
    <row r="824" spans="12:23" x14ac:dyDescent="0.35">
      <c r="L824"/>
      <c r="W824" s="53" t="str">
        <f>IF('Project 5'!$V824&lt;&gt;"",'Project 5'!$V824*VLOOKUP('Project 5'!$U824,#REF!,2,0),"")</f>
        <v/>
      </c>
    </row>
    <row r="825" spans="12:23" x14ac:dyDescent="0.35">
      <c r="L825"/>
      <c r="W825" s="53" t="str">
        <f>IF('Project 5'!$V825&lt;&gt;"",'Project 5'!$V825*VLOOKUP('Project 5'!$U825,#REF!,2,0),"")</f>
        <v/>
      </c>
    </row>
    <row r="826" spans="12:23" x14ac:dyDescent="0.35">
      <c r="L826"/>
      <c r="W826" s="53" t="str">
        <f>IF('Project 5'!$V826&lt;&gt;"",'Project 5'!$V826*VLOOKUP('Project 5'!$U826,#REF!,2,0),"")</f>
        <v/>
      </c>
    </row>
    <row r="827" spans="12:23" x14ac:dyDescent="0.35">
      <c r="L827"/>
      <c r="W827" s="53" t="str">
        <f>IF('Project 5'!$V827&lt;&gt;"",'Project 5'!$V827*VLOOKUP('Project 5'!$U827,#REF!,2,0),"")</f>
        <v/>
      </c>
    </row>
    <row r="828" spans="12:23" x14ac:dyDescent="0.35">
      <c r="L828"/>
      <c r="W828" s="53" t="str">
        <f>IF('Project 5'!$V828&lt;&gt;"",'Project 5'!$V828*VLOOKUP('Project 5'!$U828,#REF!,2,0),"")</f>
        <v/>
      </c>
    </row>
    <row r="829" spans="12:23" x14ac:dyDescent="0.35">
      <c r="L829"/>
      <c r="W829" s="53" t="str">
        <f>IF('Project 5'!$V829&lt;&gt;"",'Project 5'!$V829*VLOOKUP('Project 5'!$U829,#REF!,2,0),"")</f>
        <v/>
      </c>
    </row>
    <row r="830" spans="12:23" x14ac:dyDescent="0.35">
      <c r="L830"/>
      <c r="W830" s="53" t="str">
        <f>IF('Project 5'!$V830&lt;&gt;"",'Project 5'!$V830*VLOOKUP('Project 5'!$U830,#REF!,2,0),"")</f>
        <v/>
      </c>
    </row>
    <row r="831" spans="12:23" x14ac:dyDescent="0.35">
      <c r="L831"/>
      <c r="W831" s="53" t="str">
        <f>IF('Project 5'!$V831&lt;&gt;"",'Project 5'!$V831*VLOOKUP('Project 5'!$U831,#REF!,2,0),"")</f>
        <v/>
      </c>
    </row>
    <row r="832" spans="12:23" x14ac:dyDescent="0.35">
      <c r="L832"/>
      <c r="W832" s="53" t="str">
        <f>IF('Project 5'!$V832&lt;&gt;"",'Project 5'!$V832*VLOOKUP('Project 5'!$U832,#REF!,2,0),"")</f>
        <v/>
      </c>
    </row>
    <row r="833" spans="12:23" x14ac:dyDescent="0.35">
      <c r="L833"/>
      <c r="W833" s="53" t="str">
        <f>IF('Project 5'!$V833&lt;&gt;"",'Project 5'!$V833*VLOOKUP('Project 5'!$U833,#REF!,2,0),"")</f>
        <v/>
      </c>
    </row>
    <row r="834" spans="12:23" x14ac:dyDescent="0.35">
      <c r="L834"/>
      <c r="W834" s="53" t="str">
        <f>IF('Project 5'!$V834&lt;&gt;"",'Project 5'!$V834*VLOOKUP('Project 5'!$U834,#REF!,2,0),"")</f>
        <v/>
      </c>
    </row>
    <row r="835" spans="12:23" x14ac:dyDescent="0.35">
      <c r="L835"/>
      <c r="W835" s="53" t="str">
        <f>IF('Project 5'!$V835&lt;&gt;"",'Project 5'!$V835*VLOOKUP('Project 5'!$U835,#REF!,2,0),"")</f>
        <v/>
      </c>
    </row>
    <row r="836" spans="12:23" x14ac:dyDescent="0.35">
      <c r="L836"/>
      <c r="W836" s="53" t="str">
        <f>IF('Project 5'!$V836&lt;&gt;"",'Project 5'!$V836*VLOOKUP('Project 5'!$U836,#REF!,2,0),"")</f>
        <v/>
      </c>
    </row>
    <row r="837" spans="12:23" x14ac:dyDescent="0.35">
      <c r="L837"/>
      <c r="W837" s="53" t="str">
        <f>IF('Project 5'!$V837&lt;&gt;"",'Project 5'!$V837*VLOOKUP('Project 5'!$U837,#REF!,2,0),"")</f>
        <v/>
      </c>
    </row>
    <row r="838" spans="12:23" x14ac:dyDescent="0.35">
      <c r="L838"/>
      <c r="W838" s="53" t="str">
        <f>IF('Project 5'!$V838&lt;&gt;"",'Project 5'!$V838*VLOOKUP('Project 5'!$U838,#REF!,2,0),"")</f>
        <v/>
      </c>
    </row>
    <row r="839" spans="12:23" x14ac:dyDescent="0.35">
      <c r="L839"/>
      <c r="W839" s="53" t="str">
        <f>IF('Project 5'!$V839&lt;&gt;"",'Project 5'!$V839*VLOOKUP('Project 5'!$U839,#REF!,2,0),"")</f>
        <v/>
      </c>
    </row>
    <row r="840" spans="12:23" x14ac:dyDescent="0.35">
      <c r="L840"/>
      <c r="W840" s="53" t="str">
        <f>IF('Project 5'!$V840&lt;&gt;"",'Project 5'!$V840*VLOOKUP('Project 5'!$U840,#REF!,2,0),"")</f>
        <v/>
      </c>
    </row>
    <row r="841" spans="12:23" x14ac:dyDescent="0.35">
      <c r="L841"/>
      <c r="W841" s="53" t="str">
        <f>IF('Project 5'!$V841&lt;&gt;"",'Project 5'!$V841*VLOOKUP('Project 5'!$U841,#REF!,2,0),"")</f>
        <v/>
      </c>
    </row>
    <row r="842" spans="12:23" x14ac:dyDescent="0.35">
      <c r="L842"/>
      <c r="W842" s="53" t="str">
        <f>IF('Project 5'!$V842&lt;&gt;"",'Project 5'!$V842*VLOOKUP('Project 5'!$U842,#REF!,2,0),"")</f>
        <v/>
      </c>
    </row>
    <row r="843" spans="12:23" x14ac:dyDescent="0.35">
      <c r="L843"/>
      <c r="W843" s="53" t="str">
        <f>IF('Project 5'!$V843&lt;&gt;"",'Project 5'!$V843*VLOOKUP('Project 5'!$U843,#REF!,2,0),"")</f>
        <v/>
      </c>
    </row>
    <row r="844" spans="12:23" x14ac:dyDescent="0.35">
      <c r="L844"/>
      <c r="W844" s="53" t="str">
        <f>IF('Project 5'!$V844&lt;&gt;"",'Project 5'!$V844*VLOOKUP('Project 5'!$U844,#REF!,2,0),"")</f>
        <v/>
      </c>
    </row>
    <row r="845" spans="12:23" x14ac:dyDescent="0.35">
      <c r="L845"/>
      <c r="W845" s="53" t="str">
        <f>IF('Project 5'!$V845&lt;&gt;"",'Project 5'!$V845*VLOOKUP('Project 5'!$U845,#REF!,2,0),"")</f>
        <v/>
      </c>
    </row>
    <row r="846" spans="12:23" x14ac:dyDescent="0.35">
      <c r="L846"/>
      <c r="W846" s="53" t="str">
        <f>IF('Project 5'!$V846&lt;&gt;"",'Project 5'!$V846*VLOOKUP('Project 5'!$U846,#REF!,2,0),"")</f>
        <v/>
      </c>
    </row>
    <row r="847" spans="12:23" x14ac:dyDescent="0.35">
      <c r="L847"/>
      <c r="W847" s="53" t="str">
        <f>IF('Project 5'!$V847&lt;&gt;"",'Project 5'!$V847*VLOOKUP('Project 5'!$U847,#REF!,2,0),"")</f>
        <v/>
      </c>
    </row>
    <row r="848" spans="12:23" x14ac:dyDescent="0.35">
      <c r="L848"/>
      <c r="W848" s="53" t="str">
        <f>IF('Project 5'!$V848&lt;&gt;"",'Project 5'!$V848*VLOOKUP('Project 5'!$U848,#REF!,2,0),"")</f>
        <v/>
      </c>
    </row>
    <row r="849" spans="12:23" x14ac:dyDescent="0.35">
      <c r="L849"/>
      <c r="W849" s="53" t="str">
        <f>IF('Project 5'!$V849&lt;&gt;"",'Project 5'!$V849*VLOOKUP('Project 5'!$U849,#REF!,2,0),"")</f>
        <v/>
      </c>
    </row>
    <row r="850" spans="12:23" x14ac:dyDescent="0.35">
      <c r="L850"/>
      <c r="W850" s="53" t="str">
        <f>IF('Project 5'!$V850&lt;&gt;"",'Project 5'!$V850*VLOOKUP('Project 5'!$U850,#REF!,2,0),"")</f>
        <v/>
      </c>
    </row>
    <row r="851" spans="12:23" x14ac:dyDescent="0.35">
      <c r="L851"/>
      <c r="W851" s="53" t="str">
        <f>IF('Project 5'!$V851&lt;&gt;"",'Project 5'!$V851*VLOOKUP('Project 5'!$U851,#REF!,2,0),"")</f>
        <v/>
      </c>
    </row>
    <row r="852" spans="12:23" x14ac:dyDescent="0.35">
      <c r="L852"/>
      <c r="W852" s="53" t="str">
        <f>IF('Project 5'!$V852&lt;&gt;"",'Project 5'!$V852*VLOOKUP('Project 5'!$U852,#REF!,2,0),"")</f>
        <v/>
      </c>
    </row>
    <row r="853" spans="12:23" x14ac:dyDescent="0.35">
      <c r="L853"/>
      <c r="W853" s="53" t="str">
        <f>IF('Project 5'!$V853&lt;&gt;"",'Project 5'!$V853*VLOOKUP('Project 5'!$U853,#REF!,2,0),"")</f>
        <v/>
      </c>
    </row>
    <row r="854" spans="12:23" x14ac:dyDescent="0.35">
      <c r="L854"/>
      <c r="W854" s="53" t="str">
        <f>IF('Project 5'!$V854&lt;&gt;"",'Project 5'!$V854*VLOOKUP('Project 5'!$U854,#REF!,2,0),"")</f>
        <v/>
      </c>
    </row>
    <row r="855" spans="12:23" x14ac:dyDescent="0.35">
      <c r="L855"/>
      <c r="W855" s="53" t="str">
        <f>IF('Project 5'!$V855&lt;&gt;"",'Project 5'!$V855*VLOOKUP('Project 5'!$U855,#REF!,2,0),"")</f>
        <v/>
      </c>
    </row>
    <row r="856" spans="12:23" x14ac:dyDescent="0.35">
      <c r="L856"/>
      <c r="W856" s="53" t="str">
        <f>IF('Project 5'!$V856&lt;&gt;"",'Project 5'!$V856*VLOOKUP('Project 5'!$U856,#REF!,2,0),"")</f>
        <v/>
      </c>
    </row>
    <row r="857" spans="12:23" x14ac:dyDescent="0.35">
      <c r="L857"/>
      <c r="W857" s="53" t="str">
        <f>IF('Project 5'!$V857&lt;&gt;"",'Project 5'!$V857*VLOOKUP('Project 5'!$U857,#REF!,2,0),"")</f>
        <v/>
      </c>
    </row>
    <row r="858" spans="12:23" x14ac:dyDescent="0.35">
      <c r="L858"/>
      <c r="W858" s="53" t="str">
        <f>IF('Project 5'!$V858&lt;&gt;"",'Project 5'!$V858*VLOOKUP('Project 5'!$U858,#REF!,2,0),"")</f>
        <v/>
      </c>
    </row>
    <row r="859" spans="12:23" x14ac:dyDescent="0.35">
      <c r="L859"/>
      <c r="W859" s="53" t="str">
        <f>IF('Project 5'!$V859&lt;&gt;"",'Project 5'!$V859*VLOOKUP('Project 5'!$U859,#REF!,2,0),"")</f>
        <v/>
      </c>
    </row>
    <row r="860" spans="12:23" x14ac:dyDescent="0.35">
      <c r="L860"/>
      <c r="W860" s="53" t="str">
        <f>IF('Project 5'!$V860&lt;&gt;"",'Project 5'!$V860*VLOOKUP('Project 5'!$U860,#REF!,2,0),"")</f>
        <v/>
      </c>
    </row>
    <row r="861" spans="12:23" x14ac:dyDescent="0.35">
      <c r="L861"/>
      <c r="W861" s="53" t="str">
        <f>IF('Project 5'!$V861&lt;&gt;"",'Project 5'!$V861*VLOOKUP('Project 5'!$U861,#REF!,2,0),"")</f>
        <v/>
      </c>
    </row>
    <row r="862" spans="12:23" x14ac:dyDescent="0.35">
      <c r="L862"/>
      <c r="W862" s="53" t="str">
        <f>IF('Project 5'!$V862&lt;&gt;"",'Project 5'!$V862*VLOOKUP('Project 5'!$U862,#REF!,2,0),"")</f>
        <v/>
      </c>
    </row>
    <row r="863" spans="12:23" x14ac:dyDescent="0.35">
      <c r="L863"/>
      <c r="W863" s="53" t="str">
        <f>IF('Project 5'!$V863&lt;&gt;"",'Project 5'!$V863*VLOOKUP('Project 5'!$U863,#REF!,2,0),"")</f>
        <v/>
      </c>
    </row>
    <row r="864" spans="12:23" x14ac:dyDescent="0.35">
      <c r="L864"/>
      <c r="W864" s="53" t="str">
        <f>IF('Project 5'!$V864&lt;&gt;"",'Project 5'!$V864*VLOOKUP('Project 5'!$U864,#REF!,2,0),"")</f>
        <v/>
      </c>
    </row>
    <row r="865" spans="12:23" x14ac:dyDescent="0.35">
      <c r="L865"/>
      <c r="W865" s="53" t="str">
        <f>IF('Project 5'!$V865&lt;&gt;"",'Project 5'!$V865*VLOOKUP('Project 5'!$U865,#REF!,2,0),"")</f>
        <v/>
      </c>
    </row>
    <row r="866" spans="12:23" x14ac:dyDescent="0.35">
      <c r="L866"/>
      <c r="W866" s="53" t="str">
        <f>IF('Project 5'!$V866&lt;&gt;"",'Project 5'!$V866*VLOOKUP('Project 5'!$U866,#REF!,2,0),"")</f>
        <v/>
      </c>
    </row>
    <row r="867" spans="12:23" x14ac:dyDescent="0.35">
      <c r="L867"/>
      <c r="W867" s="53" t="str">
        <f>IF('Project 5'!$V867&lt;&gt;"",'Project 5'!$V867*VLOOKUP('Project 5'!$U867,#REF!,2,0),"")</f>
        <v/>
      </c>
    </row>
    <row r="868" spans="12:23" x14ac:dyDescent="0.35">
      <c r="L868"/>
      <c r="W868" s="53" t="str">
        <f>IF('Project 5'!$V868&lt;&gt;"",'Project 5'!$V868*VLOOKUP('Project 5'!$U868,#REF!,2,0),"")</f>
        <v/>
      </c>
    </row>
    <row r="869" spans="12:23" x14ac:dyDescent="0.35">
      <c r="L869"/>
      <c r="W869" s="53" t="str">
        <f>IF('Project 5'!$V869&lt;&gt;"",'Project 5'!$V869*VLOOKUP('Project 5'!$U869,#REF!,2,0),"")</f>
        <v/>
      </c>
    </row>
    <row r="870" spans="12:23" x14ac:dyDescent="0.35">
      <c r="L870"/>
      <c r="W870" s="53" t="str">
        <f>IF('Project 5'!$V870&lt;&gt;"",'Project 5'!$V870*VLOOKUP('Project 5'!$U870,#REF!,2,0),"")</f>
        <v/>
      </c>
    </row>
    <row r="871" spans="12:23" x14ac:dyDescent="0.35">
      <c r="L871"/>
      <c r="W871" s="53" t="str">
        <f>IF('Project 5'!$V871&lt;&gt;"",'Project 5'!$V871*VLOOKUP('Project 5'!$U871,#REF!,2,0),"")</f>
        <v/>
      </c>
    </row>
    <row r="872" spans="12:23" x14ac:dyDescent="0.35">
      <c r="L872"/>
      <c r="W872" s="53" t="str">
        <f>IF('Project 5'!$V872&lt;&gt;"",'Project 5'!$V872*VLOOKUP('Project 5'!$U872,#REF!,2,0),"")</f>
        <v/>
      </c>
    </row>
    <row r="873" spans="12:23" x14ac:dyDescent="0.35">
      <c r="L873"/>
      <c r="W873" s="53" t="str">
        <f>IF('Project 5'!$V873&lt;&gt;"",'Project 5'!$V873*VLOOKUP('Project 5'!$U873,#REF!,2,0),"")</f>
        <v/>
      </c>
    </row>
    <row r="874" spans="12:23" x14ac:dyDescent="0.35">
      <c r="L874"/>
      <c r="W874" s="53" t="str">
        <f>IF('Project 5'!$V874&lt;&gt;"",'Project 5'!$V874*VLOOKUP('Project 5'!$U874,#REF!,2,0),"")</f>
        <v/>
      </c>
    </row>
    <row r="875" spans="12:23" x14ac:dyDescent="0.35">
      <c r="L875"/>
      <c r="W875" s="53" t="str">
        <f>IF('Project 5'!$V875&lt;&gt;"",'Project 5'!$V875*VLOOKUP('Project 5'!$U875,#REF!,2,0),"")</f>
        <v/>
      </c>
    </row>
    <row r="876" spans="12:23" x14ac:dyDescent="0.35">
      <c r="L876"/>
      <c r="W876" s="53" t="str">
        <f>IF('Project 5'!$V876&lt;&gt;"",'Project 5'!$V876*VLOOKUP('Project 5'!$U876,#REF!,2,0),"")</f>
        <v/>
      </c>
    </row>
    <row r="877" spans="12:23" x14ac:dyDescent="0.35">
      <c r="L877"/>
      <c r="W877" s="53" t="str">
        <f>IF('Project 5'!$V877&lt;&gt;"",'Project 5'!$V877*VLOOKUP('Project 5'!$U877,#REF!,2,0),"")</f>
        <v/>
      </c>
    </row>
    <row r="878" spans="12:23" x14ac:dyDescent="0.35">
      <c r="L878"/>
      <c r="W878" s="53" t="str">
        <f>IF('Project 5'!$V878&lt;&gt;"",'Project 5'!$V878*VLOOKUP('Project 5'!$U878,#REF!,2,0),"")</f>
        <v/>
      </c>
    </row>
    <row r="879" spans="12:23" x14ac:dyDescent="0.35">
      <c r="L879"/>
      <c r="W879" s="53" t="str">
        <f>IF('Project 5'!$V879&lt;&gt;"",'Project 5'!$V879*VLOOKUP('Project 5'!$U879,#REF!,2,0),"")</f>
        <v/>
      </c>
    </row>
    <row r="880" spans="12:23" x14ac:dyDescent="0.35">
      <c r="L880"/>
      <c r="W880" s="53" t="str">
        <f>IF('Project 5'!$V880&lt;&gt;"",'Project 5'!$V880*VLOOKUP('Project 5'!$U880,#REF!,2,0),"")</f>
        <v/>
      </c>
    </row>
    <row r="881" spans="12:23" x14ac:dyDescent="0.35">
      <c r="L881"/>
      <c r="W881" s="53" t="str">
        <f>IF('Project 5'!$V881&lt;&gt;"",'Project 5'!$V881*VLOOKUP('Project 5'!$U881,#REF!,2,0),"")</f>
        <v/>
      </c>
    </row>
    <row r="882" spans="12:23" x14ac:dyDescent="0.35">
      <c r="L882"/>
      <c r="W882" s="53" t="str">
        <f>IF('Project 5'!$V882&lt;&gt;"",'Project 5'!$V882*VLOOKUP('Project 5'!$U882,#REF!,2,0),"")</f>
        <v/>
      </c>
    </row>
    <row r="883" spans="12:23" x14ac:dyDescent="0.35">
      <c r="L883"/>
      <c r="W883" s="53" t="str">
        <f>IF('Project 5'!$V883&lt;&gt;"",'Project 5'!$V883*VLOOKUP('Project 5'!$U883,#REF!,2,0),"")</f>
        <v/>
      </c>
    </row>
    <row r="884" spans="12:23" x14ac:dyDescent="0.35">
      <c r="L884"/>
      <c r="W884" s="53" t="str">
        <f>IF('Project 5'!$V884&lt;&gt;"",'Project 5'!$V884*VLOOKUP('Project 5'!$U884,#REF!,2,0),"")</f>
        <v/>
      </c>
    </row>
    <row r="885" spans="12:23" x14ac:dyDescent="0.35">
      <c r="L885"/>
      <c r="W885" s="53" t="str">
        <f>IF('Project 5'!$V885&lt;&gt;"",'Project 5'!$V885*VLOOKUP('Project 5'!$U885,#REF!,2,0),"")</f>
        <v/>
      </c>
    </row>
    <row r="886" spans="12:23" x14ac:dyDescent="0.35">
      <c r="L886"/>
      <c r="W886" s="53" t="str">
        <f>IF('Project 5'!$V886&lt;&gt;"",'Project 5'!$V886*VLOOKUP('Project 5'!$U886,#REF!,2,0),"")</f>
        <v/>
      </c>
    </row>
    <row r="887" spans="12:23" x14ac:dyDescent="0.35">
      <c r="L887"/>
      <c r="W887" s="53" t="str">
        <f>IF('Project 5'!$V887&lt;&gt;"",'Project 5'!$V887*VLOOKUP('Project 5'!$U887,#REF!,2,0),"")</f>
        <v/>
      </c>
    </row>
    <row r="888" spans="12:23" x14ac:dyDescent="0.35">
      <c r="L888"/>
      <c r="W888" s="53" t="str">
        <f>IF('Project 5'!$V888&lt;&gt;"",'Project 5'!$V888*VLOOKUP('Project 5'!$U888,#REF!,2,0),"")</f>
        <v/>
      </c>
    </row>
    <row r="889" spans="12:23" x14ac:dyDescent="0.35">
      <c r="L889"/>
      <c r="W889" s="53" t="str">
        <f>IF('Project 5'!$V889&lt;&gt;"",'Project 5'!$V889*VLOOKUP('Project 5'!$U889,#REF!,2,0),"")</f>
        <v/>
      </c>
    </row>
    <row r="890" spans="12:23" x14ac:dyDescent="0.35">
      <c r="L890"/>
      <c r="W890" s="53" t="str">
        <f>IF('Project 5'!$V890&lt;&gt;"",'Project 5'!$V890*VLOOKUP('Project 5'!$U890,#REF!,2,0),"")</f>
        <v/>
      </c>
    </row>
    <row r="891" spans="12:23" x14ac:dyDescent="0.35">
      <c r="L891"/>
      <c r="W891" s="53" t="str">
        <f>IF('Project 5'!$V891&lt;&gt;"",'Project 5'!$V891*VLOOKUP('Project 5'!$U891,#REF!,2,0),"")</f>
        <v/>
      </c>
    </row>
    <row r="892" spans="12:23" x14ac:dyDescent="0.35">
      <c r="L892"/>
      <c r="W892" s="53" t="str">
        <f>IF('Project 5'!$V892&lt;&gt;"",'Project 5'!$V892*VLOOKUP('Project 5'!$U892,#REF!,2,0),"")</f>
        <v/>
      </c>
    </row>
    <row r="893" spans="12:23" x14ac:dyDescent="0.35">
      <c r="L893"/>
      <c r="W893" s="53" t="str">
        <f>IF('Project 5'!$V893&lt;&gt;"",'Project 5'!$V893*VLOOKUP('Project 5'!$U893,#REF!,2,0),"")</f>
        <v/>
      </c>
    </row>
    <row r="894" spans="12:23" x14ac:dyDescent="0.35">
      <c r="L894"/>
      <c r="W894" s="53" t="str">
        <f>IF('Project 5'!$V894&lt;&gt;"",'Project 5'!$V894*VLOOKUP('Project 5'!$U894,#REF!,2,0),"")</f>
        <v/>
      </c>
    </row>
    <row r="895" spans="12:23" x14ac:dyDescent="0.35">
      <c r="L895"/>
      <c r="W895" s="53" t="str">
        <f>IF('Project 5'!$V895&lt;&gt;"",'Project 5'!$V895*VLOOKUP('Project 5'!$U895,#REF!,2,0),"")</f>
        <v/>
      </c>
    </row>
    <row r="896" spans="12:23" x14ac:dyDescent="0.35">
      <c r="L896"/>
      <c r="W896" s="53" t="str">
        <f>IF('Project 5'!$V896&lt;&gt;"",'Project 5'!$V896*VLOOKUP('Project 5'!$U896,#REF!,2,0),"")</f>
        <v/>
      </c>
    </row>
    <row r="897" spans="12:23" x14ac:dyDescent="0.35">
      <c r="L897"/>
      <c r="W897" s="53" t="str">
        <f>IF('Project 5'!$V897&lt;&gt;"",'Project 5'!$V897*VLOOKUP('Project 5'!$U897,#REF!,2,0),"")</f>
        <v/>
      </c>
    </row>
    <row r="898" spans="12:23" x14ac:dyDescent="0.35">
      <c r="L898"/>
      <c r="W898" s="53" t="str">
        <f>IF('Project 5'!$V898&lt;&gt;"",'Project 5'!$V898*VLOOKUP('Project 5'!$U898,#REF!,2,0),"")</f>
        <v/>
      </c>
    </row>
    <row r="899" spans="12:23" x14ac:dyDescent="0.35">
      <c r="L899"/>
      <c r="W899" s="53" t="str">
        <f>IF('Project 5'!$V899&lt;&gt;"",'Project 5'!$V899*VLOOKUP('Project 5'!$U899,#REF!,2,0),"")</f>
        <v/>
      </c>
    </row>
    <row r="900" spans="12:23" x14ac:dyDescent="0.35">
      <c r="L900"/>
      <c r="W900" s="53" t="str">
        <f>IF('Project 5'!$V900&lt;&gt;"",'Project 5'!$V900*VLOOKUP('Project 5'!$U900,#REF!,2,0),"")</f>
        <v/>
      </c>
    </row>
    <row r="901" spans="12:23" x14ac:dyDescent="0.35">
      <c r="L901"/>
      <c r="W901" s="53" t="str">
        <f>IF('Project 5'!$V901&lt;&gt;"",'Project 5'!$V901*VLOOKUP('Project 5'!$U901,#REF!,2,0),"")</f>
        <v/>
      </c>
    </row>
    <row r="902" spans="12:23" x14ac:dyDescent="0.35">
      <c r="L902"/>
      <c r="W902" s="53" t="str">
        <f>IF('Project 5'!$V902&lt;&gt;"",'Project 5'!$V902*VLOOKUP('Project 5'!$U902,#REF!,2,0),"")</f>
        <v/>
      </c>
    </row>
    <row r="903" spans="12:23" x14ac:dyDescent="0.35">
      <c r="L903"/>
      <c r="W903" s="53" t="str">
        <f>IF('Project 5'!$V903&lt;&gt;"",'Project 5'!$V903*VLOOKUP('Project 5'!$U903,#REF!,2,0),"")</f>
        <v/>
      </c>
    </row>
    <row r="904" spans="12:23" x14ac:dyDescent="0.35">
      <c r="L904"/>
      <c r="W904" s="53" t="str">
        <f>IF('Project 5'!$V904&lt;&gt;"",'Project 5'!$V904*VLOOKUP('Project 5'!$U904,#REF!,2,0),"")</f>
        <v/>
      </c>
    </row>
    <row r="905" spans="12:23" x14ac:dyDescent="0.35">
      <c r="L905"/>
      <c r="W905" s="53" t="str">
        <f>IF('Project 5'!$V905&lt;&gt;"",'Project 5'!$V905*VLOOKUP('Project 5'!$U905,#REF!,2,0),"")</f>
        <v/>
      </c>
    </row>
    <row r="906" spans="12:23" x14ac:dyDescent="0.35">
      <c r="L906"/>
      <c r="W906" s="53" t="str">
        <f>IF('Project 5'!$V906&lt;&gt;"",'Project 5'!$V906*VLOOKUP('Project 5'!$U906,#REF!,2,0),"")</f>
        <v/>
      </c>
    </row>
    <row r="907" spans="12:23" x14ac:dyDescent="0.35">
      <c r="L907"/>
      <c r="W907" s="53" t="str">
        <f>IF('Project 5'!$V907&lt;&gt;"",'Project 5'!$V907*VLOOKUP('Project 5'!$U907,#REF!,2,0),"")</f>
        <v/>
      </c>
    </row>
    <row r="908" spans="12:23" x14ac:dyDescent="0.35">
      <c r="L908"/>
      <c r="W908" s="53" t="str">
        <f>IF('Project 5'!$V908&lt;&gt;"",'Project 5'!$V908*VLOOKUP('Project 5'!$U908,#REF!,2,0),"")</f>
        <v/>
      </c>
    </row>
    <row r="909" spans="12:23" x14ac:dyDescent="0.35">
      <c r="L909"/>
      <c r="W909" s="53" t="str">
        <f>IF('Project 5'!$V909&lt;&gt;"",'Project 5'!$V909*VLOOKUP('Project 5'!$U909,#REF!,2,0),"")</f>
        <v/>
      </c>
    </row>
    <row r="910" spans="12:23" x14ac:dyDescent="0.35">
      <c r="L910"/>
      <c r="W910" s="53" t="str">
        <f>IF('Project 5'!$V910&lt;&gt;"",'Project 5'!$V910*VLOOKUP('Project 5'!$U910,#REF!,2,0),"")</f>
        <v/>
      </c>
    </row>
    <row r="911" spans="12:23" x14ac:dyDescent="0.35">
      <c r="L911"/>
      <c r="W911" s="53" t="str">
        <f>IF('Project 5'!$V911&lt;&gt;"",'Project 5'!$V911*VLOOKUP('Project 5'!$U911,#REF!,2,0),"")</f>
        <v/>
      </c>
    </row>
    <row r="912" spans="12:23" x14ac:dyDescent="0.35">
      <c r="L912"/>
      <c r="W912" s="53" t="str">
        <f>IF('Project 5'!$V912&lt;&gt;"",'Project 5'!$V912*VLOOKUP('Project 5'!$U912,#REF!,2,0),"")</f>
        <v/>
      </c>
    </row>
    <row r="913" spans="12:23" x14ac:dyDescent="0.35">
      <c r="L913"/>
      <c r="W913" s="53" t="str">
        <f>IF('Project 5'!$V913&lt;&gt;"",'Project 5'!$V913*VLOOKUP('Project 5'!$U913,#REF!,2,0),"")</f>
        <v/>
      </c>
    </row>
    <row r="914" spans="12:23" x14ac:dyDescent="0.35">
      <c r="L914"/>
      <c r="W914" s="53" t="str">
        <f>IF('Project 5'!$V914&lt;&gt;"",'Project 5'!$V914*VLOOKUP('Project 5'!$U914,#REF!,2,0),"")</f>
        <v/>
      </c>
    </row>
    <row r="915" spans="12:23" x14ac:dyDescent="0.35">
      <c r="L915"/>
      <c r="W915" s="53" t="str">
        <f>IF('Project 5'!$V915&lt;&gt;"",'Project 5'!$V915*VLOOKUP('Project 5'!$U915,#REF!,2,0),"")</f>
        <v/>
      </c>
    </row>
    <row r="916" spans="12:23" x14ac:dyDescent="0.35">
      <c r="L916"/>
      <c r="W916" s="53" t="str">
        <f>IF('Project 5'!$V916&lt;&gt;"",'Project 5'!$V916*VLOOKUP('Project 5'!$U916,#REF!,2,0),"")</f>
        <v/>
      </c>
    </row>
    <row r="917" spans="12:23" x14ac:dyDescent="0.35">
      <c r="L917"/>
      <c r="W917" s="53" t="str">
        <f>IF('Project 5'!$V917&lt;&gt;"",'Project 5'!$V917*VLOOKUP('Project 5'!$U917,#REF!,2,0),"")</f>
        <v/>
      </c>
    </row>
    <row r="918" spans="12:23" x14ac:dyDescent="0.35">
      <c r="L918"/>
      <c r="W918" s="53" t="str">
        <f>IF('Project 5'!$V918&lt;&gt;"",'Project 5'!$V918*VLOOKUP('Project 5'!$U918,#REF!,2,0),"")</f>
        <v/>
      </c>
    </row>
    <row r="919" spans="12:23" x14ac:dyDescent="0.35">
      <c r="L919"/>
      <c r="W919" s="53" t="str">
        <f>IF('Project 5'!$V919&lt;&gt;"",'Project 5'!$V919*VLOOKUP('Project 5'!$U919,#REF!,2,0),"")</f>
        <v/>
      </c>
    </row>
    <row r="920" spans="12:23" x14ac:dyDescent="0.35">
      <c r="L920"/>
      <c r="W920" s="53" t="str">
        <f>IF('Project 5'!$V920&lt;&gt;"",'Project 5'!$V920*VLOOKUP('Project 5'!$U920,#REF!,2,0),"")</f>
        <v/>
      </c>
    </row>
    <row r="921" spans="12:23" x14ac:dyDescent="0.35">
      <c r="L921"/>
      <c r="W921" s="53" t="str">
        <f>IF('Project 5'!$V921&lt;&gt;"",'Project 5'!$V921*VLOOKUP('Project 5'!$U921,#REF!,2,0),"")</f>
        <v/>
      </c>
    </row>
    <row r="922" spans="12:23" x14ac:dyDescent="0.35">
      <c r="L922"/>
      <c r="W922" s="53" t="str">
        <f>IF('Project 5'!$V922&lt;&gt;"",'Project 5'!$V922*VLOOKUP('Project 5'!$U922,#REF!,2,0),"")</f>
        <v/>
      </c>
    </row>
    <row r="923" spans="12:23" x14ac:dyDescent="0.35">
      <c r="L923"/>
      <c r="W923" s="53" t="str">
        <f>IF('Project 5'!$V923&lt;&gt;"",'Project 5'!$V923*VLOOKUP('Project 5'!$U923,#REF!,2,0),"")</f>
        <v/>
      </c>
    </row>
    <row r="924" spans="12:23" x14ac:dyDescent="0.35">
      <c r="L924"/>
      <c r="W924" s="53" t="str">
        <f>IF('Project 5'!$V924&lt;&gt;"",'Project 5'!$V924*VLOOKUP('Project 5'!$U924,#REF!,2,0),"")</f>
        <v/>
      </c>
    </row>
    <row r="925" spans="12:23" x14ac:dyDescent="0.35">
      <c r="L925"/>
      <c r="W925" s="53" t="str">
        <f>IF('Project 5'!$V925&lt;&gt;"",'Project 5'!$V925*VLOOKUP('Project 5'!$U925,#REF!,2,0),"")</f>
        <v/>
      </c>
    </row>
    <row r="926" spans="12:23" x14ac:dyDescent="0.35">
      <c r="L926"/>
      <c r="W926" s="53" t="str">
        <f>IF('Project 5'!$V926&lt;&gt;"",'Project 5'!$V926*VLOOKUP('Project 5'!$U926,#REF!,2,0),"")</f>
        <v/>
      </c>
    </row>
    <row r="927" spans="12:23" x14ac:dyDescent="0.35">
      <c r="L927"/>
      <c r="W927" s="53" t="str">
        <f>IF('Project 5'!$V927&lt;&gt;"",'Project 5'!$V927*VLOOKUP('Project 5'!$U927,#REF!,2,0),"")</f>
        <v/>
      </c>
    </row>
    <row r="928" spans="12:23" x14ac:dyDescent="0.35">
      <c r="L928"/>
      <c r="W928" s="53" t="str">
        <f>IF('Project 5'!$V928&lt;&gt;"",'Project 5'!$V928*VLOOKUP('Project 5'!$U928,#REF!,2,0),"")</f>
        <v/>
      </c>
    </row>
    <row r="929" spans="12:23" x14ac:dyDescent="0.35">
      <c r="L929"/>
      <c r="W929" s="53" t="str">
        <f>IF('Project 5'!$V929&lt;&gt;"",'Project 5'!$V929*VLOOKUP('Project 5'!$U929,#REF!,2,0),"")</f>
        <v/>
      </c>
    </row>
    <row r="930" spans="12:23" x14ac:dyDescent="0.35">
      <c r="L930"/>
      <c r="W930" s="53" t="str">
        <f>IF('Project 5'!$V930&lt;&gt;"",'Project 5'!$V930*VLOOKUP('Project 5'!$U930,#REF!,2,0),"")</f>
        <v/>
      </c>
    </row>
    <row r="931" spans="12:23" x14ac:dyDescent="0.35">
      <c r="L931"/>
      <c r="W931" s="53" t="str">
        <f>IF('Project 5'!$V931&lt;&gt;"",'Project 5'!$V931*VLOOKUP('Project 5'!$U931,#REF!,2,0),"")</f>
        <v/>
      </c>
    </row>
    <row r="932" spans="12:23" x14ac:dyDescent="0.35">
      <c r="L932"/>
      <c r="W932" s="53" t="str">
        <f>IF('Project 5'!$V932&lt;&gt;"",'Project 5'!$V932*VLOOKUP('Project 5'!$U932,#REF!,2,0),"")</f>
        <v/>
      </c>
    </row>
    <row r="933" spans="12:23" x14ac:dyDescent="0.35">
      <c r="L933"/>
      <c r="W933" s="53" t="str">
        <f>IF('Project 5'!$V933&lt;&gt;"",'Project 5'!$V933*VLOOKUP('Project 5'!$U933,#REF!,2,0),"")</f>
        <v/>
      </c>
    </row>
    <row r="934" spans="12:23" x14ac:dyDescent="0.35">
      <c r="L934"/>
      <c r="W934" s="53" t="str">
        <f>IF('Project 5'!$V934&lt;&gt;"",'Project 5'!$V934*VLOOKUP('Project 5'!$U934,#REF!,2,0),"")</f>
        <v/>
      </c>
    </row>
    <row r="935" spans="12:23" x14ac:dyDescent="0.35">
      <c r="L935"/>
      <c r="W935" s="53" t="str">
        <f>IF('Project 5'!$V935&lt;&gt;"",'Project 5'!$V935*VLOOKUP('Project 5'!$U935,#REF!,2,0),"")</f>
        <v/>
      </c>
    </row>
    <row r="936" spans="12:23" x14ac:dyDescent="0.35">
      <c r="L936"/>
      <c r="W936" s="53" t="str">
        <f>IF('Project 5'!$V936&lt;&gt;"",'Project 5'!$V936*VLOOKUP('Project 5'!$U936,#REF!,2,0),"")</f>
        <v/>
      </c>
    </row>
    <row r="937" spans="12:23" x14ac:dyDescent="0.35">
      <c r="L937"/>
      <c r="W937" s="53" t="str">
        <f>IF('Project 5'!$V937&lt;&gt;"",'Project 5'!$V937*VLOOKUP('Project 5'!$U937,#REF!,2,0),"")</f>
        <v/>
      </c>
    </row>
    <row r="938" spans="12:23" x14ac:dyDescent="0.35">
      <c r="L938"/>
      <c r="W938" s="53" t="str">
        <f>IF('Project 5'!$V938&lt;&gt;"",'Project 5'!$V938*VLOOKUP('Project 5'!$U938,#REF!,2,0),"")</f>
        <v/>
      </c>
    </row>
    <row r="939" spans="12:23" x14ac:dyDescent="0.35">
      <c r="L939"/>
      <c r="W939" s="53" t="str">
        <f>IF('Project 5'!$V939&lt;&gt;"",'Project 5'!$V939*VLOOKUP('Project 5'!$U939,#REF!,2,0),"")</f>
        <v/>
      </c>
    </row>
    <row r="940" spans="12:23" x14ac:dyDescent="0.35">
      <c r="L940"/>
      <c r="W940" s="53" t="str">
        <f>IF('Project 5'!$V940&lt;&gt;"",'Project 5'!$V940*VLOOKUP('Project 5'!$U940,#REF!,2,0),"")</f>
        <v/>
      </c>
    </row>
    <row r="941" spans="12:23" x14ac:dyDescent="0.35">
      <c r="L941"/>
      <c r="W941" s="53" t="str">
        <f>IF('Project 5'!$V941&lt;&gt;"",'Project 5'!$V941*VLOOKUP('Project 5'!$U941,#REF!,2,0),"")</f>
        <v/>
      </c>
    </row>
    <row r="942" spans="12:23" x14ac:dyDescent="0.35">
      <c r="L942"/>
      <c r="W942" s="53" t="str">
        <f>IF('Project 5'!$V942&lt;&gt;"",'Project 5'!$V942*VLOOKUP('Project 5'!$U942,#REF!,2,0),"")</f>
        <v/>
      </c>
    </row>
    <row r="943" spans="12:23" x14ac:dyDescent="0.35">
      <c r="L943"/>
      <c r="W943" s="53" t="str">
        <f>IF('Project 5'!$V943&lt;&gt;"",'Project 5'!$V943*VLOOKUP('Project 5'!$U943,#REF!,2,0),"")</f>
        <v/>
      </c>
    </row>
    <row r="944" spans="12:23" x14ac:dyDescent="0.35">
      <c r="L944"/>
      <c r="W944" s="53" t="str">
        <f>IF('Project 5'!$V944&lt;&gt;"",'Project 5'!$V944*VLOOKUP('Project 5'!$U944,#REF!,2,0),"")</f>
        <v/>
      </c>
    </row>
    <row r="945" spans="12:23" x14ac:dyDescent="0.35">
      <c r="L945"/>
      <c r="W945" s="53" t="str">
        <f>IF('Project 5'!$V945&lt;&gt;"",'Project 5'!$V945*VLOOKUP('Project 5'!$U945,#REF!,2,0),"")</f>
        <v/>
      </c>
    </row>
    <row r="946" spans="12:23" x14ac:dyDescent="0.35">
      <c r="L946"/>
      <c r="W946" s="53" t="str">
        <f>IF('Project 5'!$V946&lt;&gt;"",'Project 5'!$V946*VLOOKUP('Project 5'!$U946,#REF!,2,0),"")</f>
        <v/>
      </c>
    </row>
    <row r="947" spans="12:23" x14ac:dyDescent="0.35">
      <c r="L947"/>
      <c r="W947" s="53" t="str">
        <f>IF('Project 5'!$V947&lt;&gt;"",'Project 5'!$V947*VLOOKUP('Project 5'!$U947,#REF!,2,0),"")</f>
        <v/>
      </c>
    </row>
    <row r="948" spans="12:23" x14ac:dyDescent="0.35">
      <c r="L948"/>
      <c r="W948" s="53" t="str">
        <f>IF('Project 5'!$V948&lt;&gt;"",'Project 5'!$V948*VLOOKUP('Project 5'!$U948,#REF!,2,0),"")</f>
        <v/>
      </c>
    </row>
    <row r="949" spans="12:23" x14ac:dyDescent="0.35">
      <c r="L949"/>
      <c r="W949" s="53" t="str">
        <f>IF('Project 5'!$V949&lt;&gt;"",'Project 5'!$V949*VLOOKUP('Project 5'!$U949,#REF!,2,0),"")</f>
        <v/>
      </c>
    </row>
    <row r="950" spans="12:23" x14ac:dyDescent="0.35">
      <c r="L950"/>
      <c r="W950" s="53" t="str">
        <f>IF('Project 5'!$V950&lt;&gt;"",'Project 5'!$V950*VLOOKUP('Project 5'!$U950,#REF!,2,0),"")</f>
        <v/>
      </c>
    </row>
    <row r="951" spans="12:23" x14ac:dyDescent="0.35">
      <c r="L951"/>
      <c r="W951" s="53" t="str">
        <f>IF('Project 5'!$V951&lt;&gt;"",'Project 5'!$V951*VLOOKUP('Project 5'!$U951,#REF!,2,0),"")</f>
        <v/>
      </c>
    </row>
    <row r="952" spans="12:23" x14ac:dyDescent="0.35">
      <c r="L952"/>
      <c r="W952" s="53" t="str">
        <f>IF('Project 5'!$V952&lt;&gt;"",'Project 5'!$V952*VLOOKUP('Project 5'!$U952,#REF!,2,0),"")</f>
        <v/>
      </c>
    </row>
    <row r="953" spans="12:23" x14ac:dyDescent="0.35">
      <c r="L953"/>
      <c r="W953" s="53" t="str">
        <f>IF('Project 5'!$V953&lt;&gt;"",'Project 5'!$V953*VLOOKUP('Project 5'!$U953,#REF!,2,0),"")</f>
        <v/>
      </c>
    </row>
    <row r="954" spans="12:23" x14ac:dyDescent="0.35">
      <c r="L954"/>
      <c r="W954" s="53" t="str">
        <f>IF('Project 5'!$V954&lt;&gt;"",'Project 5'!$V954*VLOOKUP('Project 5'!$U954,#REF!,2,0),"")</f>
        <v/>
      </c>
    </row>
    <row r="955" spans="12:23" x14ac:dyDescent="0.35">
      <c r="L955"/>
      <c r="W955" s="53" t="str">
        <f>IF('Project 5'!$V955&lt;&gt;"",'Project 5'!$V955*VLOOKUP('Project 5'!$U955,#REF!,2,0),"")</f>
        <v/>
      </c>
    </row>
    <row r="956" spans="12:23" x14ac:dyDescent="0.35">
      <c r="L956"/>
      <c r="W956" s="53" t="str">
        <f>IF('Project 5'!$V956&lt;&gt;"",'Project 5'!$V956*VLOOKUP('Project 5'!$U956,#REF!,2,0),"")</f>
        <v/>
      </c>
    </row>
    <row r="957" spans="12:23" x14ac:dyDescent="0.35">
      <c r="L957"/>
      <c r="W957" s="53" t="str">
        <f>IF('Project 5'!$V957&lt;&gt;"",'Project 5'!$V957*VLOOKUP('Project 5'!$U957,#REF!,2,0),"")</f>
        <v/>
      </c>
    </row>
    <row r="958" spans="12:23" x14ac:dyDescent="0.35">
      <c r="L958"/>
      <c r="W958" s="53" t="str">
        <f>IF('Project 5'!$V958&lt;&gt;"",'Project 5'!$V958*VLOOKUP('Project 5'!$U958,#REF!,2,0),"")</f>
        <v/>
      </c>
    </row>
    <row r="959" spans="12:23" x14ac:dyDescent="0.35">
      <c r="L959"/>
      <c r="W959" s="53" t="str">
        <f>IF('Project 5'!$V959&lt;&gt;"",'Project 5'!$V959*VLOOKUP('Project 5'!$U959,#REF!,2,0),"")</f>
        <v/>
      </c>
    </row>
    <row r="960" spans="12:23" x14ac:dyDescent="0.35">
      <c r="L960"/>
      <c r="W960" s="53" t="str">
        <f>IF('Project 5'!$V960&lt;&gt;"",'Project 5'!$V960*VLOOKUP('Project 5'!$U960,#REF!,2,0),"")</f>
        <v/>
      </c>
    </row>
    <row r="961" spans="12:23" x14ac:dyDescent="0.35">
      <c r="L961"/>
      <c r="W961" s="53" t="str">
        <f>IF('Project 5'!$V961&lt;&gt;"",'Project 5'!$V961*VLOOKUP('Project 5'!$U961,#REF!,2,0),"")</f>
        <v/>
      </c>
    </row>
    <row r="962" spans="12:23" x14ac:dyDescent="0.35">
      <c r="L962"/>
      <c r="W962" s="53" t="str">
        <f>IF('Project 5'!$V962&lt;&gt;"",'Project 5'!$V962*VLOOKUP('Project 5'!$U962,#REF!,2,0),"")</f>
        <v/>
      </c>
    </row>
    <row r="963" spans="12:23" x14ac:dyDescent="0.35">
      <c r="L963"/>
      <c r="W963" s="53" t="str">
        <f>IF('Project 5'!$V963&lt;&gt;"",'Project 5'!$V963*VLOOKUP('Project 5'!$U963,#REF!,2,0),"")</f>
        <v/>
      </c>
    </row>
    <row r="964" spans="12:23" x14ac:dyDescent="0.35">
      <c r="L964"/>
      <c r="W964" s="53" t="str">
        <f>IF('Project 5'!$V964&lt;&gt;"",'Project 5'!$V964*VLOOKUP('Project 5'!$U964,#REF!,2,0),"")</f>
        <v/>
      </c>
    </row>
    <row r="965" spans="12:23" x14ac:dyDescent="0.35">
      <c r="L965"/>
      <c r="W965" s="53" t="str">
        <f>IF('Project 5'!$V965&lt;&gt;"",'Project 5'!$V965*VLOOKUP('Project 5'!$U965,#REF!,2,0),"")</f>
        <v/>
      </c>
    </row>
    <row r="966" spans="12:23" x14ac:dyDescent="0.35">
      <c r="L966"/>
      <c r="W966" s="53" t="str">
        <f>IF('Project 5'!$V966&lt;&gt;"",'Project 5'!$V966*VLOOKUP('Project 5'!$U966,#REF!,2,0),"")</f>
        <v/>
      </c>
    </row>
    <row r="967" spans="12:23" x14ac:dyDescent="0.35">
      <c r="L967"/>
      <c r="W967" s="53" t="str">
        <f>IF('Project 5'!$V967&lt;&gt;"",'Project 5'!$V967*VLOOKUP('Project 5'!$U967,#REF!,2,0),"")</f>
        <v/>
      </c>
    </row>
    <row r="968" spans="12:23" x14ac:dyDescent="0.35">
      <c r="L968"/>
      <c r="W968" s="53" t="str">
        <f>IF('Project 5'!$V968&lt;&gt;"",'Project 5'!$V968*VLOOKUP('Project 5'!$U968,#REF!,2,0),"")</f>
        <v/>
      </c>
    </row>
    <row r="969" spans="12:23" x14ac:dyDescent="0.35">
      <c r="L969"/>
      <c r="W969" s="53" t="str">
        <f>IF('Project 5'!$V969&lt;&gt;"",'Project 5'!$V969*VLOOKUP('Project 5'!$U969,#REF!,2,0),"")</f>
        <v/>
      </c>
    </row>
    <row r="970" spans="12:23" x14ac:dyDescent="0.35">
      <c r="L970"/>
      <c r="W970" s="53" t="str">
        <f>IF('Project 5'!$V970&lt;&gt;"",'Project 5'!$V970*VLOOKUP('Project 5'!$U970,#REF!,2,0),"")</f>
        <v/>
      </c>
    </row>
    <row r="971" spans="12:23" x14ac:dyDescent="0.35">
      <c r="L971"/>
      <c r="W971" s="53" t="str">
        <f>IF('Project 5'!$V971&lt;&gt;"",'Project 5'!$V971*VLOOKUP('Project 5'!$U971,#REF!,2,0),"")</f>
        <v/>
      </c>
    </row>
    <row r="972" spans="12:23" x14ac:dyDescent="0.35">
      <c r="L972"/>
      <c r="W972" s="53" t="str">
        <f>IF('Project 5'!$V972&lt;&gt;"",'Project 5'!$V972*VLOOKUP('Project 5'!$U972,#REF!,2,0),"")</f>
        <v/>
      </c>
    </row>
    <row r="973" spans="12:23" x14ac:dyDescent="0.35">
      <c r="L973"/>
      <c r="W973" s="53" t="str">
        <f>IF('Project 5'!$V973&lt;&gt;"",'Project 5'!$V973*VLOOKUP('Project 5'!$U973,#REF!,2,0),"")</f>
        <v/>
      </c>
    </row>
    <row r="974" spans="12:23" x14ac:dyDescent="0.35">
      <c r="L974"/>
      <c r="W974" s="53" t="str">
        <f>IF('Project 5'!$V974&lt;&gt;"",'Project 5'!$V974*VLOOKUP('Project 5'!$U974,#REF!,2,0),"")</f>
        <v/>
      </c>
    </row>
    <row r="975" spans="12:23" x14ac:dyDescent="0.35">
      <c r="L975"/>
      <c r="W975" s="53" t="str">
        <f>IF('Project 5'!$V975&lt;&gt;"",'Project 5'!$V975*VLOOKUP('Project 5'!$U975,#REF!,2,0),"")</f>
        <v/>
      </c>
    </row>
    <row r="976" spans="12:23" x14ac:dyDescent="0.35">
      <c r="L976"/>
      <c r="W976" s="53" t="str">
        <f>IF('Project 5'!$V976&lt;&gt;"",'Project 5'!$V976*VLOOKUP('Project 5'!$U976,#REF!,2,0),"")</f>
        <v/>
      </c>
    </row>
    <row r="977" spans="12:23" x14ac:dyDescent="0.35">
      <c r="L977"/>
      <c r="W977" s="53" t="str">
        <f>IF('Project 5'!$V977&lt;&gt;"",'Project 5'!$V977*VLOOKUP('Project 5'!$U977,#REF!,2,0),"")</f>
        <v/>
      </c>
    </row>
    <row r="978" spans="12:23" x14ac:dyDescent="0.35">
      <c r="L978"/>
      <c r="W978" s="53" t="str">
        <f>IF('Project 5'!$V978&lt;&gt;"",'Project 5'!$V978*VLOOKUP('Project 5'!$U978,#REF!,2,0),"")</f>
        <v/>
      </c>
    </row>
    <row r="979" spans="12:23" x14ac:dyDescent="0.35">
      <c r="L979"/>
      <c r="W979" s="53" t="str">
        <f>IF('Project 5'!$V979&lt;&gt;"",'Project 5'!$V979*VLOOKUP('Project 5'!$U979,#REF!,2,0),"")</f>
        <v/>
      </c>
    </row>
    <row r="980" spans="12:23" x14ac:dyDescent="0.35">
      <c r="L980"/>
      <c r="W980" s="53" t="str">
        <f>IF('Project 5'!$V980&lt;&gt;"",'Project 5'!$V980*VLOOKUP('Project 5'!$U980,#REF!,2,0),"")</f>
        <v/>
      </c>
    </row>
    <row r="981" spans="12:23" x14ac:dyDescent="0.35">
      <c r="L981"/>
      <c r="W981" s="53" t="str">
        <f>IF('Project 5'!$V981&lt;&gt;"",'Project 5'!$V981*VLOOKUP('Project 5'!$U981,#REF!,2,0),"")</f>
        <v/>
      </c>
    </row>
    <row r="982" spans="12:23" x14ac:dyDescent="0.35">
      <c r="L982"/>
      <c r="W982" s="53" t="str">
        <f>IF('Project 5'!$V982&lt;&gt;"",'Project 5'!$V982*VLOOKUP('Project 5'!$U982,#REF!,2,0),"")</f>
        <v/>
      </c>
    </row>
    <row r="983" spans="12:23" x14ac:dyDescent="0.35">
      <c r="L983"/>
      <c r="W983" s="53" t="str">
        <f>IF('Project 5'!$V983&lt;&gt;"",'Project 5'!$V983*VLOOKUP('Project 5'!$U983,#REF!,2,0),"")</f>
        <v/>
      </c>
    </row>
    <row r="984" spans="12:23" x14ac:dyDescent="0.35">
      <c r="L984"/>
      <c r="W984" s="53" t="str">
        <f>IF('Project 5'!$V984&lt;&gt;"",'Project 5'!$V984*VLOOKUP('Project 5'!$U984,#REF!,2,0),"")</f>
        <v/>
      </c>
    </row>
    <row r="985" spans="12:23" x14ac:dyDescent="0.35">
      <c r="L985"/>
      <c r="W985" s="53" t="str">
        <f>IF('Project 5'!$V985&lt;&gt;"",'Project 5'!$V985*VLOOKUP('Project 5'!$U985,#REF!,2,0),"")</f>
        <v/>
      </c>
    </row>
    <row r="986" spans="12:23" x14ac:dyDescent="0.35">
      <c r="L986"/>
      <c r="W986" s="53" t="str">
        <f>IF('Project 5'!$V986&lt;&gt;"",'Project 5'!$V986*VLOOKUP('Project 5'!$U986,#REF!,2,0),"")</f>
        <v/>
      </c>
    </row>
    <row r="987" spans="12:23" x14ac:dyDescent="0.35">
      <c r="L987"/>
      <c r="W987" s="53" t="str">
        <f>IF('Project 5'!$V987&lt;&gt;"",'Project 5'!$V987*VLOOKUP('Project 5'!$U987,#REF!,2,0),"")</f>
        <v/>
      </c>
    </row>
    <row r="988" spans="12:23" x14ac:dyDescent="0.35">
      <c r="L988"/>
      <c r="W988" s="53" t="str">
        <f>IF('Project 5'!$V988&lt;&gt;"",'Project 5'!$V988*VLOOKUP('Project 5'!$U988,#REF!,2,0),"")</f>
        <v/>
      </c>
    </row>
    <row r="989" spans="12:23" x14ac:dyDescent="0.35">
      <c r="L989"/>
      <c r="W989" s="53" t="str">
        <f>IF('Project 5'!$V989&lt;&gt;"",'Project 5'!$V989*VLOOKUP('Project 5'!$U989,#REF!,2,0),"")</f>
        <v/>
      </c>
    </row>
    <row r="990" spans="12:23" x14ac:dyDescent="0.35">
      <c r="L990"/>
      <c r="W990" s="53" t="str">
        <f>IF('Project 5'!$V990&lt;&gt;"",'Project 5'!$V990*VLOOKUP('Project 5'!$U990,#REF!,2,0),"")</f>
        <v/>
      </c>
    </row>
    <row r="991" spans="12:23" x14ac:dyDescent="0.35">
      <c r="L991"/>
      <c r="W991" s="53" t="str">
        <f>IF('Project 5'!$V991&lt;&gt;"",'Project 5'!$V991*VLOOKUP('Project 5'!$U991,#REF!,2,0),"")</f>
        <v/>
      </c>
    </row>
    <row r="992" spans="12:23" x14ac:dyDescent="0.35">
      <c r="L992"/>
      <c r="W992" s="53" t="str">
        <f>IF('Project 5'!$V992&lt;&gt;"",'Project 5'!$V992*VLOOKUP('Project 5'!$U992,#REF!,2,0),"")</f>
        <v/>
      </c>
    </row>
    <row r="993" spans="12:23" x14ac:dyDescent="0.35">
      <c r="L993"/>
      <c r="W993" s="53" t="str">
        <f>IF('Project 5'!$V993&lt;&gt;"",'Project 5'!$V993*VLOOKUP('Project 5'!$U993,#REF!,2,0),"")</f>
        <v/>
      </c>
    </row>
    <row r="994" spans="12:23" x14ac:dyDescent="0.35">
      <c r="L994"/>
      <c r="W994" s="53" t="str">
        <f>IF('Project 5'!$V994&lt;&gt;"",'Project 5'!$V994*VLOOKUP('Project 5'!$U994,#REF!,2,0),"")</f>
        <v/>
      </c>
    </row>
    <row r="995" spans="12:23" x14ac:dyDescent="0.35">
      <c r="L995"/>
      <c r="W995" s="53" t="str">
        <f>IF('Project 5'!$V995&lt;&gt;"",'Project 5'!$V995*VLOOKUP('Project 5'!$U995,#REF!,2,0),"")</f>
        <v/>
      </c>
    </row>
    <row r="996" spans="12:23" x14ac:dyDescent="0.35">
      <c r="L996"/>
      <c r="W996" s="53" t="str">
        <f>IF('Project 5'!$V996&lt;&gt;"",'Project 5'!$V996*VLOOKUP('Project 5'!$U996,#REF!,2,0),"")</f>
        <v/>
      </c>
    </row>
    <row r="997" spans="12:23" x14ac:dyDescent="0.35">
      <c r="L997"/>
      <c r="W997" s="53" t="str">
        <f>IF('Project 5'!$V997&lt;&gt;"",'Project 5'!$V997*VLOOKUP('Project 5'!$U997,#REF!,2,0),"")</f>
        <v/>
      </c>
    </row>
    <row r="998" spans="12:23" x14ac:dyDescent="0.35">
      <c r="L998"/>
      <c r="W998" s="53" t="str">
        <f>IF('Project 5'!$V998&lt;&gt;"",'Project 5'!$V998*VLOOKUP('Project 5'!$U998,#REF!,2,0),"")</f>
        <v/>
      </c>
    </row>
    <row r="999" spans="12:23" x14ac:dyDescent="0.35">
      <c r="L999"/>
      <c r="W999" s="53" t="str">
        <f>IF('Project 5'!$V999&lt;&gt;"",'Project 5'!$V999*VLOOKUP('Project 5'!$U999,#REF!,2,0),"")</f>
        <v/>
      </c>
    </row>
    <row r="1000" spans="12:23" x14ac:dyDescent="0.35">
      <c r="L1000"/>
      <c r="W1000" s="53" t="str">
        <f>IF('Project 5'!$V1000&lt;&gt;"",'Project 5'!$V1000*VLOOKUP('Project 5'!$U1000,#REF!,2,0),"")</f>
        <v/>
      </c>
    </row>
    <row r="1001" spans="12:23" x14ac:dyDescent="0.35">
      <c r="L1001"/>
      <c r="W1001" s="53" t="str">
        <f>IF('Project 5'!$V1001&lt;&gt;"",'Project 5'!$V1001*VLOOKUP('Project 5'!$U1001,#REF!,2,0),"")</f>
        <v/>
      </c>
    </row>
    <row r="1002" spans="12:23" x14ac:dyDescent="0.35">
      <c r="L1002"/>
      <c r="W1002" s="53" t="str">
        <f>IF('Project 5'!$V1002&lt;&gt;"",'Project 5'!$V1002*VLOOKUP('Project 5'!$U1002,#REF!,2,0),"")</f>
        <v/>
      </c>
    </row>
    <row r="1003" spans="12:23" x14ac:dyDescent="0.35">
      <c r="L1003"/>
      <c r="W1003" s="53" t="str">
        <f>IF('Project 5'!$V1003&lt;&gt;"",'Project 5'!$V1003*VLOOKUP('Project 5'!$U1003,#REF!,2,0),"")</f>
        <v/>
      </c>
    </row>
    <row r="1004" spans="12:23" x14ac:dyDescent="0.35">
      <c r="L1004"/>
      <c r="W1004" s="53" t="str">
        <f>IF('Project 5'!$V1004&lt;&gt;"",'Project 5'!$V1004*VLOOKUP('Project 5'!$U1004,#REF!,2,0),"")</f>
        <v/>
      </c>
    </row>
    <row r="1005" spans="12:23" x14ac:dyDescent="0.35">
      <c r="L1005"/>
      <c r="W1005" s="53" t="str">
        <f>IF('Project 5'!$V1005&lt;&gt;"",'Project 5'!$V1005*VLOOKUP('Project 5'!$U1005,#REF!,2,0),"")</f>
        <v/>
      </c>
    </row>
    <row r="1006" spans="12:23" x14ac:dyDescent="0.35">
      <c r="L1006"/>
      <c r="W1006" s="53" t="str">
        <f>IF('Project 5'!$V1006&lt;&gt;"",'Project 5'!$V1006*VLOOKUP('Project 5'!$U1006,#REF!,2,0),"")</f>
        <v/>
      </c>
    </row>
    <row r="1007" spans="12:23" x14ac:dyDescent="0.35">
      <c r="L1007"/>
      <c r="W1007" s="53" t="str">
        <f>IF('Project 5'!$V1007&lt;&gt;"",'Project 5'!$V1007*VLOOKUP('Project 5'!$U1007,#REF!,2,0),"")</f>
        <v/>
      </c>
    </row>
    <row r="1008" spans="12:23" x14ac:dyDescent="0.35">
      <c r="L1008"/>
      <c r="W1008" s="53" t="str">
        <f>IF('Project 5'!$V1008&lt;&gt;"",'Project 5'!$V1008*VLOOKUP('Project 5'!$U1008,#REF!,2,0),"")</f>
        <v/>
      </c>
    </row>
    <row r="1009" spans="12:23" x14ac:dyDescent="0.35">
      <c r="L1009"/>
      <c r="W1009" s="53" t="str">
        <f>IF('Project 5'!$V1009&lt;&gt;"",'Project 5'!$V1009*VLOOKUP('Project 5'!$U1009,#REF!,2,0),"")</f>
        <v/>
      </c>
    </row>
    <row r="1010" spans="12:23" x14ac:dyDescent="0.35">
      <c r="L1010"/>
      <c r="W1010" s="53" t="str">
        <f>IF('Project 5'!$V1010&lt;&gt;"",'Project 5'!$V1010*VLOOKUP('Project 5'!$U1010,#REF!,2,0),"")</f>
        <v/>
      </c>
    </row>
    <row r="1011" spans="12:23" x14ac:dyDescent="0.35">
      <c r="L1011"/>
      <c r="W1011" s="53" t="str">
        <f>IF('Project 5'!$V1011&lt;&gt;"",'Project 5'!$V1011*VLOOKUP('Project 5'!$U1011,#REF!,2,0),"")</f>
        <v/>
      </c>
    </row>
    <row r="1012" spans="12:23" x14ac:dyDescent="0.35">
      <c r="L1012"/>
      <c r="W1012" s="53" t="str">
        <f>IF('Project 5'!$V1012&lt;&gt;"",'Project 5'!$V1012*VLOOKUP('Project 5'!$U1012,#REF!,2,0),"")</f>
        <v/>
      </c>
    </row>
    <row r="1013" spans="12:23" x14ac:dyDescent="0.35">
      <c r="L1013"/>
      <c r="W1013" s="53" t="str">
        <f>IF('Project 5'!$V1013&lt;&gt;"",'Project 5'!$V1013*VLOOKUP('Project 5'!$U1013,#REF!,2,0),"")</f>
        <v/>
      </c>
    </row>
    <row r="1014" spans="12:23" x14ac:dyDescent="0.35">
      <c r="L1014"/>
      <c r="W1014" s="53" t="str">
        <f>IF('Project 5'!$V1014&lt;&gt;"",'Project 5'!$V1014*VLOOKUP('Project 5'!$U1014,#REF!,2,0),"")</f>
        <v/>
      </c>
    </row>
    <row r="1015" spans="12:23" x14ac:dyDescent="0.35">
      <c r="L1015"/>
      <c r="W1015" s="53" t="str">
        <f>IF('Project 5'!$V1015&lt;&gt;"",'Project 5'!$V1015*VLOOKUP('Project 5'!$U1015,#REF!,2,0),"")</f>
        <v/>
      </c>
    </row>
    <row r="1016" spans="12:23" x14ac:dyDescent="0.35">
      <c r="L1016"/>
      <c r="W1016" s="53" t="str">
        <f>IF('Project 5'!$V1016&lt;&gt;"",'Project 5'!$V1016*VLOOKUP('Project 5'!$U1016,#REF!,2,0),"")</f>
        <v/>
      </c>
    </row>
    <row r="1017" spans="12:23" x14ac:dyDescent="0.35">
      <c r="L1017"/>
      <c r="W1017" s="53" t="str">
        <f>IF('Project 5'!$V1017&lt;&gt;"",'Project 5'!$V1017*VLOOKUP('Project 5'!$U1017,#REF!,2,0),"")</f>
        <v/>
      </c>
    </row>
    <row r="1018" spans="12:23" x14ac:dyDescent="0.35">
      <c r="L1018"/>
      <c r="W1018" s="53" t="str">
        <f>IF('Project 5'!$V1018&lt;&gt;"",'Project 5'!$V1018*VLOOKUP('Project 5'!$U1018,#REF!,2,0),"")</f>
        <v/>
      </c>
    </row>
    <row r="1019" spans="12:23" x14ac:dyDescent="0.35">
      <c r="L1019"/>
      <c r="W1019" s="53" t="str">
        <f>IF('Project 5'!$V1019&lt;&gt;"",'Project 5'!$V1019*VLOOKUP('Project 5'!$U1019,#REF!,2,0),"")</f>
        <v/>
      </c>
    </row>
    <row r="1020" spans="12:23" x14ac:dyDescent="0.35">
      <c r="L1020"/>
      <c r="W1020" s="53" t="str">
        <f>IF('Project 5'!$V1020&lt;&gt;"",'Project 5'!$V1020*VLOOKUP('Project 5'!$U1020,#REF!,2,0),"")</f>
        <v/>
      </c>
    </row>
    <row r="1021" spans="12:23" x14ac:dyDescent="0.35">
      <c r="L1021"/>
      <c r="W1021" s="53" t="str">
        <f>IF('Project 5'!$V1021&lt;&gt;"",'Project 5'!$V1021*VLOOKUP('Project 5'!$U1021,#REF!,2,0),"")</f>
        <v/>
      </c>
    </row>
    <row r="1022" spans="12:23" x14ac:dyDescent="0.35">
      <c r="L1022"/>
      <c r="W1022" s="53" t="str">
        <f>IF('Project 5'!$V1022&lt;&gt;"",'Project 5'!$V1022*VLOOKUP('Project 5'!$U1022,#REF!,2,0),"")</f>
        <v/>
      </c>
    </row>
    <row r="1023" spans="12:23" x14ac:dyDescent="0.35">
      <c r="L1023"/>
      <c r="W1023" s="53" t="str">
        <f>IF('Project 5'!$V1023&lt;&gt;"",'Project 5'!$V1023*VLOOKUP('Project 5'!$U1023,#REF!,2,0),"")</f>
        <v/>
      </c>
    </row>
    <row r="1024" spans="12:23" x14ac:dyDescent="0.35">
      <c r="L1024"/>
      <c r="W1024" s="53" t="str">
        <f>IF('Project 5'!$V1024&lt;&gt;"",'Project 5'!$V1024*VLOOKUP('Project 5'!$U1024,#REF!,2,0),"")</f>
        <v/>
      </c>
    </row>
    <row r="1025" spans="12:23" x14ac:dyDescent="0.35">
      <c r="L1025"/>
      <c r="W1025" s="53" t="str">
        <f>IF('Project 5'!$V1025&lt;&gt;"",'Project 5'!$V1025*VLOOKUP('Project 5'!$U1025,#REF!,2,0),"")</f>
        <v/>
      </c>
    </row>
    <row r="1026" spans="12:23" x14ac:dyDescent="0.35">
      <c r="L1026"/>
      <c r="W1026" s="53" t="str">
        <f>IF('Project 5'!$V1026&lt;&gt;"",'Project 5'!$V1026*VLOOKUP('Project 5'!$U1026,#REF!,2,0),"")</f>
        <v/>
      </c>
    </row>
    <row r="1027" spans="12:23" x14ac:dyDescent="0.35">
      <c r="L1027"/>
      <c r="W1027" s="53" t="str">
        <f>IF('Project 5'!$V1027&lt;&gt;"",'Project 5'!$V1027*VLOOKUP('Project 5'!$U1027,#REF!,2,0),"")</f>
        <v/>
      </c>
    </row>
    <row r="1028" spans="12:23" x14ac:dyDescent="0.35">
      <c r="L1028"/>
      <c r="W1028" s="53" t="str">
        <f>IF('Project 5'!$V1028&lt;&gt;"",'Project 5'!$V1028*VLOOKUP('Project 5'!$U1028,#REF!,2,0),"")</f>
        <v/>
      </c>
    </row>
    <row r="1029" spans="12:23" x14ac:dyDescent="0.35">
      <c r="L1029"/>
      <c r="W1029" s="53" t="str">
        <f>IF('Project 5'!$V1029&lt;&gt;"",'Project 5'!$V1029*VLOOKUP('Project 5'!$U1029,#REF!,2,0),"")</f>
        <v/>
      </c>
    </row>
    <row r="1030" spans="12:23" x14ac:dyDescent="0.35">
      <c r="L1030"/>
      <c r="W1030" s="53" t="str">
        <f>IF('Project 5'!$V1030&lt;&gt;"",'Project 5'!$V1030*VLOOKUP('Project 5'!$U1030,#REF!,2,0),"")</f>
        <v/>
      </c>
    </row>
    <row r="1031" spans="12:23" x14ac:dyDescent="0.35">
      <c r="L1031"/>
      <c r="W1031" s="53" t="str">
        <f>IF('Project 5'!$V1031&lt;&gt;"",'Project 5'!$V1031*VLOOKUP('Project 5'!$U1031,#REF!,2,0),"")</f>
        <v/>
      </c>
    </row>
    <row r="1032" spans="12:23" x14ac:dyDescent="0.35">
      <c r="L1032"/>
      <c r="W1032" s="53" t="str">
        <f>IF('Project 5'!$V1032&lt;&gt;"",'Project 5'!$V1032*VLOOKUP('Project 5'!$U1032,#REF!,2,0),"")</f>
        <v/>
      </c>
    </row>
    <row r="1033" spans="12:23" x14ac:dyDescent="0.35">
      <c r="L1033"/>
      <c r="W1033" s="53" t="str">
        <f>IF('Project 5'!$V1033&lt;&gt;"",'Project 5'!$V1033*VLOOKUP('Project 5'!$U1033,#REF!,2,0),"")</f>
        <v/>
      </c>
    </row>
    <row r="1034" spans="12:23" x14ac:dyDescent="0.35">
      <c r="L1034"/>
      <c r="W1034" s="53" t="str">
        <f>IF('Project 5'!$V1034&lt;&gt;"",'Project 5'!$V1034*VLOOKUP('Project 5'!$U1034,#REF!,2,0),"")</f>
        <v/>
      </c>
    </row>
    <row r="1035" spans="12:23" x14ac:dyDescent="0.35">
      <c r="L1035"/>
      <c r="W1035" s="53" t="str">
        <f>IF('Project 5'!$V1035&lt;&gt;"",'Project 5'!$V1035*VLOOKUP('Project 5'!$U1035,#REF!,2,0),"")</f>
        <v/>
      </c>
    </row>
    <row r="1036" spans="12:23" x14ac:dyDescent="0.35">
      <c r="L1036"/>
      <c r="W1036" s="53" t="str">
        <f>IF('Project 5'!$V1036&lt;&gt;"",'Project 5'!$V1036*VLOOKUP('Project 5'!$U1036,#REF!,2,0),"")</f>
        <v/>
      </c>
    </row>
    <row r="1037" spans="12:23" x14ac:dyDescent="0.35">
      <c r="L1037"/>
      <c r="W1037" s="53" t="str">
        <f>IF('Project 5'!$V1037&lt;&gt;"",'Project 5'!$V1037*VLOOKUP('Project 5'!$U1037,#REF!,2,0),"")</f>
        <v/>
      </c>
    </row>
    <row r="1038" spans="12:23" x14ac:dyDescent="0.35">
      <c r="L1038"/>
      <c r="W1038" s="53" t="str">
        <f>IF('Project 5'!$V1038&lt;&gt;"",'Project 5'!$V1038*VLOOKUP('Project 5'!$U1038,#REF!,2,0),"")</f>
        <v/>
      </c>
    </row>
    <row r="1039" spans="12:23" x14ac:dyDescent="0.35">
      <c r="L1039"/>
      <c r="W1039" s="53" t="str">
        <f>IF('Project 5'!$V1039&lt;&gt;"",'Project 5'!$V1039*VLOOKUP('Project 5'!$U1039,#REF!,2,0),"")</f>
        <v/>
      </c>
    </row>
    <row r="1040" spans="12:23" x14ac:dyDescent="0.35">
      <c r="L1040"/>
      <c r="W1040" s="53" t="str">
        <f>IF('Project 5'!$V1040&lt;&gt;"",'Project 5'!$V1040*VLOOKUP('Project 5'!$U1040,#REF!,2,0),"")</f>
        <v/>
      </c>
    </row>
    <row r="1041" spans="12:23" x14ac:dyDescent="0.35">
      <c r="L1041"/>
      <c r="W1041" s="53" t="str">
        <f>IF('Project 5'!$V1041&lt;&gt;"",'Project 5'!$V1041*VLOOKUP('Project 5'!$U1041,#REF!,2,0),"")</f>
        <v/>
      </c>
    </row>
    <row r="1042" spans="12:23" x14ac:dyDescent="0.35">
      <c r="L1042"/>
      <c r="W1042" s="53" t="str">
        <f>IF('Project 5'!$V1042&lt;&gt;"",'Project 5'!$V1042*VLOOKUP('Project 5'!$U1042,#REF!,2,0),"")</f>
        <v/>
      </c>
    </row>
    <row r="1043" spans="12:23" x14ac:dyDescent="0.35">
      <c r="L1043"/>
      <c r="W1043" s="53" t="str">
        <f>IF('Project 5'!$V1043&lt;&gt;"",'Project 5'!$V1043*VLOOKUP('Project 5'!$U1043,#REF!,2,0),"")</f>
        <v/>
      </c>
    </row>
    <row r="1044" spans="12:23" x14ac:dyDescent="0.35">
      <c r="L1044"/>
      <c r="W1044" s="20"/>
    </row>
    <row r="1045" spans="12:23" x14ac:dyDescent="0.35">
      <c r="L1045"/>
    </row>
    <row r="1046" spans="12:23" x14ac:dyDescent="0.35">
      <c r="L1046"/>
    </row>
    <row r="1047" spans="12:23" x14ac:dyDescent="0.35">
      <c r="L1047"/>
    </row>
    <row r="1048" spans="12:23" x14ac:dyDescent="0.35">
      <c r="L1048"/>
    </row>
    <row r="1049" spans="12:23" x14ac:dyDescent="0.35">
      <c r="L1049"/>
    </row>
    <row r="1050" spans="12:23" x14ac:dyDescent="0.35">
      <c r="L1050"/>
    </row>
    <row r="1051" spans="12:23" x14ac:dyDescent="0.35">
      <c r="L1051"/>
    </row>
    <row r="1052" spans="12:23" x14ac:dyDescent="0.35">
      <c r="L1052"/>
    </row>
    <row r="1053" spans="12:23" x14ac:dyDescent="0.35">
      <c r="L1053"/>
    </row>
    <row r="1054" spans="12:23" x14ac:dyDescent="0.35">
      <c r="L1054"/>
    </row>
    <row r="1055" spans="12:23" x14ac:dyDescent="0.35">
      <c r="L1055"/>
    </row>
    <row r="1056" spans="12:23" x14ac:dyDescent="0.35">
      <c r="L1056"/>
    </row>
    <row r="1057" spans="12:12" x14ac:dyDescent="0.35">
      <c r="L1057"/>
    </row>
    <row r="1058" spans="12:12" x14ac:dyDescent="0.35">
      <c r="L1058"/>
    </row>
    <row r="1059" spans="12:12" x14ac:dyDescent="0.35">
      <c r="L1059"/>
    </row>
    <row r="1060" spans="12:12" x14ac:dyDescent="0.35">
      <c r="L1060"/>
    </row>
    <row r="1061" spans="12:12" x14ac:dyDescent="0.35">
      <c r="L1061"/>
    </row>
    <row r="1062" spans="12:12" x14ac:dyDescent="0.35">
      <c r="L1062"/>
    </row>
    <row r="1063" spans="12:12" x14ac:dyDescent="0.35">
      <c r="L1063"/>
    </row>
    <row r="1064" spans="12:12" x14ac:dyDescent="0.35">
      <c r="L1064"/>
    </row>
    <row r="1065" spans="12:12" x14ac:dyDescent="0.35">
      <c r="L1065"/>
    </row>
    <row r="1066" spans="12:12" x14ac:dyDescent="0.35">
      <c r="L1066"/>
    </row>
    <row r="1067" spans="12:12" x14ac:dyDescent="0.35">
      <c r="L1067"/>
    </row>
    <row r="1068" spans="12:12" x14ac:dyDescent="0.35">
      <c r="L1068"/>
    </row>
    <row r="1069" spans="12:12" x14ac:dyDescent="0.35">
      <c r="L1069"/>
    </row>
    <row r="1070" spans="12:12" x14ac:dyDescent="0.35">
      <c r="L1070"/>
    </row>
    <row r="1071" spans="12:12" x14ac:dyDescent="0.35">
      <c r="L1071"/>
    </row>
    <row r="1072" spans="12:12" x14ac:dyDescent="0.35">
      <c r="L1072"/>
    </row>
    <row r="1073" spans="12:12" x14ac:dyDescent="0.35">
      <c r="L1073"/>
    </row>
    <row r="1074" spans="12:12" x14ac:dyDescent="0.35">
      <c r="L1074"/>
    </row>
    <row r="1075" spans="12:12" x14ac:dyDescent="0.35">
      <c r="L1075"/>
    </row>
    <row r="1076" spans="12:12" x14ac:dyDescent="0.35">
      <c r="L1076"/>
    </row>
    <row r="1077" spans="12:12" x14ac:dyDescent="0.35">
      <c r="L1077"/>
    </row>
    <row r="1078" spans="12:12" x14ac:dyDescent="0.35">
      <c r="L1078"/>
    </row>
    <row r="1079" spans="12:12" x14ac:dyDescent="0.35">
      <c r="L1079"/>
    </row>
    <row r="1080" spans="12:12" x14ac:dyDescent="0.35">
      <c r="L1080"/>
    </row>
    <row r="1081" spans="12:12" x14ac:dyDescent="0.35">
      <c r="L1081"/>
    </row>
    <row r="1082" spans="12:12" x14ac:dyDescent="0.35">
      <c r="L1082"/>
    </row>
    <row r="1083" spans="12:12" x14ac:dyDescent="0.35">
      <c r="L1083"/>
    </row>
    <row r="1084" spans="12:12" x14ac:dyDescent="0.35">
      <c r="L1084"/>
    </row>
    <row r="1085" spans="12:12" x14ac:dyDescent="0.35">
      <c r="L1085"/>
    </row>
    <row r="1086" spans="12:12" x14ac:dyDescent="0.35">
      <c r="L1086"/>
    </row>
    <row r="1087" spans="12:12" x14ac:dyDescent="0.35">
      <c r="L1087"/>
    </row>
    <row r="1088" spans="12:12" x14ac:dyDescent="0.35">
      <c r="L1088"/>
    </row>
    <row r="1089" spans="12:12" x14ac:dyDescent="0.35">
      <c r="L1089"/>
    </row>
    <row r="1090" spans="12:12" x14ac:dyDescent="0.35">
      <c r="L1090"/>
    </row>
    <row r="1091" spans="12:12" x14ac:dyDescent="0.35">
      <c r="L1091"/>
    </row>
    <row r="1092" spans="12:12" x14ac:dyDescent="0.35">
      <c r="L1092"/>
    </row>
    <row r="1093" spans="12:12" x14ac:dyDescent="0.35">
      <c r="L1093"/>
    </row>
    <row r="1094" spans="12:12" x14ac:dyDescent="0.35">
      <c r="L1094"/>
    </row>
    <row r="1095" spans="12:12" x14ac:dyDescent="0.35">
      <c r="L1095"/>
    </row>
    <row r="1096" spans="12:12" x14ac:dyDescent="0.35">
      <c r="L1096"/>
    </row>
    <row r="1097" spans="12:12" x14ac:dyDescent="0.35">
      <c r="L1097"/>
    </row>
    <row r="1098" spans="12:12" x14ac:dyDescent="0.35">
      <c r="L1098"/>
    </row>
    <row r="1099" spans="12:12" x14ac:dyDescent="0.35">
      <c r="L1099"/>
    </row>
    <row r="1100" spans="12:12" x14ac:dyDescent="0.35">
      <c r="L1100"/>
    </row>
    <row r="1101" spans="12:12" x14ac:dyDescent="0.35">
      <c r="L1101"/>
    </row>
    <row r="1102" spans="12:12" x14ac:dyDescent="0.35">
      <c r="L1102"/>
    </row>
    <row r="1103" spans="12:12" x14ac:dyDescent="0.35">
      <c r="L1103"/>
    </row>
    <row r="1104" spans="12:12" x14ac:dyDescent="0.35">
      <c r="L1104"/>
    </row>
    <row r="1105" spans="12:12" x14ac:dyDescent="0.35">
      <c r="L1105"/>
    </row>
    <row r="1106" spans="12:12" x14ac:dyDescent="0.35">
      <c r="L1106"/>
    </row>
    <row r="1107" spans="12:12" x14ac:dyDescent="0.35">
      <c r="L1107"/>
    </row>
    <row r="1108" spans="12:12" x14ac:dyDescent="0.35">
      <c r="L1108"/>
    </row>
    <row r="1109" spans="12:12" x14ac:dyDescent="0.35">
      <c r="L1109"/>
    </row>
    <row r="1110" spans="12:12" x14ac:dyDescent="0.35">
      <c r="L1110"/>
    </row>
    <row r="1111" spans="12:12" x14ac:dyDescent="0.35">
      <c r="L1111"/>
    </row>
    <row r="1112" spans="12:12" x14ac:dyDescent="0.35">
      <c r="L1112"/>
    </row>
    <row r="1113" spans="12:12" x14ac:dyDescent="0.35">
      <c r="L1113"/>
    </row>
    <row r="1114" spans="12:12" x14ac:dyDescent="0.35">
      <c r="L1114"/>
    </row>
    <row r="1115" spans="12:12" x14ac:dyDescent="0.35">
      <c r="L1115"/>
    </row>
    <row r="1116" spans="12:12" x14ac:dyDescent="0.35">
      <c r="L1116"/>
    </row>
    <row r="1117" spans="12:12" x14ac:dyDescent="0.35">
      <c r="L1117"/>
    </row>
    <row r="1118" spans="12:12" x14ac:dyDescent="0.35">
      <c r="L1118"/>
    </row>
    <row r="1119" spans="12:12" x14ac:dyDescent="0.35">
      <c r="L1119"/>
    </row>
    <row r="1120" spans="12:12" x14ac:dyDescent="0.35">
      <c r="L1120"/>
    </row>
    <row r="1121" spans="12:12" x14ac:dyDescent="0.35">
      <c r="L1121"/>
    </row>
    <row r="1122" spans="12:12" x14ac:dyDescent="0.35">
      <c r="L1122"/>
    </row>
    <row r="1123" spans="12:12" x14ac:dyDescent="0.35">
      <c r="L1123"/>
    </row>
    <row r="1124" spans="12:12" x14ac:dyDescent="0.35">
      <c r="L1124"/>
    </row>
    <row r="1125" spans="12:12" x14ac:dyDescent="0.35">
      <c r="L1125"/>
    </row>
    <row r="1126" spans="12:12" x14ac:dyDescent="0.35">
      <c r="L1126"/>
    </row>
    <row r="1127" spans="12:12" x14ac:dyDescent="0.35">
      <c r="L1127"/>
    </row>
    <row r="1128" spans="12:12" x14ac:dyDescent="0.35">
      <c r="L1128"/>
    </row>
    <row r="1129" spans="12:12" x14ac:dyDescent="0.35">
      <c r="L1129"/>
    </row>
    <row r="1130" spans="12:12" x14ac:dyDescent="0.35">
      <c r="L1130"/>
    </row>
    <row r="1131" spans="12:12" x14ac:dyDescent="0.35">
      <c r="L1131"/>
    </row>
    <row r="1132" spans="12:12" x14ac:dyDescent="0.35">
      <c r="L1132"/>
    </row>
    <row r="1133" spans="12:12" x14ac:dyDescent="0.35">
      <c r="L1133"/>
    </row>
    <row r="1134" spans="12:12" x14ac:dyDescent="0.35">
      <c r="L1134"/>
    </row>
    <row r="1135" spans="12:12" x14ac:dyDescent="0.35">
      <c r="L1135"/>
    </row>
    <row r="1136" spans="12:12" x14ac:dyDescent="0.35">
      <c r="L1136"/>
    </row>
    <row r="1137" spans="12:12" x14ac:dyDescent="0.35">
      <c r="L1137"/>
    </row>
    <row r="1138" spans="12:12" x14ac:dyDescent="0.35">
      <c r="L1138"/>
    </row>
    <row r="1139" spans="12:12" x14ac:dyDescent="0.35">
      <c r="L1139"/>
    </row>
    <row r="1140" spans="12:12" x14ac:dyDescent="0.35">
      <c r="L1140"/>
    </row>
    <row r="1141" spans="12:12" x14ac:dyDescent="0.35">
      <c r="L1141"/>
    </row>
    <row r="1142" spans="12:12" x14ac:dyDescent="0.35">
      <c r="L1142"/>
    </row>
    <row r="1143" spans="12:12" x14ac:dyDescent="0.35">
      <c r="L1143"/>
    </row>
    <row r="1144" spans="12:12" x14ac:dyDescent="0.35">
      <c r="L1144"/>
    </row>
    <row r="1145" spans="12:12" x14ac:dyDescent="0.35">
      <c r="L1145"/>
    </row>
    <row r="1146" spans="12:12" x14ac:dyDescent="0.35">
      <c r="L1146"/>
    </row>
    <row r="1147" spans="12:12" x14ac:dyDescent="0.35">
      <c r="L1147"/>
    </row>
    <row r="1148" spans="12:12" x14ac:dyDescent="0.35">
      <c r="L1148"/>
    </row>
    <row r="1149" spans="12:12" x14ac:dyDescent="0.35">
      <c r="L1149"/>
    </row>
    <row r="1150" spans="12:12" x14ac:dyDescent="0.35">
      <c r="L1150"/>
    </row>
    <row r="1151" spans="12:12" x14ac:dyDescent="0.35">
      <c r="L1151"/>
    </row>
    <row r="1152" spans="12:12" x14ac:dyDescent="0.35">
      <c r="L1152"/>
    </row>
    <row r="1153" spans="12:12" x14ac:dyDescent="0.35">
      <c r="L1153"/>
    </row>
    <row r="1154" spans="12:12" x14ac:dyDescent="0.35">
      <c r="L1154"/>
    </row>
    <row r="1155" spans="12:12" x14ac:dyDescent="0.35">
      <c r="L1155"/>
    </row>
    <row r="1156" spans="12:12" x14ac:dyDescent="0.35">
      <c r="L1156"/>
    </row>
    <row r="1157" spans="12:12" x14ac:dyDescent="0.35">
      <c r="L1157"/>
    </row>
    <row r="1158" spans="12:12" x14ac:dyDescent="0.35">
      <c r="L1158"/>
    </row>
    <row r="1159" spans="12:12" x14ac:dyDescent="0.35">
      <c r="L1159"/>
    </row>
    <row r="1160" spans="12:12" x14ac:dyDescent="0.35">
      <c r="L1160"/>
    </row>
    <row r="1161" spans="12:12" x14ac:dyDescent="0.35">
      <c r="L1161"/>
    </row>
    <row r="1162" spans="12:12" x14ac:dyDescent="0.35">
      <c r="L1162"/>
    </row>
    <row r="1163" spans="12:12" x14ac:dyDescent="0.35">
      <c r="L1163"/>
    </row>
    <row r="1164" spans="12:12" x14ac:dyDescent="0.35">
      <c r="L1164"/>
    </row>
    <row r="1165" spans="12:12" x14ac:dyDescent="0.35">
      <c r="L1165"/>
    </row>
    <row r="1166" spans="12:12" x14ac:dyDescent="0.35">
      <c r="L1166"/>
    </row>
    <row r="1167" spans="12:12" x14ac:dyDescent="0.35">
      <c r="L1167"/>
    </row>
    <row r="1168" spans="12:12" x14ac:dyDescent="0.35">
      <c r="L1168"/>
    </row>
    <row r="1169" spans="12:12" x14ac:dyDescent="0.35">
      <c r="L1169"/>
    </row>
    <row r="1170" spans="12:12" x14ac:dyDescent="0.35">
      <c r="L1170"/>
    </row>
    <row r="1171" spans="12:12" x14ac:dyDescent="0.35">
      <c r="L1171"/>
    </row>
    <row r="1172" spans="12:12" x14ac:dyDescent="0.35">
      <c r="L1172"/>
    </row>
    <row r="1173" spans="12:12" x14ac:dyDescent="0.35">
      <c r="L1173"/>
    </row>
    <row r="1174" spans="12:12" x14ac:dyDescent="0.35">
      <c r="L1174"/>
    </row>
    <row r="1175" spans="12:12" x14ac:dyDescent="0.35">
      <c r="L1175"/>
    </row>
    <row r="1176" spans="12:12" x14ac:dyDescent="0.35">
      <c r="L1176"/>
    </row>
    <row r="1177" spans="12:12" x14ac:dyDescent="0.35">
      <c r="L1177"/>
    </row>
    <row r="1178" spans="12:12" x14ac:dyDescent="0.35">
      <c r="L1178"/>
    </row>
    <row r="1179" spans="12:12" x14ac:dyDescent="0.35">
      <c r="L1179"/>
    </row>
    <row r="1180" spans="12:12" x14ac:dyDescent="0.35">
      <c r="L1180"/>
    </row>
    <row r="1181" spans="12:12" x14ac:dyDescent="0.35">
      <c r="L1181"/>
    </row>
    <row r="1182" spans="12:12" x14ac:dyDescent="0.35">
      <c r="L1182"/>
    </row>
    <row r="1183" spans="12:12" x14ac:dyDescent="0.35">
      <c r="L1183"/>
    </row>
    <row r="1184" spans="12:12" x14ac:dyDescent="0.35">
      <c r="L1184"/>
    </row>
    <row r="1185" spans="12:12" x14ac:dyDescent="0.35">
      <c r="L1185"/>
    </row>
    <row r="1186" spans="12:12" x14ac:dyDescent="0.35">
      <c r="L1186"/>
    </row>
    <row r="1187" spans="12:12" x14ac:dyDescent="0.35">
      <c r="L1187"/>
    </row>
    <row r="1188" spans="12:12" x14ac:dyDescent="0.35">
      <c r="L1188"/>
    </row>
    <row r="1189" spans="12:12" x14ac:dyDescent="0.35">
      <c r="L1189"/>
    </row>
    <row r="1190" spans="12:12" x14ac:dyDescent="0.35">
      <c r="L1190"/>
    </row>
    <row r="1191" spans="12:12" x14ac:dyDescent="0.35">
      <c r="L1191"/>
    </row>
    <row r="1192" spans="12:12" x14ac:dyDescent="0.35">
      <c r="L1192"/>
    </row>
    <row r="1193" spans="12:12" x14ac:dyDescent="0.35">
      <c r="L1193"/>
    </row>
    <row r="1194" spans="12:12" x14ac:dyDescent="0.35">
      <c r="L1194"/>
    </row>
    <row r="1195" spans="12:12" x14ac:dyDescent="0.35">
      <c r="L1195"/>
    </row>
    <row r="1196" spans="12:12" x14ac:dyDescent="0.35">
      <c r="L1196"/>
    </row>
    <row r="1197" spans="12:12" x14ac:dyDescent="0.35">
      <c r="L1197"/>
    </row>
    <row r="1198" spans="12:12" x14ac:dyDescent="0.35">
      <c r="L1198"/>
    </row>
    <row r="1199" spans="12:12" x14ac:dyDescent="0.35">
      <c r="L1199"/>
    </row>
    <row r="1200" spans="12:12" x14ac:dyDescent="0.35">
      <c r="L1200"/>
    </row>
    <row r="1201" spans="12:12" x14ac:dyDescent="0.35">
      <c r="L1201"/>
    </row>
    <row r="1202" spans="12:12" x14ac:dyDescent="0.35">
      <c r="L1202"/>
    </row>
    <row r="1203" spans="12:12" x14ac:dyDescent="0.35">
      <c r="L1203"/>
    </row>
    <row r="1204" spans="12:12" x14ac:dyDescent="0.35">
      <c r="L1204"/>
    </row>
    <row r="1205" spans="12:12" x14ac:dyDescent="0.35">
      <c r="L1205"/>
    </row>
    <row r="1206" spans="12:12" x14ac:dyDescent="0.35">
      <c r="L1206"/>
    </row>
    <row r="1207" spans="12:12" x14ac:dyDescent="0.35">
      <c r="L1207"/>
    </row>
    <row r="1208" spans="12:12" x14ac:dyDescent="0.35">
      <c r="L1208"/>
    </row>
    <row r="1209" spans="12:12" x14ac:dyDescent="0.35">
      <c r="L1209"/>
    </row>
    <row r="1210" spans="12:12" x14ac:dyDescent="0.35">
      <c r="L1210"/>
    </row>
    <row r="1211" spans="12:12" x14ac:dyDescent="0.35">
      <c r="L1211"/>
    </row>
    <row r="1212" spans="12:12" x14ac:dyDescent="0.35">
      <c r="L1212"/>
    </row>
    <row r="1213" spans="12:12" x14ac:dyDescent="0.35">
      <c r="L1213"/>
    </row>
    <row r="1214" spans="12:12" x14ac:dyDescent="0.35">
      <c r="L1214"/>
    </row>
    <row r="1215" spans="12:12" x14ac:dyDescent="0.35">
      <c r="L1215"/>
    </row>
    <row r="1216" spans="12:12" x14ac:dyDescent="0.35">
      <c r="L1216"/>
    </row>
    <row r="1217" spans="12:12" x14ac:dyDescent="0.35">
      <c r="L1217"/>
    </row>
    <row r="1218" spans="12:12" x14ac:dyDescent="0.35">
      <c r="L1218"/>
    </row>
    <row r="1219" spans="12:12" x14ac:dyDescent="0.35">
      <c r="L1219"/>
    </row>
    <row r="1220" spans="12:12" x14ac:dyDescent="0.35">
      <c r="L1220"/>
    </row>
    <row r="1221" spans="12:12" x14ac:dyDescent="0.35">
      <c r="L1221"/>
    </row>
    <row r="1222" spans="12:12" x14ac:dyDescent="0.35">
      <c r="L1222"/>
    </row>
    <row r="1223" spans="12:12" x14ac:dyDescent="0.35">
      <c r="L1223"/>
    </row>
    <row r="1224" spans="12:12" x14ac:dyDescent="0.35">
      <c r="L1224"/>
    </row>
    <row r="1225" spans="12:12" x14ac:dyDescent="0.35">
      <c r="L1225"/>
    </row>
    <row r="1226" spans="12:12" x14ac:dyDescent="0.35">
      <c r="L1226"/>
    </row>
    <row r="1227" spans="12:12" x14ac:dyDescent="0.35">
      <c r="L1227"/>
    </row>
    <row r="1228" spans="12:12" x14ac:dyDescent="0.35">
      <c r="L1228"/>
    </row>
    <row r="1229" spans="12:12" x14ac:dyDescent="0.35">
      <c r="L1229"/>
    </row>
    <row r="1230" spans="12:12" x14ac:dyDescent="0.35">
      <c r="L1230"/>
    </row>
    <row r="1231" spans="12:12" x14ac:dyDescent="0.35">
      <c r="L1231"/>
    </row>
    <row r="1232" spans="12:12" x14ac:dyDescent="0.35">
      <c r="L1232"/>
    </row>
    <row r="1233" spans="12:12" x14ac:dyDescent="0.35">
      <c r="L1233"/>
    </row>
    <row r="1234" spans="12:12" x14ac:dyDescent="0.35">
      <c r="L1234"/>
    </row>
    <row r="1235" spans="12:12" x14ac:dyDescent="0.35">
      <c r="L1235"/>
    </row>
    <row r="1236" spans="12:12" x14ac:dyDescent="0.35">
      <c r="L1236"/>
    </row>
    <row r="1237" spans="12:12" x14ac:dyDescent="0.35">
      <c r="L1237"/>
    </row>
    <row r="1238" spans="12:12" x14ac:dyDescent="0.35">
      <c r="L1238"/>
    </row>
    <row r="1239" spans="12:12" x14ac:dyDescent="0.35">
      <c r="L1239"/>
    </row>
    <row r="1240" spans="12:12" x14ac:dyDescent="0.35">
      <c r="L1240"/>
    </row>
    <row r="1241" spans="12:12" x14ac:dyDescent="0.35">
      <c r="L1241"/>
    </row>
    <row r="1242" spans="12:12" x14ac:dyDescent="0.35">
      <c r="L1242"/>
    </row>
    <row r="1243" spans="12:12" x14ac:dyDescent="0.35">
      <c r="L1243"/>
    </row>
    <row r="1244" spans="12:12" x14ac:dyDescent="0.35">
      <c r="L1244"/>
    </row>
    <row r="1245" spans="12:12" x14ac:dyDescent="0.35">
      <c r="L1245"/>
    </row>
    <row r="1246" spans="12:12" x14ac:dyDescent="0.35">
      <c r="L1246"/>
    </row>
    <row r="1247" spans="12:12" x14ac:dyDescent="0.35">
      <c r="L1247"/>
    </row>
    <row r="1248" spans="12:12" x14ac:dyDescent="0.35">
      <c r="L1248"/>
    </row>
    <row r="1249" spans="12:12" x14ac:dyDescent="0.35">
      <c r="L1249"/>
    </row>
    <row r="1250" spans="12:12" x14ac:dyDescent="0.35">
      <c r="L1250"/>
    </row>
    <row r="1251" spans="12:12" x14ac:dyDescent="0.35">
      <c r="L1251"/>
    </row>
    <row r="1252" spans="12:12" x14ac:dyDescent="0.35">
      <c r="L1252"/>
    </row>
    <row r="1253" spans="12:12" x14ac:dyDescent="0.35">
      <c r="L1253"/>
    </row>
    <row r="1254" spans="12:12" x14ac:dyDescent="0.35">
      <c r="L1254"/>
    </row>
    <row r="1255" spans="12:12" x14ac:dyDescent="0.35">
      <c r="L1255"/>
    </row>
    <row r="1256" spans="12:12" x14ac:dyDescent="0.35">
      <c r="L1256"/>
    </row>
    <row r="1257" spans="12:12" x14ac:dyDescent="0.35">
      <c r="L1257"/>
    </row>
    <row r="1258" spans="12:12" x14ac:dyDescent="0.35">
      <c r="L1258"/>
    </row>
    <row r="1259" spans="12:12" x14ac:dyDescent="0.35">
      <c r="L1259"/>
    </row>
    <row r="1260" spans="12:12" x14ac:dyDescent="0.35">
      <c r="L1260"/>
    </row>
    <row r="1261" spans="12:12" x14ac:dyDescent="0.35">
      <c r="L1261"/>
    </row>
    <row r="1262" spans="12:12" x14ac:dyDescent="0.35">
      <c r="L1262"/>
    </row>
    <row r="1263" spans="12:12" x14ac:dyDescent="0.35">
      <c r="L1263"/>
    </row>
    <row r="1264" spans="12:12" x14ac:dyDescent="0.35">
      <c r="L1264"/>
    </row>
    <row r="1265" spans="12:12" x14ac:dyDescent="0.35">
      <c r="L1265"/>
    </row>
    <row r="1266" spans="12:12" x14ac:dyDescent="0.35">
      <c r="L1266"/>
    </row>
    <row r="1267" spans="12:12" x14ac:dyDescent="0.35">
      <c r="L1267"/>
    </row>
    <row r="1268" spans="12:12" x14ac:dyDescent="0.35">
      <c r="L1268"/>
    </row>
    <row r="1269" spans="12:12" x14ac:dyDescent="0.35">
      <c r="L1269"/>
    </row>
    <row r="1270" spans="12:12" x14ac:dyDescent="0.35">
      <c r="L1270"/>
    </row>
    <row r="1271" spans="12:12" x14ac:dyDescent="0.35">
      <c r="L1271"/>
    </row>
    <row r="1272" spans="12:12" x14ac:dyDescent="0.35">
      <c r="L1272"/>
    </row>
    <row r="1273" spans="12:12" x14ac:dyDescent="0.35">
      <c r="L1273"/>
    </row>
    <row r="1274" spans="12:12" x14ac:dyDescent="0.35">
      <c r="L1274"/>
    </row>
    <row r="1275" spans="12:12" x14ac:dyDescent="0.35">
      <c r="L1275"/>
    </row>
    <row r="1276" spans="12:12" x14ac:dyDescent="0.35">
      <c r="L1276"/>
    </row>
    <row r="1277" spans="12:12" x14ac:dyDescent="0.35">
      <c r="L1277"/>
    </row>
    <row r="1278" spans="12:12" x14ac:dyDescent="0.35">
      <c r="L1278"/>
    </row>
    <row r="1279" spans="12:12" x14ac:dyDescent="0.35">
      <c r="L1279"/>
    </row>
    <row r="1280" spans="12:12" x14ac:dyDescent="0.35">
      <c r="L1280"/>
    </row>
    <row r="1281" spans="12:12" x14ac:dyDescent="0.35">
      <c r="L1281"/>
    </row>
    <row r="1282" spans="12:12" x14ac:dyDescent="0.35">
      <c r="L1282"/>
    </row>
    <row r="1283" spans="12:12" x14ac:dyDescent="0.35">
      <c r="L1283"/>
    </row>
    <row r="1284" spans="12:12" x14ac:dyDescent="0.35">
      <c r="L1284"/>
    </row>
    <row r="1285" spans="12:12" x14ac:dyDescent="0.35">
      <c r="L1285"/>
    </row>
    <row r="1286" spans="12:12" x14ac:dyDescent="0.35">
      <c r="L1286"/>
    </row>
    <row r="1287" spans="12:12" x14ac:dyDescent="0.35">
      <c r="L1287"/>
    </row>
    <row r="1288" spans="12:12" x14ac:dyDescent="0.35">
      <c r="L1288"/>
    </row>
    <row r="1289" spans="12:12" x14ac:dyDescent="0.35">
      <c r="L1289"/>
    </row>
    <row r="1290" spans="12:12" x14ac:dyDescent="0.35">
      <c r="L1290"/>
    </row>
    <row r="1291" spans="12:12" x14ac:dyDescent="0.35">
      <c r="L1291"/>
    </row>
    <row r="1292" spans="12:12" x14ac:dyDescent="0.35">
      <c r="L1292"/>
    </row>
    <row r="1293" spans="12:12" x14ac:dyDescent="0.35">
      <c r="L1293"/>
    </row>
    <row r="1294" spans="12:12" x14ac:dyDescent="0.35">
      <c r="L1294"/>
    </row>
    <row r="1295" spans="12:12" x14ac:dyDescent="0.35">
      <c r="L1295"/>
    </row>
    <row r="1296" spans="12:12" x14ac:dyDescent="0.35">
      <c r="L1296"/>
    </row>
    <row r="1297" spans="12:12" x14ac:dyDescent="0.35">
      <c r="L1297"/>
    </row>
    <row r="1298" spans="12:12" x14ac:dyDescent="0.35">
      <c r="L1298"/>
    </row>
    <row r="1299" spans="12:12" x14ac:dyDescent="0.35">
      <c r="L1299"/>
    </row>
    <row r="1300" spans="12:12" x14ac:dyDescent="0.35">
      <c r="L1300"/>
    </row>
    <row r="1301" spans="12:12" x14ac:dyDescent="0.35">
      <c r="L1301"/>
    </row>
    <row r="1302" spans="12:12" x14ac:dyDescent="0.35">
      <c r="L1302"/>
    </row>
    <row r="1303" spans="12:12" x14ac:dyDescent="0.35">
      <c r="L1303"/>
    </row>
    <row r="1304" spans="12:12" x14ac:dyDescent="0.35">
      <c r="L1304"/>
    </row>
    <row r="1305" spans="12:12" x14ac:dyDescent="0.35">
      <c r="L1305"/>
    </row>
    <row r="1306" spans="12:12" x14ac:dyDescent="0.35">
      <c r="L1306"/>
    </row>
    <row r="1307" spans="12:12" x14ac:dyDescent="0.35">
      <c r="L1307"/>
    </row>
    <row r="1308" spans="12:12" x14ac:dyDescent="0.35">
      <c r="L1308"/>
    </row>
    <row r="1309" spans="12:12" x14ac:dyDescent="0.35">
      <c r="L1309"/>
    </row>
    <row r="1310" spans="12:12" x14ac:dyDescent="0.35">
      <c r="L1310"/>
    </row>
    <row r="1311" spans="12:12" x14ac:dyDescent="0.35">
      <c r="L1311"/>
    </row>
    <row r="1312" spans="12:12" x14ac:dyDescent="0.35">
      <c r="L1312"/>
    </row>
  </sheetData>
  <mergeCells count="57">
    <mergeCell ref="A1:C1"/>
    <mergeCell ref="A2:C3"/>
    <mergeCell ref="A29:A33"/>
    <mergeCell ref="B29:B33"/>
    <mergeCell ref="C29:C33"/>
    <mergeCell ref="I31:J35"/>
    <mergeCell ref="K31:K35"/>
    <mergeCell ref="A36:A41"/>
    <mergeCell ref="B36:B41"/>
    <mergeCell ref="C36:C41"/>
    <mergeCell ref="D36:D41"/>
    <mergeCell ref="E36:E41"/>
    <mergeCell ref="J36:J60"/>
    <mergeCell ref="G37:G48"/>
    <mergeCell ref="A42:A47"/>
    <mergeCell ref="H31:H35"/>
    <mergeCell ref="B42:B47"/>
    <mergeCell ref="C42:C47"/>
    <mergeCell ref="D42:D47"/>
    <mergeCell ref="E42:E47"/>
    <mergeCell ref="A48:A54"/>
    <mergeCell ref="B48:B54"/>
    <mergeCell ref="C48:C54"/>
    <mergeCell ref="D48:D54"/>
    <mergeCell ref="E48:E54"/>
    <mergeCell ref="H61:I62"/>
    <mergeCell ref="G49:G60"/>
    <mergeCell ref="H49:H52"/>
    <mergeCell ref="H53:H56"/>
    <mergeCell ref="H57:H60"/>
    <mergeCell ref="A55:A60"/>
    <mergeCell ref="B55:B60"/>
    <mergeCell ref="C55:C60"/>
    <mergeCell ref="D55:D60"/>
    <mergeCell ref="E55:E60"/>
    <mergeCell ref="A61:A66"/>
    <mergeCell ref="B61:B66"/>
    <mergeCell ref="C61:C66"/>
    <mergeCell ref="D61:D66"/>
    <mergeCell ref="E61:E66"/>
    <mergeCell ref="A76:A82"/>
    <mergeCell ref="B76:B82"/>
    <mergeCell ref="C76:C82"/>
    <mergeCell ref="D76:D82"/>
    <mergeCell ref="E76:E82"/>
    <mergeCell ref="A69:A75"/>
    <mergeCell ref="B69:B75"/>
    <mergeCell ref="C69:C75"/>
    <mergeCell ref="D69:D75"/>
    <mergeCell ref="E69:E75"/>
    <mergeCell ref="E83:E89"/>
    <mergeCell ref="A111:B111"/>
    <mergeCell ref="A128:D128"/>
    <mergeCell ref="A83:A89"/>
    <mergeCell ref="B83:B89"/>
    <mergeCell ref="C83:C89"/>
    <mergeCell ref="D83:D89"/>
  </mergeCells>
  <conditionalFormatting sqref="B115">
    <cfRule type="cellIs" dxfId="316" priority="53" operator="greaterThan">
      <formula>0</formula>
    </cfRule>
  </conditionalFormatting>
  <conditionalFormatting sqref="B115">
    <cfRule type="cellIs" dxfId="315" priority="54" operator="lessThan">
      <formula>0</formula>
    </cfRule>
  </conditionalFormatting>
  <conditionalFormatting sqref="A145:C148 A157:C1048576 A142:B142 A1:A2 A103 C103 A104:C109 A98:C102 A7:B29 J36 A48:C48 C42 A34:B35 A30:A33 H36:I48 H31:I31">
    <cfRule type="beginsWith" dxfId="314" priority="51" operator="beginsWith" text="COMPLETE">
      <formula>LEFT(A1,LEN("COMPLETE"))="COMPLETE"</formula>
    </cfRule>
    <cfRule type="containsText" dxfId="313" priority="52" operator="containsText" text="INCOMPLETE">
      <formula>NOT(ISERROR(SEARCH("INCOMPLETE",A1)))</formula>
    </cfRule>
  </conditionalFormatting>
  <conditionalFormatting sqref="C109">
    <cfRule type="expression" dxfId="312" priority="50">
      <formula>$C$109&gt;$C$106</formula>
    </cfRule>
  </conditionalFormatting>
  <conditionalFormatting sqref="B109">
    <cfRule type="expression" dxfId="311" priority="49">
      <formula>$B$109&gt;$B$106</formula>
    </cfRule>
  </conditionalFormatting>
  <conditionalFormatting sqref="A109:B109">
    <cfRule type="expression" dxfId="310" priority="48">
      <formula>$A$109&gt;$A$106</formula>
    </cfRule>
  </conditionalFormatting>
  <conditionalFormatting sqref="B103">
    <cfRule type="beginsWith" dxfId="309" priority="46" operator="beginsWith" text="COMPLETE">
      <formula>LEFT(B103,LEN("COMPLETE"))="COMPLETE"</formula>
    </cfRule>
    <cfRule type="containsText" dxfId="308" priority="47" operator="containsText" text="INCOMPLETE">
      <formula>NOT(ISERROR(SEARCH("INCOMPLETE",B103)))</formula>
    </cfRule>
  </conditionalFormatting>
  <conditionalFormatting sqref="A128:D128">
    <cfRule type="containsText" dxfId="307" priority="44" operator="containsText" text="FALSE">
      <formula>NOT(ISERROR(SEARCH("FALSE",A128)))</formula>
    </cfRule>
    <cfRule type="containsText" dxfId="306" priority="45" operator="containsText" text="TRUE">
      <formula>NOT(ISERROR(SEARCH("TRUE",A128)))</formula>
    </cfRule>
  </conditionalFormatting>
  <conditionalFormatting sqref="C4:C29 C34:C35">
    <cfRule type="beginsWith" dxfId="305" priority="42" operator="beginsWith" text="COMPLETE">
      <formula>LEFT(C4,LEN("COMPLETE"))="COMPLETE"</formula>
    </cfRule>
    <cfRule type="containsText" dxfId="304" priority="43" operator="containsText" text="INCOMPLETE">
      <formula>NOT(ISERROR(SEARCH("INCOMPLETE",C4)))</formula>
    </cfRule>
  </conditionalFormatting>
  <conditionalFormatting sqref="C4">
    <cfRule type="containsText" dxfId="303" priority="41" operator="containsText" text="SHEET COMPLETE">
      <formula>NOT(ISERROR(SEARCH("SHEET COMPLETE",C4)))</formula>
    </cfRule>
  </conditionalFormatting>
  <conditionalFormatting sqref="J36">
    <cfRule type="beginsWith" dxfId="302" priority="39" operator="beginsWith" text="COMPLETE">
      <formula>LEFT(J36,LEN("COMPLETE"))="COMPLETE"</formula>
    </cfRule>
    <cfRule type="containsText" dxfId="301" priority="40" operator="containsText" text="INCOMPLETE">
      <formula>NOT(ISERROR(SEARCH("INCOMPLETE",J36)))</formula>
    </cfRule>
  </conditionalFormatting>
  <conditionalFormatting sqref="I49:I60">
    <cfRule type="beginsWith" dxfId="300" priority="37" operator="beginsWith" text="COMPLETE">
      <formula>LEFT(I49,LEN("COMPLETE"))="COMPLETE"</formula>
    </cfRule>
    <cfRule type="containsText" dxfId="299" priority="38" operator="containsText" text="INCOMPLETE">
      <formula>NOT(ISERROR(SEARCH("INCOMPLETE",I49)))</formula>
    </cfRule>
  </conditionalFormatting>
  <conditionalFormatting sqref="A36:B36 B42">
    <cfRule type="beginsWith" dxfId="298" priority="35" operator="beginsWith" text="COMPLETE">
      <formula>LEFT(A36,LEN("COMPLETE"))="COMPLETE"</formula>
    </cfRule>
    <cfRule type="containsText" dxfId="297" priority="36" operator="containsText" text="INCOMPLETE">
      <formula>NOT(ISERROR(SEARCH("INCOMPLETE",A36)))</formula>
    </cfRule>
  </conditionalFormatting>
  <conditionalFormatting sqref="C36">
    <cfRule type="beginsWith" dxfId="296" priority="33" operator="beginsWith" text="COMPLETE">
      <formula>LEFT(C36,LEN("COMPLETE"))="COMPLETE"</formula>
    </cfRule>
    <cfRule type="containsText" dxfId="295" priority="34" operator="containsText" text="INCOMPLETE">
      <formula>NOT(ISERROR(SEARCH("INCOMPLETE",C36)))</formula>
    </cfRule>
  </conditionalFormatting>
  <conditionalFormatting sqref="A69">
    <cfRule type="beginsWith" dxfId="294" priority="31" operator="beginsWith" text="COMPLETE">
      <formula>LEFT(A69,LEN("COMPLETE"))="COMPLETE"</formula>
    </cfRule>
    <cfRule type="containsText" dxfId="293" priority="32" operator="containsText" text="INCOMPLETE">
      <formula>NOT(ISERROR(SEARCH("INCOMPLETE",A69)))</formula>
    </cfRule>
  </conditionalFormatting>
  <conditionalFormatting sqref="B69">
    <cfRule type="beginsWith" dxfId="292" priority="29" operator="beginsWith" text="COMPLETE">
      <formula>LEFT(B69,LEN("COMPLETE"))="COMPLETE"</formula>
    </cfRule>
    <cfRule type="containsText" dxfId="291" priority="30" operator="containsText" text="INCOMPLETE">
      <formula>NOT(ISERROR(SEARCH("INCOMPLETE",B69)))</formula>
    </cfRule>
  </conditionalFormatting>
  <conditionalFormatting sqref="C69">
    <cfRule type="beginsWith" dxfId="290" priority="27" operator="beginsWith" text="COMPLETE">
      <formula>LEFT(C69,LEN("COMPLETE"))="COMPLETE"</formula>
    </cfRule>
    <cfRule type="containsText" dxfId="289" priority="28" operator="containsText" text="INCOMPLETE">
      <formula>NOT(ISERROR(SEARCH("INCOMPLETE",C69)))</formula>
    </cfRule>
  </conditionalFormatting>
  <conditionalFormatting sqref="A68:B68">
    <cfRule type="beginsWith" dxfId="288" priority="25" operator="beginsWith" text="COMPLETE">
      <formula>LEFT(A68,LEN("COMPLETE"))="COMPLETE"</formula>
    </cfRule>
    <cfRule type="containsText" dxfId="287" priority="26" operator="containsText" text="INCOMPLETE">
      <formula>NOT(ISERROR(SEARCH("INCOMPLETE",A68)))</formula>
    </cfRule>
  </conditionalFormatting>
  <conditionalFormatting sqref="C68">
    <cfRule type="beginsWith" dxfId="286" priority="23" operator="beginsWith" text="COMPLETE">
      <formula>LEFT(C68,LEN("COMPLETE"))="COMPLETE"</formula>
    </cfRule>
    <cfRule type="containsText" dxfId="285" priority="24" operator="containsText" text="INCOMPLETE">
      <formula>NOT(ISERROR(SEARCH("INCOMPLETE",C68)))</formula>
    </cfRule>
  </conditionalFormatting>
  <conditionalFormatting sqref="A61">
    <cfRule type="beginsWith" dxfId="284" priority="17" operator="beginsWith" text="COMPLETE">
      <formula>LEFT(A61,LEN("COMPLETE"))="COMPLETE"</formula>
    </cfRule>
    <cfRule type="containsText" dxfId="283" priority="18" operator="containsText" text="INCOMPLETE">
      <formula>NOT(ISERROR(SEARCH("INCOMPLETE",A61)))</formula>
    </cfRule>
  </conditionalFormatting>
  <conditionalFormatting sqref="A42">
    <cfRule type="beginsWith" dxfId="282" priority="21" operator="beginsWith" text="COMPLETE">
      <formula>LEFT(A42,LEN("COMPLETE"))="COMPLETE"</formula>
    </cfRule>
    <cfRule type="containsText" dxfId="281" priority="22" operator="containsText" text="INCOMPLETE">
      <formula>NOT(ISERROR(SEARCH("INCOMPLETE",A42)))</formula>
    </cfRule>
  </conditionalFormatting>
  <conditionalFormatting sqref="C55 C61">
    <cfRule type="beginsWith" dxfId="280" priority="11" operator="beginsWith" text="COMPLETE">
      <formula>LEFT(C55,LEN("COMPLETE"))="COMPLETE"</formula>
    </cfRule>
    <cfRule type="containsText" dxfId="279" priority="12" operator="containsText" text="INCOMPLETE">
      <formula>NOT(ISERROR(SEARCH("INCOMPLETE",C55)))</formula>
    </cfRule>
  </conditionalFormatting>
  <conditionalFormatting sqref="A55">
    <cfRule type="beginsWith" dxfId="278" priority="19" operator="beginsWith" text="COMPLETE">
      <formula>LEFT(A55,LEN("COMPLETE"))="COMPLETE"</formula>
    </cfRule>
    <cfRule type="containsText" dxfId="277" priority="20" operator="containsText" text="INCOMPLETE">
      <formula>NOT(ISERROR(SEARCH("INCOMPLETE",A55)))</formula>
    </cfRule>
  </conditionalFormatting>
  <conditionalFormatting sqref="B55">
    <cfRule type="beginsWith" dxfId="276" priority="15" operator="beginsWith" text="COMPLETE">
      <formula>LEFT(B55,LEN("COMPLETE"))="COMPLETE"</formula>
    </cfRule>
    <cfRule type="containsText" dxfId="275" priority="16" operator="containsText" text="INCOMPLETE">
      <formula>NOT(ISERROR(SEARCH("INCOMPLETE",B55)))</formula>
    </cfRule>
  </conditionalFormatting>
  <conditionalFormatting sqref="B61">
    <cfRule type="beginsWith" dxfId="274" priority="13" operator="beginsWith" text="COMPLETE">
      <formula>LEFT(B61,LEN("COMPLETE"))="COMPLETE"</formula>
    </cfRule>
    <cfRule type="containsText" dxfId="273" priority="14" operator="containsText" text="INCOMPLETE">
      <formula>NOT(ISERROR(SEARCH("INCOMPLETE",B61)))</formula>
    </cfRule>
  </conditionalFormatting>
  <conditionalFormatting sqref="A76 A83">
    <cfRule type="beginsWith" dxfId="272" priority="9" operator="beginsWith" text="COMPLETE">
      <formula>LEFT(A76,LEN("COMPLETE"))="COMPLETE"</formula>
    </cfRule>
    <cfRule type="containsText" dxfId="271" priority="10" operator="containsText" text="INCOMPLETE">
      <formula>NOT(ISERROR(SEARCH("INCOMPLETE",A76)))</formula>
    </cfRule>
  </conditionalFormatting>
  <conditionalFormatting sqref="B76 B83">
    <cfRule type="beginsWith" dxfId="270" priority="7" operator="beginsWith" text="COMPLETE">
      <formula>LEFT(B76,LEN("COMPLETE"))="COMPLETE"</formula>
    </cfRule>
    <cfRule type="containsText" dxfId="269" priority="8" operator="containsText" text="INCOMPLETE">
      <formula>NOT(ISERROR(SEARCH("INCOMPLETE",B76)))</formula>
    </cfRule>
  </conditionalFormatting>
  <conditionalFormatting sqref="C76 C83">
    <cfRule type="beginsWith" dxfId="268" priority="5" operator="beginsWith" text="COMPLETE">
      <formula>LEFT(C76,LEN("COMPLETE"))="COMPLETE"</formula>
    </cfRule>
    <cfRule type="containsText" dxfId="267" priority="6" operator="containsText" text="INCOMPLETE">
      <formula>NOT(ISERROR(SEARCH("INCOMPLETE",C76)))</formula>
    </cfRule>
  </conditionalFormatting>
  <conditionalFormatting sqref="K31">
    <cfRule type="beginsWith" dxfId="266" priority="3" operator="beginsWith" text="COMPLETE">
      <formula>LEFT(K31,LEN("COMPLETE"))="COMPLETE"</formula>
    </cfRule>
    <cfRule type="containsText" dxfId="265" priority="4" operator="containsText" text="INCOMPLETE">
      <formula>NOT(ISERROR(SEARCH("INCOMPLETE",K31)))</formula>
    </cfRule>
  </conditionalFormatting>
  <conditionalFormatting sqref="H49 H53 H57">
    <cfRule type="beginsWith" dxfId="264" priority="1" operator="beginsWith" text="COMPLETE">
      <formula>LEFT(H49,LEN("COMPLETE"))="COMPLETE"</formula>
    </cfRule>
    <cfRule type="containsText" dxfId="263" priority="2" operator="containsText" text="INCOMPLETE">
      <formula>NOT(ISERROR(SEARCH("INCOMPLETE",H49)))</formula>
    </cfRule>
  </conditionalFormatting>
  <dataValidations count="11">
    <dataValidation type="list" allowBlank="1" showInputMessage="1" showErrorMessage="1" sqref="F148:F305" xr:uid="{EEEB03BE-E757-467A-8BB4-952CCD193A61}">
      <formula1>"Administrative, Project, Competition, Food, Venue, Gifts"</formula1>
    </dataValidation>
    <dataValidation type="list" allowBlank="1" showErrorMessage="1" sqref="C131:C134" xr:uid="{A79D2698-21CF-473A-927B-89A272AA04CB}">
      <formula1>#REF!</formula1>
    </dataValidation>
    <dataValidation type="list" allowBlank="1" showInputMessage="1" showErrorMessage="1" sqref="L128" xr:uid="{34FB5065-4DD1-48F3-9487-35A8044EF18F}">
      <formula1>$A$10:$A$12</formula1>
    </dataValidation>
    <dataValidation type="list" allowBlank="1" showInputMessage="1" showErrorMessage="1" sqref="O148:O305" xr:uid="{D310646A-17C4-48F2-9B97-934B76BEB65F}">
      <formula1>"Purchased, Not Purchased"</formula1>
    </dataValidation>
    <dataValidation type="list" allowBlank="1" showInputMessage="1" showErrorMessage="1" sqref="L148:L305" xr:uid="{A320B075-C166-4CEE-AED5-74AC846E3DDA}">
      <formula1>"CAD, USD, EUR, GBP, AUD, HKD, CNY"</formula1>
    </dataValidation>
    <dataValidation type="list" allowBlank="1" showErrorMessage="1" sqref="O102:O103" xr:uid="{B1B21D0A-A98A-41F4-B8CA-B760E2EDC00B}">
      <formula1>$A$15:$A$17</formula1>
    </dataValidation>
    <dataValidation type="list" allowBlank="1" showInputMessage="1" showErrorMessage="1" sqref="B20 B23" xr:uid="{766763D8-1E0B-45A8-99AF-D1C47CC1D782}">
      <formula1>"Select choice here, SBME, CHBE, CIVL, CPEN, ELEC, ENVE, ENPH, GEOE, IGEN, MECH, MINE, MTRL, MANU, OTHER"</formula1>
    </dataValidation>
    <dataValidation type="list" allowBlank="1" showInputMessage="1" showErrorMessage="1" sqref="B4" xr:uid="{565F20D4-2808-4669-9ED4-C10B951082FC}">
      <formula1>"Select choice here, Yes"</formula1>
    </dataValidation>
    <dataValidation type="list" allowBlank="1" showInputMessage="1" showErrorMessage="1" sqref="L102:L103" xr:uid="{4276F8D2-ED7D-4FA6-A07A-62898BCF4F0A}">
      <formula1>$A$12:$A$19</formula1>
    </dataValidation>
    <dataValidation type="list" allowBlank="1" showInputMessage="1" showErrorMessage="1" sqref="B5:B6" xr:uid="{D691B622-E3E4-4FF4-855C-0F40FC1BA13B}">
      <formula1>"Yes,No"</formula1>
    </dataValidation>
    <dataValidation type="list" allowBlank="1" showInputMessage="1" showErrorMessage="1" sqref="U104:U1043" xr:uid="{7F5C4925-0748-4F9C-9B5D-48389D93F6DD}">
      <formula1>#REF!</formula1>
    </dataValidation>
  </dataValidations>
  <pageMargins left="0.7" right="0.7" top="0.75" bottom="0.75" header="0.3" footer="0.3"/>
  <pageSetup orientation="portrait" horizontalDpi="300" verticalDpi="300" r:id="rId2"/>
  <legacyDrawing r:id="rId3"/>
  <tableParts count="2">
    <tablePart r:id="rId4"/>
    <tablePart r:id="rId5"/>
  </tableParts>
  <extLst>
    <ext xmlns:x14="http://schemas.microsoft.com/office/spreadsheetml/2009/9/main" uri="{CCE6A557-97BC-4b89-ADB6-D9C93CAAB3DF}">
      <x14:dataValidations xmlns:xm="http://schemas.microsoft.com/office/excel/2006/main" count="7">
        <x14:dataValidation type="list" allowBlank="1" showErrorMessage="1" xr:uid="{5B179AC2-FDB8-4B4D-A1CC-CECF6D267F92}">
          <x14:formula1>
            <xm:f>dataval!$A$13:$A$15</xm:f>
          </x14:formula1>
          <xm:sqref>X104:X1043</xm:sqref>
        </x14:dataValidation>
        <x14:dataValidation type="list" allowBlank="1" showInputMessage="1" showErrorMessage="1" xr:uid="{D98AA744-17BF-4F21-B83A-2DBFA2E75813}">
          <x14:formula1>
            <xm:f>dataval!$A$21:$A$23</xm:f>
          </x14:formula1>
          <xm:sqref>B26:B28</xm:sqref>
        </x14:dataValidation>
        <x14:dataValidation type="list" allowBlank="1" showErrorMessage="1" xr:uid="{EE789CA3-D658-4AB6-B0A9-DD8F4297B508}">
          <x14:formula1>
            <xm:f>dataval!$A$8:$A$10</xm:f>
          </x14:formula1>
          <xm:sqref>C135:C144 C130</xm:sqref>
        </x14:dataValidation>
        <x14:dataValidation type="list" allowBlank="1" showInputMessage="1" showErrorMessage="1" xr:uid="{5AEF4B36-AA61-4646-AA5A-BA057E7C5938}">
          <x14:formula1>
            <xm:f>dataval!$C$2:$C$17</xm:f>
          </x14:formula1>
          <xm:sqref>B11</xm:sqref>
        </x14:dataValidation>
        <x14:dataValidation type="list" allowBlank="1" showInputMessage="1" showErrorMessage="1" xr:uid="{9EBDB4D3-D27B-4AC9-8FA3-120B5A981108}">
          <x14:formula1>
            <xm:f>dataval!$A$2:$A$4</xm:f>
          </x14:formula1>
          <xm:sqref>B8</xm:sqref>
        </x14:dataValidation>
        <x14:dataValidation type="list" allowBlank="1" showInputMessage="1" showErrorMessage="1" xr:uid="{2F45B1F9-F37A-4BEF-8394-49693C153B75}">
          <x14:formula1>
            <xm:f>dataval!$A$27:$A$33</xm:f>
          </x14:formula1>
          <xm:sqref>O306:O1145 O104:O127</xm:sqref>
        </x14:dataValidation>
        <x14:dataValidation type="list" allowBlank="1" showInputMessage="1" showErrorMessage="1" xr:uid="{5C258649-8A93-45DF-833D-A86E09FD5A1F}">
          <x14:formula1>
            <xm:f>dataval!$E$2:$E$36</xm:f>
          </x14:formula1>
          <xm:sqref>B15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Q1001"/>
  <sheetViews>
    <sheetView topLeftCell="A3" zoomScale="85" zoomScaleNormal="85" workbookViewId="0">
      <selection activeCell="A41" sqref="A41:A46"/>
    </sheetView>
  </sheetViews>
  <sheetFormatPr defaultColWidth="11.3046875" defaultRowHeight="15" customHeight="1" x14ac:dyDescent="0.35"/>
  <cols>
    <col min="1" max="1" width="19.4609375" bestFit="1" customWidth="1"/>
    <col min="2" max="3" width="11" customWidth="1"/>
    <col min="4" max="4" width="13" bestFit="1" customWidth="1"/>
    <col min="5" max="5" width="41.3046875" bestFit="1" customWidth="1"/>
    <col min="6" max="6" width="15" bestFit="1" customWidth="1"/>
    <col min="7" max="10" width="11" customWidth="1"/>
    <col min="11" max="11" width="12.4609375" bestFit="1" customWidth="1"/>
    <col min="12" max="13" width="11" customWidth="1"/>
    <col min="14" max="14" width="31.53515625" bestFit="1" customWidth="1"/>
    <col min="15" max="29" width="11" customWidth="1"/>
  </cols>
  <sheetData>
    <row r="1" spans="1:17" ht="15.75" customHeight="1" x14ac:dyDescent="0.35">
      <c r="A1" s="5" t="s">
        <v>74</v>
      </c>
      <c r="B1" s="5" t="s">
        <v>15</v>
      </c>
      <c r="C1" s="5" t="s">
        <v>18</v>
      </c>
      <c r="D1" s="6" t="s">
        <v>188</v>
      </c>
      <c r="E1" s="6" t="s">
        <v>132</v>
      </c>
      <c r="F1" s="4"/>
      <c r="G1" s="4"/>
      <c r="H1" s="4"/>
      <c r="I1" s="4"/>
      <c r="J1" s="7" t="s">
        <v>75</v>
      </c>
      <c r="L1" s="3"/>
      <c r="N1" s="2"/>
      <c r="P1" s="2"/>
      <c r="Q1" s="2"/>
    </row>
    <row r="2" spans="1:17" ht="15.75" customHeight="1" x14ac:dyDescent="0.35">
      <c r="A2" s="5" t="s">
        <v>258</v>
      </c>
      <c r="B2" s="5" t="s">
        <v>258</v>
      </c>
      <c r="C2" s="5" t="s">
        <v>258</v>
      </c>
      <c r="D2" s="5" t="s">
        <v>258</v>
      </c>
      <c r="E2" s="5" t="s">
        <v>258</v>
      </c>
      <c r="F2" s="5" t="s">
        <v>258</v>
      </c>
      <c r="G2" s="5" t="s">
        <v>258</v>
      </c>
      <c r="H2" s="12"/>
      <c r="I2" s="12"/>
      <c r="J2" s="5" t="s">
        <v>258</v>
      </c>
      <c r="L2" s="3"/>
      <c r="N2" s="2"/>
      <c r="P2" s="2"/>
      <c r="Q2" s="2"/>
    </row>
    <row r="3" spans="1:17" ht="15.75" customHeight="1" x14ac:dyDescent="0.35">
      <c r="A3" s="8" t="s">
        <v>21</v>
      </c>
      <c r="B3" s="7" t="s">
        <v>29</v>
      </c>
      <c r="C3" s="7" t="s">
        <v>49</v>
      </c>
      <c r="D3" s="4">
        <v>1</v>
      </c>
      <c r="E3" s="4" t="s">
        <v>150</v>
      </c>
      <c r="F3" s="7" t="s">
        <v>76</v>
      </c>
      <c r="G3" s="7">
        <v>0.7</v>
      </c>
      <c r="H3" s="4"/>
      <c r="I3" s="4"/>
      <c r="J3" s="7">
        <v>0</v>
      </c>
      <c r="N3" s="2"/>
      <c r="P3" s="2"/>
    </row>
    <row r="4" spans="1:17" ht="15.75" customHeight="1" x14ac:dyDescent="0.35">
      <c r="A4" s="8" t="s">
        <v>20</v>
      </c>
      <c r="B4" s="7" t="s">
        <v>97</v>
      </c>
      <c r="C4" s="7" t="s">
        <v>91</v>
      </c>
      <c r="D4" s="4">
        <v>2</v>
      </c>
      <c r="E4" s="4" t="s">
        <v>151</v>
      </c>
      <c r="F4" s="7" t="s">
        <v>77</v>
      </c>
      <c r="G4" s="7">
        <v>0.5</v>
      </c>
      <c r="H4" s="4"/>
      <c r="I4" s="4"/>
      <c r="J4" s="7">
        <v>1</v>
      </c>
      <c r="N4" s="2"/>
      <c r="O4" s="2"/>
      <c r="P4" s="2"/>
    </row>
    <row r="5" spans="1:17" ht="15.75" customHeight="1" x14ac:dyDescent="0.35">
      <c r="A5" s="8" t="s">
        <v>19</v>
      </c>
      <c r="B5" s="7" t="s">
        <v>98</v>
      </c>
      <c r="C5" s="7" t="s">
        <v>70</v>
      </c>
      <c r="D5" s="4">
        <v>3</v>
      </c>
      <c r="E5" s="4" t="s">
        <v>152</v>
      </c>
      <c r="F5" s="7" t="s">
        <v>78</v>
      </c>
      <c r="G5" s="7">
        <v>0.25</v>
      </c>
      <c r="H5" s="4"/>
      <c r="I5" s="4"/>
      <c r="J5" s="7">
        <v>2</v>
      </c>
      <c r="P5" s="2"/>
    </row>
    <row r="6" spans="1:17" ht="15.75" customHeight="1" x14ac:dyDescent="0.35">
      <c r="A6" s="4"/>
      <c r="B6" s="7" t="s">
        <v>63</v>
      </c>
      <c r="C6" s="7" t="s">
        <v>67</v>
      </c>
      <c r="D6" s="4">
        <v>4</v>
      </c>
      <c r="E6" s="4" t="s">
        <v>153</v>
      </c>
      <c r="F6" s="4"/>
      <c r="G6" s="7" t="s">
        <v>79</v>
      </c>
      <c r="H6" s="7" t="s">
        <v>80</v>
      </c>
      <c r="I6" s="4"/>
      <c r="J6" s="7">
        <v>3</v>
      </c>
      <c r="P6" s="2"/>
    </row>
    <row r="7" spans="1:17" ht="15.75" customHeight="1" x14ac:dyDescent="0.35">
      <c r="A7" s="9" t="s">
        <v>5</v>
      </c>
      <c r="B7" s="7" t="s">
        <v>99</v>
      </c>
      <c r="C7" s="7" t="s">
        <v>56</v>
      </c>
      <c r="D7" s="7"/>
      <c r="E7" s="4" t="s">
        <v>154</v>
      </c>
      <c r="F7" s="7" t="s">
        <v>81</v>
      </c>
      <c r="G7" s="7">
        <v>75</v>
      </c>
      <c r="H7" s="7">
        <v>50</v>
      </c>
      <c r="I7" s="4"/>
      <c r="J7" s="7">
        <v>4</v>
      </c>
      <c r="K7" s="4"/>
      <c r="P7" s="2"/>
    </row>
    <row r="8" spans="1:17" ht="15.75" customHeight="1" x14ac:dyDescent="0.35">
      <c r="A8" s="10" t="s">
        <v>37</v>
      </c>
      <c r="B8" s="7" t="s">
        <v>100</v>
      </c>
      <c r="C8" s="7" t="s">
        <v>71</v>
      </c>
      <c r="D8" s="7"/>
      <c r="E8" s="4" t="s">
        <v>276</v>
      </c>
      <c r="F8" s="7" t="s">
        <v>82</v>
      </c>
      <c r="G8" s="7">
        <v>250</v>
      </c>
      <c r="H8" s="7">
        <v>150</v>
      </c>
      <c r="I8" s="4"/>
      <c r="J8" s="7">
        <v>5</v>
      </c>
      <c r="K8" s="4"/>
      <c r="P8" s="2"/>
    </row>
    <row r="9" spans="1:17" ht="15.75" customHeight="1" x14ac:dyDescent="0.35">
      <c r="A9" s="10" t="s">
        <v>22</v>
      </c>
      <c r="B9" s="7" t="s">
        <v>101</v>
      </c>
      <c r="C9" s="7" t="s">
        <v>32</v>
      </c>
      <c r="D9" s="7"/>
      <c r="E9" s="4" t="s">
        <v>155</v>
      </c>
      <c r="F9" s="7" t="s">
        <v>83</v>
      </c>
      <c r="G9" s="7">
        <v>350</v>
      </c>
      <c r="H9" s="7">
        <v>200</v>
      </c>
      <c r="I9" s="4"/>
      <c r="J9" s="7">
        <v>6</v>
      </c>
      <c r="K9" s="4"/>
      <c r="P9" s="2"/>
    </row>
    <row r="10" spans="1:17" ht="15.75" customHeight="1" x14ac:dyDescent="0.35">
      <c r="A10" s="10" t="s">
        <v>54</v>
      </c>
      <c r="B10" s="7" t="s">
        <v>102</v>
      </c>
      <c r="C10" s="7" t="s">
        <v>48</v>
      </c>
      <c r="D10" s="7"/>
      <c r="E10" s="4" t="s">
        <v>156</v>
      </c>
      <c r="F10" s="7" t="s">
        <v>84</v>
      </c>
      <c r="G10" s="7">
        <v>600</v>
      </c>
      <c r="H10" s="7">
        <v>300</v>
      </c>
      <c r="I10" s="4"/>
      <c r="J10" s="7">
        <v>7</v>
      </c>
      <c r="K10" s="4"/>
      <c r="P10" s="2"/>
    </row>
    <row r="11" spans="1:17" ht="15.75" customHeight="1" x14ac:dyDescent="0.35">
      <c r="A11" s="7"/>
      <c r="B11" s="7" t="s">
        <v>103</v>
      </c>
      <c r="C11" s="7" t="s">
        <v>68</v>
      </c>
      <c r="D11" s="7"/>
      <c r="E11" s="4" t="s">
        <v>157</v>
      </c>
      <c r="F11" s="7"/>
      <c r="G11" s="4"/>
      <c r="H11" s="4"/>
      <c r="I11" s="4"/>
      <c r="J11" s="4"/>
      <c r="K11" s="4"/>
      <c r="P11" s="2"/>
    </row>
    <row r="12" spans="1:17" ht="15.75" customHeight="1" x14ac:dyDescent="0.35">
      <c r="A12" s="5" t="s">
        <v>5</v>
      </c>
      <c r="B12" s="7" t="s">
        <v>104</v>
      </c>
      <c r="C12" s="7" t="s">
        <v>39</v>
      </c>
      <c r="D12" s="7"/>
      <c r="E12" s="4" t="s">
        <v>158</v>
      </c>
      <c r="F12" s="7" t="s">
        <v>85</v>
      </c>
      <c r="G12" s="7">
        <v>30</v>
      </c>
      <c r="H12" s="4"/>
      <c r="I12" s="4"/>
      <c r="J12" s="4"/>
      <c r="K12" s="4"/>
      <c r="P12" s="2"/>
    </row>
    <row r="13" spans="1:17" ht="15.75" customHeight="1" x14ac:dyDescent="0.35">
      <c r="A13" s="7" t="s">
        <v>26</v>
      </c>
      <c r="B13" s="7" t="s">
        <v>105</v>
      </c>
      <c r="C13" s="7" t="s">
        <v>31</v>
      </c>
      <c r="D13" s="7"/>
      <c r="E13" s="4" t="s">
        <v>159</v>
      </c>
      <c r="F13" s="7" t="s">
        <v>86</v>
      </c>
      <c r="G13" s="7">
        <v>200</v>
      </c>
      <c r="H13" s="7">
        <v>0.75</v>
      </c>
      <c r="I13" s="4"/>
      <c r="J13" s="4"/>
      <c r="K13" s="4"/>
      <c r="P13" s="2"/>
    </row>
    <row r="14" spans="1:17" ht="15.75" customHeight="1" x14ac:dyDescent="0.35">
      <c r="A14" s="7" t="s">
        <v>87</v>
      </c>
      <c r="B14" s="7" t="s">
        <v>106</v>
      </c>
      <c r="C14" s="7" t="s">
        <v>94</v>
      </c>
      <c r="D14" s="7"/>
      <c r="E14" s="12" t="s">
        <v>278</v>
      </c>
      <c r="F14" s="7"/>
      <c r="G14" s="4"/>
      <c r="H14" s="4"/>
      <c r="I14" s="4"/>
      <c r="J14" s="4"/>
      <c r="K14" s="4"/>
      <c r="P14" s="2"/>
    </row>
    <row r="15" spans="1:17" ht="15.75" customHeight="1" x14ac:dyDescent="0.35">
      <c r="A15" s="7" t="s">
        <v>25</v>
      </c>
      <c r="B15" s="7" t="s">
        <v>107</v>
      </c>
      <c r="C15" s="7" t="s">
        <v>72</v>
      </c>
      <c r="D15" s="7"/>
      <c r="E15" s="4" t="s">
        <v>160</v>
      </c>
      <c r="F15" s="7" t="s">
        <v>88</v>
      </c>
      <c r="G15" s="7">
        <v>0.5</v>
      </c>
      <c r="H15" s="4"/>
      <c r="I15" s="4"/>
      <c r="J15" s="4"/>
      <c r="K15" s="4"/>
      <c r="P15" s="2"/>
    </row>
    <row r="16" spans="1:17" ht="15.75" customHeight="1" x14ac:dyDescent="0.35">
      <c r="A16" s="4"/>
      <c r="B16" s="7" t="s">
        <v>108</v>
      </c>
      <c r="C16" s="7" t="s">
        <v>95</v>
      </c>
      <c r="D16" s="7"/>
      <c r="E16" s="4" t="s">
        <v>161</v>
      </c>
      <c r="F16" s="7" t="s">
        <v>89</v>
      </c>
      <c r="G16" s="7">
        <v>2500</v>
      </c>
      <c r="H16" s="7">
        <v>0.5</v>
      </c>
      <c r="I16" s="4"/>
      <c r="J16" s="4"/>
      <c r="K16" s="4"/>
      <c r="P16" s="2"/>
    </row>
    <row r="17" spans="1:16" ht="15.75" customHeight="1" x14ac:dyDescent="0.35">
      <c r="A17" s="7" t="s">
        <v>30</v>
      </c>
      <c r="B17" s="7" t="s">
        <v>109</v>
      </c>
      <c r="C17" s="4" t="s">
        <v>65</v>
      </c>
      <c r="D17" s="7"/>
      <c r="E17" s="4" t="s">
        <v>162</v>
      </c>
      <c r="F17" s="4" t="s">
        <v>194</v>
      </c>
      <c r="G17" s="4">
        <v>10000</v>
      </c>
      <c r="H17" s="4">
        <v>0.5</v>
      </c>
      <c r="I17" s="4"/>
      <c r="J17" s="4"/>
      <c r="K17" s="4"/>
      <c r="P17" s="2"/>
    </row>
    <row r="18" spans="1:16" ht="15.75" customHeight="1" x14ac:dyDescent="0.35">
      <c r="A18" s="7" t="s">
        <v>69</v>
      </c>
      <c r="B18" s="7" t="s">
        <v>110</v>
      </c>
      <c r="C18" s="4"/>
      <c r="D18" s="7"/>
      <c r="E18" s="4" t="s">
        <v>163</v>
      </c>
      <c r="H18" s="4"/>
      <c r="I18" s="4"/>
      <c r="J18" s="4"/>
      <c r="K18" s="4"/>
    </row>
    <row r="19" spans="1:16" ht="15.5" x14ac:dyDescent="0.35">
      <c r="A19" s="7" t="s">
        <v>96</v>
      </c>
      <c r="B19" s="7" t="s">
        <v>111</v>
      </c>
      <c r="C19" s="4"/>
      <c r="D19" s="7"/>
      <c r="E19" s="4" t="s">
        <v>164</v>
      </c>
      <c r="F19" s="7" t="s">
        <v>90</v>
      </c>
      <c r="G19" s="7">
        <v>2500</v>
      </c>
      <c r="H19" s="4"/>
      <c r="I19" s="4"/>
      <c r="J19" s="4"/>
      <c r="K19" s="4"/>
    </row>
    <row r="20" spans="1:16" ht="15.75" customHeight="1" x14ac:dyDescent="0.35">
      <c r="A20" s="4"/>
      <c r="B20" s="7" t="s">
        <v>112</v>
      </c>
      <c r="C20" s="4"/>
      <c r="D20" s="7"/>
      <c r="E20" s="4" t="s">
        <v>165</v>
      </c>
      <c r="F20" s="7" t="s">
        <v>92</v>
      </c>
      <c r="G20" s="7">
        <v>5000</v>
      </c>
      <c r="H20" s="4"/>
      <c r="I20" s="4"/>
      <c r="J20" s="4"/>
      <c r="K20" s="4"/>
    </row>
    <row r="21" spans="1:16" ht="15.75" customHeight="1" x14ac:dyDescent="0.35">
      <c r="A21" s="5" t="s">
        <v>258</v>
      </c>
      <c r="B21" s="7" t="s">
        <v>73</v>
      </c>
      <c r="C21" s="4"/>
      <c r="D21" s="7"/>
      <c r="E21" s="4" t="s">
        <v>166</v>
      </c>
      <c r="F21" s="7" t="s">
        <v>93</v>
      </c>
      <c r="G21" s="7">
        <v>7000</v>
      </c>
      <c r="H21" s="4"/>
      <c r="I21" s="4"/>
      <c r="J21" s="4"/>
      <c r="K21" s="4"/>
    </row>
    <row r="22" spans="1:16" ht="15.75" customHeight="1" x14ac:dyDescent="0.35">
      <c r="A22" s="4" t="s">
        <v>133</v>
      </c>
      <c r="B22" s="4"/>
      <c r="C22" s="4"/>
      <c r="D22" s="11"/>
      <c r="E22" s="4" t="s">
        <v>277</v>
      </c>
      <c r="F22" s="7"/>
      <c r="G22" s="4"/>
      <c r="H22" s="4"/>
      <c r="I22" s="4"/>
      <c r="J22" s="4"/>
      <c r="K22" s="4"/>
    </row>
    <row r="23" spans="1:16" ht="15.75" customHeight="1" x14ac:dyDescent="0.35">
      <c r="A23" s="4" t="s">
        <v>134</v>
      </c>
      <c r="B23" s="4"/>
      <c r="C23" s="4"/>
      <c r="D23" s="11"/>
      <c r="E23" s="12" t="s">
        <v>167</v>
      </c>
      <c r="F23" s="4"/>
      <c r="G23" s="4"/>
      <c r="H23" s="4"/>
      <c r="I23" s="4"/>
      <c r="J23" s="4"/>
      <c r="K23" s="4"/>
    </row>
    <row r="24" spans="1:16" ht="15.75" customHeight="1" x14ac:dyDescent="0.35">
      <c r="A24" s="4"/>
      <c r="B24" s="4"/>
      <c r="C24" s="4"/>
      <c r="D24" s="11"/>
      <c r="E24" s="4" t="s">
        <v>168</v>
      </c>
      <c r="F24" s="4"/>
      <c r="G24" s="4"/>
      <c r="H24" s="4"/>
      <c r="I24" s="4"/>
      <c r="J24" s="4"/>
      <c r="K24" s="4"/>
    </row>
    <row r="25" spans="1:16" ht="15.75" customHeight="1" x14ac:dyDescent="0.35">
      <c r="A25" s="12" t="s">
        <v>241</v>
      </c>
      <c r="B25" s="4"/>
      <c r="C25" s="4"/>
      <c r="D25" s="11"/>
      <c r="E25" s="4" t="s">
        <v>169</v>
      </c>
      <c r="F25" s="4"/>
      <c r="G25" s="4"/>
      <c r="H25" s="4"/>
      <c r="I25" s="4"/>
      <c r="J25" s="4"/>
      <c r="K25" s="4"/>
    </row>
    <row r="26" spans="1:16" ht="15.75" customHeight="1" x14ac:dyDescent="0.35">
      <c r="B26" s="4"/>
      <c r="C26" s="4"/>
      <c r="D26" s="11"/>
      <c r="E26" s="4" t="s">
        <v>170</v>
      </c>
      <c r="F26" s="4"/>
      <c r="G26" s="4"/>
      <c r="H26" s="4"/>
      <c r="I26" s="4"/>
      <c r="J26" s="4"/>
      <c r="K26" s="4"/>
    </row>
    <row r="27" spans="1:16" ht="15.75" customHeight="1" x14ac:dyDescent="0.35">
      <c r="A27" s="5" t="s">
        <v>258</v>
      </c>
      <c r="B27" s="4"/>
      <c r="C27" s="4"/>
      <c r="D27" s="11"/>
      <c r="E27" s="4" t="s">
        <v>171</v>
      </c>
      <c r="F27" s="4"/>
      <c r="G27" s="4"/>
      <c r="H27" s="4"/>
      <c r="I27" s="4"/>
      <c r="J27" s="4"/>
      <c r="K27" s="4"/>
    </row>
    <row r="28" spans="1:16" ht="15.75" customHeight="1" x14ac:dyDescent="0.35">
      <c r="A28" s="4" t="s">
        <v>145</v>
      </c>
      <c r="B28" s="4"/>
      <c r="C28" s="4"/>
      <c r="D28" s="11"/>
      <c r="E28" s="4" t="s">
        <v>172</v>
      </c>
      <c r="F28" s="4"/>
      <c r="G28" s="4"/>
      <c r="H28" s="4"/>
      <c r="I28" s="4"/>
      <c r="J28" s="4"/>
      <c r="K28" s="4"/>
    </row>
    <row r="29" spans="1:16" ht="15.75" customHeight="1" x14ac:dyDescent="0.35">
      <c r="A29" s="4" t="s">
        <v>146</v>
      </c>
      <c r="B29" s="4"/>
      <c r="C29" s="4"/>
      <c r="D29" s="11"/>
      <c r="E29" s="4" t="s">
        <v>173</v>
      </c>
      <c r="F29" s="4"/>
      <c r="G29" s="4"/>
      <c r="H29" s="4"/>
      <c r="I29" s="4"/>
      <c r="J29" s="4"/>
      <c r="K29" s="4"/>
    </row>
    <row r="30" spans="1:16" ht="15.75" customHeight="1" x14ac:dyDescent="0.35">
      <c r="A30" s="4" t="s">
        <v>195</v>
      </c>
      <c r="B30" s="4"/>
      <c r="C30" s="4"/>
      <c r="D30" s="11"/>
      <c r="E30" s="4" t="s">
        <v>174</v>
      </c>
      <c r="F30" s="4"/>
      <c r="G30" s="4"/>
      <c r="H30" s="4"/>
      <c r="I30" s="4"/>
      <c r="J30" s="4"/>
      <c r="K30" s="4"/>
    </row>
    <row r="31" spans="1:16" ht="15.75" customHeight="1" x14ac:dyDescent="0.35">
      <c r="A31" s="4" t="s">
        <v>207</v>
      </c>
      <c r="B31" s="4"/>
      <c r="C31" s="4"/>
      <c r="D31" s="11"/>
      <c r="E31" s="4" t="s">
        <v>175</v>
      </c>
      <c r="F31" s="4"/>
      <c r="G31" s="4"/>
      <c r="H31" s="4"/>
      <c r="I31" s="4"/>
      <c r="J31" s="4"/>
      <c r="K31" s="4"/>
    </row>
    <row r="32" spans="1:16" ht="15.75" customHeight="1" x14ac:dyDescent="0.35">
      <c r="A32" s="4" t="s">
        <v>64</v>
      </c>
      <c r="B32" s="4"/>
      <c r="C32" s="4"/>
      <c r="D32" s="11"/>
      <c r="E32" s="4" t="s">
        <v>176</v>
      </c>
      <c r="F32" s="4"/>
      <c r="G32" s="4"/>
      <c r="H32" s="4"/>
      <c r="I32" s="4"/>
      <c r="J32" s="4"/>
      <c r="K32" s="4"/>
    </row>
    <row r="33" spans="1:11" ht="15.75" customHeight="1" x14ac:dyDescent="0.35">
      <c r="A33" s="4" t="s">
        <v>179</v>
      </c>
      <c r="B33" s="4"/>
      <c r="C33" s="4"/>
      <c r="D33" s="11"/>
      <c r="E33" s="4" t="s">
        <v>177</v>
      </c>
      <c r="F33" s="4"/>
      <c r="G33" s="4"/>
      <c r="H33" s="4"/>
      <c r="I33" s="4"/>
      <c r="J33" s="4"/>
      <c r="K33" s="4"/>
    </row>
    <row r="34" spans="1:11" ht="15.75" customHeight="1" x14ac:dyDescent="0.35">
      <c r="A34" s="12" t="s">
        <v>274</v>
      </c>
      <c r="B34" s="4"/>
      <c r="C34" s="4"/>
      <c r="D34" s="11"/>
      <c r="E34" s="4" t="s">
        <v>178</v>
      </c>
      <c r="F34" s="4"/>
      <c r="G34" s="4"/>
      <c r="H34" s="4"/>
      <c r="I34" s="4"/>
      <c r="J34" s="4"/>
      <c r="K34" s="4"/>
    </row>
    <row r="35" spans="1:11" ht="15.75" customHeight="1" x14ac:dyDescent="0.35">
      <c r="B35" s="4"/>
      <c r="C35" s="4"/>
      <c r="D35" s="11"/>
      <c r="E35" s="4" t="s">
        <v>179</v>
      </c>
      <c r="F35" s="4"/>
      <c r="G35" s="4"/>
      <c r="H35" s="4"/>
      <c r="I35" s="4"/>
      <c r="J35" s="4"/>
      <c r="K35" s="4"/>
    </row>
    <row r="36" spans="1:11" ht="15.75" customHeight="1" x14ac:dyDescent="0.35">
      <c r="A36" s="4"/>
      <c r="B36" s="4"/>
      <c r="C36" s="4"/>
      <c r="D36" s="11"/>
      <c r="E36" s="4"/>
      <c r="F36" s="4"/>
      <c r="G36" s="4"/>
      <c r="H36" s="4"/>
      <c r="I36" s="4"/>
      <c r="J36" s="4"/>
      <c r="K36" s="4"/>
    </row>
    <row r="37" spans="1:11" ht="15.75" customHeight="1" x14ac:dyDescent="0.35">
      <c r="A37" s="5" t="s">
        <v>258</v>
      </c>
      <c r="B37" s="4"/>
      <c r="C37" s="4"/>
      <c r="D37" s="11"/>
      <c r="F37" s="4"/>
      <c r="G37" s="4"/>
      <c r="H37" s="4"/>
      <c r="I37" s="4"/>
      <c r="J37" s="4"/>
      <c r="K37" s="4"/>
    </row>
    <row r="38" spans="1:11" ht="15.75" customHeight="1" x14ac:dyDescent="0.35">
      <c r="A38" s="8" t="s">
        <v>19</v>
      </c>
      <c r="B38" s="4"/>
      <c r="C38" s="4"/>
      <c r="D38" s="11"/>
      <c r="E38" s="4"/>
      <c r="F38" s="4"/>
      <c r="G38" s="4"/>
      <c r="H38" s="4"/>
      <c r="I38" s="4"/>
      <c r="J38" s="4"/>
      <c r="K38" s="4"/>
    </row>
    <row r="39" spans="1:11" ht="15.75" customHeight="1" x14ac:dyDescent="0.35">
      <c r="A39" s="4"/>
      <c r="B39" s="4"/>
      <c r="C39" s="4"/>
      <c r="D39" s="11"/>
      <c r="E39" s="4"/>
      <c r="F39" s="4"/>
      <c r="G39" s="4"/>
      <c r="H39" s="4"/>
      <c r="I39" s="4"/>
      <c r="J39" s="4"/>
      <c r="K39" s="4"/>
    </row>
    <row r="40" spans="1:11" ht="15.75" customHeight="1" x14ac:dyDescent="0.35">
      <c r="A40" s="4"/>
      <c r="B40" s="4"/>
      <c r="C40" s="4"/>
      <c r="D40" s="11"/>
      <c r="E40" s="4"/>
      <c r="F40" s="4"/>
      <c r="G40" s="4"/>
      <c r="H40" s="4"/>
      <c r="I40" s="4"/>
      <c r="J40" s="4"/>
      <c r="K40" s="4"/>
    </row>
    <row r="41" spans="1:11" ht="15.75" customHeight="1" x14ac:dyDescent="0.35">
      <c r="A41" s="5" t="s">
        <v>258</v>
      </c>
      <c r="E41" s="4"/>
    </row>
    <row r="42" spans="1:11" ht="15.75" customHeight="1" x14ac:dyDescent="0.35">
      <c r="A42" s="2" t="s">
        <v>380</v>
      </c>
      <c r="E42" s="4"/>
    </row>
    <row r="43" spans="1:11" ht="15.75" customHeight="1" x14ac:dyDescent="0.35">
      <c r="A43" s="2" t="s">
        <v>381</v>
      </c>
    </row>
    <row r="44" spans="1:11" ht="15.75" customHeight="1" x14ac:dyDescent="0.35">
      <c r="A44" s="2" t="s">
        <v>382</v>
      </c>
    </row>
    <row r="45" spans="1:11" ht="15.75" customHeight="1" x14ac:dyDescent="0.35">
      <c r="A45" s="2" t="s">
        <v>383</v>
      </c>
    </row>
    <row r="46" spans="1:11" ht="15.75" customHeight="1" x14ac:dyDescent="0.35">
      <c r="A46" s="2" t="s">
        <v>47</v>
      </c>
    </row>
    <row r="47" spans="1:11" ht="15.75" customHeight="1" x14ac:dyDescent="0.35">
      <c r="B47" s="1"/>
      <c r="C47" s="1"/>
      <c r="D47" s="1"/>
    </row>
    <row r="48" spans="1:11" ht="15.75" customHeight="1" x14ac:dyDescent="0.35"/>
    <row r="49" spans="5:5" ht="15.75" customHeight="1" x14ac:dyDescent="0.35">
      <c r="E49" s="1"/>
    </row>
    <row r="50" spans="5:5" ht="15.75" customHeight="1" x14ac:dyDescent="0.35"/>
    <row r="51" spans="5:5" ht="15.75" customHeight="1" x14ac:dyDescent="0.35"/>
    <row r="52" spans="5:5" ht="15.75" customHeight="1" x14ac:dyDescent="0.35"/>
    <row r="53" spans="5:5" ht="15.75" customHeight="1" x14ac:dyDescent="0.35"/>
    <row r="54" spans="5:5" ht="15.75" customHeight="1" x14ac:dyDescent="0.35"/>
    <row r="55" spans="5:5" ht="15.75" customHeight="1" x14ac:dyDescent="0.35"/>
    <row r="56" spans="5:5" ht="15.75" customHeight="1" x14ac:dyDescent="0.35"/>
    <row r="57" spans="5:5" ht="15.75" customHeight="1" x14ac:dyDescent="0.35"/>
    <row r="58" spans="5:5" ht="15.75" customHeight="1" x14ac:dyDescent="0.35"/>
    <row r="59" spans="5:5" ht="15.75" customHeight="1" x14ac:dyDescent="0.35"/>
    <row r="60" spans="5:5" ht="15.75" customHeight="1" x14ac:dyDescent="0.35"/>
    <row r="61" spans="5:5" ht="15.75" customHeight="1" x14ac:dyDescent="0.35"/>
    <row r="62" spans="5:5" ht="15.75" customHeight="1" x14ac:dyDescent="0.35"/>
    <row r="63" spans="5:5" ht="15.75" customHeight="1" x14ac:dyDescent="0.35"/>
    <row r="64" spans="5:5"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sheetData>
  <sortState xmlns:xlrd2="http://schemas.microsoft.com/office/spreadsheetml/2017/richdata2" ref="E3:E36">
    <sortCondition ref="E3:E36"/>
  </sortState>
  <conditionalFormatting sqref="A3:B5 A7:B10">
    <cfRule type="containsText" dxfId="262" priority="4" operator="containsText" text="other">
      <formula>NOT(ISERROR(SEARCH(("other"),(A3))))</formula>
    </cfRule>
  </conditionalFormatting>
  <conditionalFormatting sqref="A3:B5 A7:B10">
    <cfRule type="containsText" dxfId="261" priority="5" operator="containsText" text="pd">
      <formula>NOT(ISERROR(SEARCH(("pd"),(A3))))</formula>
    </cfRule>
  </conditionalFormatting>
  <conditionalFormatting sqref="A3:B5 A7:B10">
    <cfRule type="containsText" dxfId="260" priority="6" operator="containsText" text="design">
      <formula>NOT(ISERROR(SEARCH(("design"),(A3))))</formula>
    </cfRule>
  </conditionalFormatting>
  <conditionalFormatting sqref="A38">
    <cfRule type="containsText" dxfId="259" priority="1" operator="containsText" text="other">
      <formula>NOT(ISERROR(SEARCH(("other"),(A38))))</formula>
    </cfRule>
  </conditionalFormatting>
  <conditionalFormatting sqref="A38">
    <cfRule type="containsText" dxfId="258" priority="2" operator="containsText" text="pd">
      <formula>NOT(ISERROR(SEARCH(("pd"),(A38))))</formula>
    </cfRule>
  </conditionalFormatting>
  <conditionalFormatting sqref="A38">
    <cfRule type="containsText" dxfId="257" priority="3" operator="containsText" text="design">
      <formula>NOT(ISERROR(SEARCH(("design"),(A38))))</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sheetPr>
  <dimension ref="A1:AB1077"/>
  <sheetViews>
    <sheetView zoomScaleNormal="100" workbookViewId="0">
      <selection sqref="A1:C1"/>
    </sheetView>
  </sheetViews>
  <sheetFormatPr defaultColWidth="10.69140625" defaultRowHeight="14" x14ac:dyDescent="0.3"/>
  <cols>
    <col min="1" max="1" width="40.69140625" style="17" customWidth="1"/>
    <col min="2" max="2" width="35.69140625" style="14" customWidth="1"/>
    <col min="3" max="3" width="22.84375" style="14" bestFit="1" customWidth="1"/>
    <col min="4" max="4" width="20.07421875" style="14" bestFit="1" customWidth="1"/>
    <col min="5" max="5" width="29.69140625" style="14" customWidth="1"/>
    <col min="6" max="6" width="16.69140625" style="14" bestFit="1" customWidth="1"/>
    <col min="7" max="7" width="31" style="14" bestFit="1" customWidth="1"/>
    <col min="8" max="8" width="14.765625" style="14" bestFit="1" customWidth="1"/>
    <col min="9" max="9" width="14.765625" style="14" customWidth="1"/>
    <col min="10" max="10" width="59.4609375" style="14" bestFit="1" customWidth="1"/>
    <col min="11" max="11" width="22.4609375" style="14" customWidth="1"/>
    <col min="12" max="12" width="15.84375" style="14" customWidth="1"/>
    <col min="13" max="13" width="25.69140625" style="14" bestFit="1" customWidth="1"/>
    <col min="14" max="14" width="19" style="14" customWidth="1"/>
    <col min="15" max="15" width="12.69140625" style="14" customWidth="1"/>
    <col min="16" max="16" width="110.84375" style="14" customWidth="1"/>
    <col min="17" max="17" width="11.07421875" style="14" customWidth="1"/>
    <col min="18" max="18" width="12.53515625" style="14" bestFit="1" customWidth="1"/>
    <col min="19" max="19" width="14.53515625" style="14" customWidth="1"/>
    <col min="20" max="20" width="18.53515625" style="14" bestFit="1" customWidth="1"/>
    <col min="21" max="21" width="13.69140625" style="14" bestFit="1" customWidth="1"/>
    <col min="22" max="22" width="10.84375" style="14" bestFit="1" customWidth="1"/>
    <col min="23" max="23" width="15.69140625" style="14" bestFit="1" customWidth="1"/>
    <col min="24" max="24" width="11.3046875" style="14" bestFit="1" customWidth="1"/>
    <col min="25" max="25" width="86.07421875" style="14" bestFit="1" customWidth="1"/>
    <col min="26" max="26" width="59.84375" style="14" bestFit="1" customWidth="1"/>
    <col min="27" max="16384" width="10.69140625" style="14"/>
  </cols>
  <sheetData>
    <row r="1" spans="1:26" ht="25" x14ac:dyDescent="0.3">
      <c r="A1" s="396" t="s">
        <v>203</v>
      </c>
      <c r="B1" s="397"/>
      <c r="C1" s="398"/>
      <c r="E1" s="34"/>
    </row>
    <row r="2" spans="1:26" ht="14.25" customHeight="1" x14ac:dyDescent="0.3">
      <c r="A2" s="421" t="s">
        <v>271</v>
      </c>
      <c r="B2" s="422"/>
      <c r="C2" s="423"/>
    </row>
    <row r="3" spans="1:26" ht="117.75" customHeight="1" x14ac:dyDescent="0.3">
      <c r="A3" s="424"/>
      <c r="B3" s="425"/>
      <c r="C3" s="426"/>
    </row>
    <row r="4" spans="1:26" ht="28" x14ac:dyDescent="0.3">
      <c r="A4" s="173" t="str">
        <f>"I confirm the current sheet "&amp;CHAR(34)&amp;A1&amp;CHAR(34)&amp;" is correctly completed"</f>
        <v>I confirm the current sheet "PD Opportunity 1" is correctly completed</v>
      </c>
      <c r="B4" s="194" t="s">
        <v>258</v>
      </c>
      <c r="C4" s="112" t="str">
        <f>IF(B4&lt;&gt;"Select choice here","COMPLETE","INCOMPLETE")</f>
        <v>INCOMPLETE</v>
      </c>
    </row>
    <row r="5" spans="1:26" ht="14.25" customHeight="1" x14ac:dyDescent="0.3">
      <c r="A5" s="195"/>
      <c r="B5" s="174"/>
      <c r="C5" s="174"/>
    </row>
    <row r="6" spans="1:26" x14ac:dyDescent="0.3">
      <c r="A6" s="181" t="s">
        <v>248</v>
      </c>
      <c r="B6" s="182"/>
      <c r="C6" s="183"/>
    </row>
    <row r="7" spans="1:26" x14ac:dyDescent="0.3">
      <c r="A7" s="199" t="s">
        <v>113</v>
      </c>
      <c r="B7" s="197"/>
      <c r="C7" s="196" t="str">
        <f>IF(B7&lt;&gt;"","COMPLETE","INCOMPLETE")</f>
        <v>INCOMPLETE</v>
      </c>
      <c r="D7" s="34"/>
      <c r="E7" s="34"/>
      <c r="F7" s="34"/>
      <c r="G7" s="34"/>
      <c r="H7" s="34"/>
      <c r="I7" s="34"/>
      <c r="J7" s="34"/>
      <c r="K7" s="34"/>
      <c r="L7" s="34"/>
      <c r="M7" s="34"/>
      <c r="N7" s="34"/>
      <c r="O7" s="34"/>
      <c r="P7" s="34"/>
      <c r="Q7" s="34"/>
      <c r="R7" s="34"/>
      <c r="S7" s="34"/>
      <c r="T7" s="34"/>
      <c r="U7" s="34"/>
      <c r="V7" s="34"/>
      <c r="W7" s="34"/>
      <c r="X7" s="34"/>
      <c r="Y7" s="34"/>
      <c r="Z7" s="34"/>
    </row>
    <row r="8" spans="1:26" x14ac:dyDescent="0.3">
      <c r="A8" s="200" t="s">
        <v>135</v>
      </c>
      <c r="B8" s="161" t="s">
        <v>258</v>
      </c>
      <c r="C8" s="112" t="str">
        <f>IF(B8&lt;&gt;"Select choice here","COMPLETE","INCOMPLETE")</f>
        <v>INCOMPLETE</v>
      </c>
      <c r="D8" s="34"/>
      <c r="E8" s="34"/>
      <c r="F8" s="34"/>
      <c r="G8" s="34"/>
      <c r="H8" s="34"/>
      <c r="I8" s="34"/>
      <c r="J8" s="34"/>
      <c r="K8" s="34"/>
      <c r="L8" s="34"/>
      <c r="M8" s="34"/>
      <c r="N8" s="34"/>
      <c r="O8" s="34"/>
      <c r="P8" s="34"/>
      <c r="Q8" s="34"/>
      <c r="R8" s="34"/>
      <c r="S8" s="34"/>
      <c r="T8" s="34"/>
      <c r="U8" s="34"/>
      <c r="V8" s="34"/>
      <c r="W8" s="34"/>
      <c r="X8" s="34"/>
      <c r="Y8" s="34"/>
      <c r="Z8" s="34"/>
    </row>
    <row r="9" spans="1:26" ht="28" x14ac:dyDescent="0.3">
      <c r="A9" s="155" t="s">
        <v>232</v>
      </c>
      <c r="B9" s="123"/>
      <c r="C9" s="135" t="str">
        <f>IF(B9&lt;&gt;"","COMPLETE","INCOMPLETE")</f>
        <v>INCOMPLETE</v>
      </c>
      <c r="D9" s="34"/>
      <c r="E9" s="49"/>
      <c r="F9" s="49"/>
      <c r="G9" s="49"/>
      <c r="H9" s="49"/>
      <c r="I9" s="49"/>
      <c r="J9" s="34"/>
      <c r="K9" s="34"/>
      <c r="L9" s="34"/>
      <c r="M9" s="34"/>
      <c r="N9" s="34"/>
      <c r="O9" s="34"/>
      <c r="P9" s="34"/>
      <c r="Q9" s="34"/>
      <c r="R9" s="34"/>
      <c r="S9" s="34"/>
      <c r="T9" s="34"/>
      <c r="U9" s="34"/>
      <c r="V9" s="34"/>
      <c r="W9" s="34"/>
      <c r="X9" s="34"/>
      <c r="Y9" s="34"/>
      <c r="Z9" s="34"/>
    </row>
    <row r="10" spans="1:26" x14ac:dyDescent="0.3">
      <c r="A10" s="155" t="s">
        <v>233</v>
      </c>
      <c r="B10" s="123"/>
      <c r="C10" s="135" t="str">
        <f>IF(B10&lt;&gt;"","COMPLETE","INCOMPLETE")</f>
        <v>INCOMPLETE</v>
      </c>
      <c r="D10" s="34"/>
      <c r="E10" s="49"/>
      <c r="F10" s="49"/>
      <c r="G10" s="49"/>
      <c r="H10" s="49"/>
      <c r="I10" s="49"/>
      <c r="J10" s="34"/>
      <c r="K10" s="34"/>
      <c r="L10" s="34"/>
      <c r="M10" s="34"/>
      <c r="N10" s="34"/>
      <c r="O10" s="34"/>
      <c r="P10" s="34"/>
      <c r="Q10" s="34"/>
      <c r="R10" s="34"/>
      <c r="S10" s="34"/>
      <c r="T10" s="34"/>
      <c r="U10" s="34"/>
      <c r="V10" s="34"/>
      <c r="W10" s="34"/>
      <c r="X10" s="34"/>
      <c r="Y10" s="34"/>
      <c r="Z10" s="34"/>
    </row>
    <row r="11" spans="1:26" x14ac:dyDescent="0.3">
      <c r="A11" s="155" t="s">
        <v>136</v>
      </c>
      <c r="B11" s="131" t="s">
        <v>258</v>
      </c>
      <c r="C11" s="112" t="str">
        <f>IF(B11&lt;&gt;"Select choice here","COMPLETE","INCOMPLETE")</f>
        <v>INCOMPLETE</v>
      </c>
      <c r="D11" s="34"/>
      <c r="E11" s="49"/>
      <c r="F11" s="49"/>
      <c r="G11" s="49"/>
      <c r="H11" s="49"/>
      <c r="I11" s="49"/>
      <c r="J11" s="34"/>
      <c r="K11" s="34"/>
      <c r="L11" s="34"/>
      <c r="M11" s="34"/>
      <c r="N11" s="34"/>
      <c r="O11" s="34"/>
      <c r="P11" s="34"/>
      <c r="Q11" s="34"/>
      <c r="R11" s="34"/>
      <c r="S11" s="34"/>
      <c r="T11" s="34"/>
      <c r="U11" s="34"/>
      <c r="V11" s="34"/>
      <c r="W11" s="34"/>
      <c r="X11" s="34"/>
      <c r="Y11" s="34"/>
      <c r="Z11" s="34"/>
    </row>
    <row r="12" spans="1:26" x14ac:dyDescent="0.3">
      <c r="A12" s="155" t="s">
        <v>234</v>
      </c>
      <c r="B12" s="131"/>
      <c r="C12" s="112" t="str">
        <f>IF(B12&lt;&gt;"","COMPLETE","INCOMPLETE")</f>
        <v>INCOMPLETE</v>
      </c>
      <c r="D12" s="34"/>
      <c r="E12" s="49"/>
      <c r="F12" s="49"/>
      <c r="G12" s="49"/>
      <c r="H12" s="49"/>
      <c r="I12" s="49"/>
      <c r="J12" s="34"/>
      <c r="K12" s="34"/>
      <c r="L12" s="34"/>
      <c r="M12" s="34"/>
      <c r="N12" s="34"/>
      <c r="O12" s="34"/>
      <c r="P12" s="34"/>
      <c r="Q12" s="34"/>
      <c r="R12" s="34"/>
      <c r="S12" s="34"/>
      <c r="T12" s="34"/>
      <c r="U12" s="34"/>
      <c r="V12" s="34"/>
      <c r="W12" s="34"/>
      <c r="X12" s="34"/>
      <c r="Y12" s="34"/>
      <c r="Z12" s="34"/>
    </row>
    <row r="13" spans="1:26" x14ac:dyDescent="0.3">
      <c r="A13" s="155" t="s">
        <v>235</v>
      </c>
      <c r="B13" s="131"/>
      <c r="C13" s="112" t="str">
        <f>IF(B13&lt;&gt;"","COMPLETE","INCOMPLETE")</f>
        <v>INCOMPLETE</v>
      </c>
      <c r="D13" s="34"/>
      <c r="E13" s="49"/>
      <c r="F13" s="49"/>
      <c r="G13" s="49"/>
      <c r="H13" s="49"/>
      <c r="I13" s="49"/>
      <c r="J13" s="34"/>
      <c r="K13" s="34"/>
      <c r="L13" s="34"/>
      <c r="M13" s="34"/>
      <c r="N13" s="34"/>
      <c r="O13" s="34"/>
      <c r="P13" s="34"/>
      <c r="Q13" s="34"/>
      <c r="R13" s="34"/>
      <c r="S13" s="34"/>
      <c r="T13" s="34"/>
      <c r="U13" s="34"/>
      <c r="V13" s="34"/>
      <c r="W13" s="34"/>
      <c r="X13" s="34"/>
      <c r="Y13" s="34"/>
      <c r="Z13" s="34"/>
    </row>
    <row r="14" spans="1:26" x14ac:dyDescent="0.3">
      <c r="A14" s="155" t="s">
        <v>236</v>
      </c>
      <c r="B14" s="131"/>
      <c r="C14" s="112" t="str">
        <f>IF(B14&lt;&gt;"","COMPLETE","INCOMPLETE")</f>
        <v>INCOMPLETE</v>
      </c>
      <c r="D14" s="34"/>
      <c r="E14" s="49"/>
      <c r="F14" s="49"/>
      <c r="G14" s="49"/>
      <c r="H14" s="49"/>
      <c r="I14" s="49"/>
      <c r="J14" s="34"/>
      <c r="K14" s="34"/>
      <c r="L14" s="34"/>
      <c r="M14" s="34"/>
      <c r="N14" s="34"/>
      <c r="O14" s="34"/>
      <c r="P14" s="34"/>
      <c r="Q14" s="34"/>
      <c r="R14" s="34"/>
      <c r="S14" s="34"/>
      <c r="T14" s="34"/>
      <c r="U14" s="34"/>
      <c r="V14" s="34"/>
      <c r="W14" s="34"/>
      <c r="X14" s="34"/>
      <c r="Y14" s="34"/>
      <c r="Z14" s="34"/>
    </row>
    <row r="15" spans="1:26" ht="42" x14ac:dyDescent="0.3">
      <c r="A15" s="155" t="s">
        <v>237</v>
      </c>
      <c r="B15" s="131" t="s">
        <v>258</v>
      </c>
      <c r="C15" s="112" t="str">
        <f>IF(B15&lt;&gt;"Select choice here","COMPLETE","INCOMPLETE")</f>
        <v>INCOMPLETE</v>
      </c>
      <c r="D15" s="34"/>
      <c r="E15" s="49"/>
      <c r="F15" s="49"/>
      <c r="G15" s="49"/>
      <c r="H15" s="49"/>
      <c r="I15" s="49"/>
      <c r="J15" s="34"/>
      <c r="K15" s="34"/>
      <c r="L15" s="34"/>
      <c r="M15" s="34"/>
      <c r="N15" s="34"/>
      <c r="O15" s="34"/>
      <c r="P15" s="34"/>
      <c r="Q15" s="34"/>
      <c r="R15" s="34"/>
      <c r="S15" s="34"/>
      <c r="T15" s="34"/>
      <c r="U15" s="34"/>
      <c r="V15" s="34"/>
      <c r="W15" s="34"/>
      <c r="X15" s="34"/>
      <c r="Y15" s="34"/>
      <c r="Z15" s="34"/>
    </row>
    <row r="16" spans="1:26" ht="15.5" x14ac:dyDescent="0.3">
      <c r="A16" s="32"/>
      <c r="B16" s="51"/>
      <c r="C16" s="31"/>
      <c r="D16" s="34"/>
      <c r="E16" s="49"/>
      <c r="F16" s="49"/>
      <c r="G16" s="49"/>
      <c r="H16" s="49"/>
      <c r="I16" s="49"/>
      <c r="J16" s="34"/>
      <c r="K16" s="34"/>
      <c r="L16" s="34"/>
      <c r="M16" s="34"/>
      <c r="N16" s="34"/>
      <c r="O16" s="34"/>
      <c r="P16" s="34"/>
      <c r="Q16" s="34"/>
      <c r="R16" s="34"/>
      <c r="S16" s="34"/>
      <c r="T16" s="34"/>
      <c r="U16" s="34"/>
      <c r="V16" s="34"/>
      <c r="W16" s="34"/>
      <c r="X16" s="34"/>
      <c r="Y16" s="34"/>
      <c r="Z16" s="34"/>
    </row>
    <row r="17" spans="1:26" ht="15.5" x14ac:dyDescent="0.3">
      <c r="A17" s="184" t="s">
        <v>249</v>
      </c>
      <c r="B17" s="176"/>
      <c r="C17" s="177"/>
      <c r="D17" s="34"/>
      <c r="E17" s="49"/>
      <c r="F17" s="49"/>
      <c r="G17" s="49"/>
      <c r="H17" s="49"/>
      <c r="I17" s="49"/>
      <c r="J17" s="34"/>
      <c r="K17" s="34"/>
      <c r="L17" s="34"/>
      <c r="M17" s="34"/>
      <c r="N17" s="34"/>
      <c r="O17" s="34"/>
      <c r="P17" s="34"/>
      <c r="Q17" s="34"/>
      <c r="R17" s="34"/>
      <c r="S17" s="34"/>
      <c r="T17" s="34"/>
      <c r="U17" s="34"/>
      <c r="V17" s="34"/>
      <c r="W17" s="34"/>
      <c r="X17" s="34"/>
      <c r="Y17" s="34"/>
      <c r="Z17" s="34"/>
    </row>
    <row r="18" spans="1:26" ht="28" x14ac:dyDescent="0.3">
      <c r="A18" s="155" t="s">
        <v>238</v>
      </c>
      <c r="B18" s="123"/>
      <c r="C18" s="135" t="str">
        <f>IF(B18&lt;&gt;"","COMPLETE","INCOMPLETE")</f>
        <v>INCOMPLETE</v>
      </c>
      <c r="D18" s="34"/>
      <c r="E18" s="49"/>
      <c r="F18" s="49"/>
      <c r="G18" s="49"/>
      <c r="H18" s="49"/>
      <c r="I18" s="49"/>
      <c r="J18" s="34"/>
      <c r="K18" s="34"/>
      <c r="L18" s="34"/>
      <c r="M18" s="34"/>
      <c r="N18" s="34"/>
      <c r="O18" s="34"/>
      <c r="P18" s="34"/>
      <c r="Q18" s="34"/>
      <c r="R18" s="34"/>
      <c r="S18" s="34"/>
      <c r="T18" s="34"/>
      <c r="U18" s="34"/>
      <c r="V18" s="34"/>
      <c r="W18" s="34"/>
      <c r="X18" s="34"/>
      <c r="Y18" s="34"/>
      <c r="Z18" s="34"/>
    </row>
    <row r="19" spans="1:26" x14ac:dyDescent="0.3">
      <c r="A19" s="155" t="s">
        <v>234</v>
      </c>
      <c r="B19" s="123"/>
      <c r="C19" s="135" t="str">
        <f>IF(B19&lt;&gt;"","COMPLETE","INCOMPLETE")</f>
        <v>INCOMPLETE</v>
      </c>
      <c r="D19" s="34"/>
      <c r="E19" s="49"/>
      <c r="F19" s="49"/>
      <c r="G19" s="49"/>
      <c r="H19" s="49"/>
      <c r="I19" s="49"/>
      <c r="J19" s="34"/>
      <c r="K19" s="34"/>
      <c r="L19" s="34"/>
      <c r="M19" s="34"/>
      <c r="N19" s="34"/>
      <c r="O19" s="34"/>
      <c r="P19" s="34"/>
      <c r="Q19" s="34"/>
      <c r="R19" s="34"/>
      <c r="S19" s="34"/>
      <c r="T19" s="34"/>
      <c r="U19" s="34"/>
      <c r="V19" s="34"/>
      <c r="W19" s="34"/>
      <c r="X19" s="34"/>
      <c r="Y19" s="34"/>
      <c r="Z19" s="34"/>
    </row>
    <row r="20" spans="1:26" x14ac:dyDescent="0.3">
      <c r="A20" s="155" t="s">
        <v>138</v>
      </c>
      <c r="B20" s="123" t="s">
        <v>258</v>
      </c>
      <c r="C20" s="135" t="str">
        <f>IF(B20&lt;&gt;"Select choice here","COMPLETE","INCOMPLETE")</f>
        <v>INCOMPLETE</v>
      </c>
      <c r="D20" s="34"/>
      <c r="E20" s="49"/>
      <c r="F20" s="49"/>
      <c r="G20" s="49"/>
      <c r="H20" s="49"/>
      <c r="I20" s="49"/>
      <c r="J20" s="34"/>
      <c r="K20" s="34"/>
      <c r="L20" s="34"/>
      <c r="M20" s="34"/>
      <c r="N20" s="34"/>
      <c r="O20" s="34"/>
      <c r="P20" s="34"/>
      <c r="Q20" s="34"/>
      <c r="R20" s="34"/>
      <c r="S20" s="34"/>
      <c r="T20" s="34"/>
      <c r="U20" s="34"/>
      <c r="V20" s="34"/>
      <c r="W20" s="34"/>
      <c r="X20" s="34"/>
      <c r="Y20" s="34"/>
      <c r="Z20" s="34"/>
    </row>
    <row r="21" spans="1:26" ht="28" x14ac:dyDescent="0.3">
      <c r="A21" s="155" t="s">
        <v>240</v>
      </c>
      <c r="B21" s="123"/>
      <c r="C21" s="135" t="str">
        <f>IF(B21&lt;&gt;"","COMPLETE","INCOMPLETE")</f>
        <v>INCOMPLETE</v>
      </c>
      <c r="D21" s="34"/>
      <c r="E21" s="49"/>
      <c r="F21" s="49"/>
      <c r="G21" s="49"/>
      <c r="H21" s="49"/>
      <c r="I21" s="49"/>
      <c r="J21" s="34"/>
      <c r="K21" s="34"/>
      <c r="L21" s="34"/>
      <c r="M21" s="34"/>
      <c r="N21" s="34"/>
      <c r="O21" s="34"/>
      <c r="P21" s="34"/>
      <c r="Q21" s="34"/>
      <c r="R21" s="34"/>
      <c r="S21" s="34"/>
      <c r="T21" s="34"/>
      <c r="U21" s="34"/>
      <c r="V21" s="34"/>
      <c r="W21" s="34"/>
      <c r="X21" s="34"/>
      <c r="Y21" s="34"/>
      <c r="Z21" s="34"/>
    </row>
    <row r="22" spans="1:26" x14ac:dyDescent="0.3">
      <c r="A22" s="155" t="s">
        <v>234</v>
      </c>
      <c r="B22" s="123"/>
      <c r="C22" s="135" t="str">
        <f>IF(B22&lt;&gt;"","COMPLETE","INCOMPLETE")</f>
        <v>INCOMPLETE</v>
      </c>
      <c r="D22" s="34"/>
      <c r="E22" s="49"/>
      <c r="F22" s="49"/>
      <c r="G22" s="49"/>
      <c r="H22" s="49"/>
      <c r="I22" s="49"/>
      <c r="J22" s="34"/>
      <c r="K22" s="34"/>
      <c r="L22" s="34"/>
      <c r="M22" s="34"/>
      <c r="N22" s="34"/>
      <c r="O22" s="34"/>
      <c r="P22" s="34"/>
      <c r="Q22" s="34"/>
      <c r="R22" s="34"/>
      <c r="S22" s="34"/>
      <c r="T22" s="34"/>
      <c r="U22" s="34"/>
      <c r="V22" s="34"/>
      <c r="W22" s="34"/>
      <c r="X22" s="34"/>
      <c r="Y22" s="34"/>
      <c r="Z22" s="34"/>
    </row>
    <row r="23" spans="1:26" x14ac:dyDescent="0.3">
      <c r="A23" s="155" t="s">
        <v>138</v>
      </c>
      <c r="B23" s="123" t="s">
        <v>258</v>
      </c>
      <c r="C23" s="112" t="str">
        <f>IF(B23&lt;&gt;"Select choice here","COMPLETE","INCOMPLETE")</f>
        <v>INCOMPLETE</v>
      </c>
      <c r="D23" s="34"/>
      <c r="E23" s="49"/>
      <c r="F23" s="49"/>
      <c r="G23" s="49"/>
      <c r="H23" s="49"/>
      <c r="I23" s="49"/>
      <c r="J23" s="34"/>
      <c r="K23" s="34"/>
      <c r="L23" s="34"/>
      <c r="M23" s="34"/>
      <c r="N23" s="34"/>
      <c r="O23" s="34"/>
      <c r="P23" s="34"/>
      <c r="Q23" s="34"/>
      <c r="R23" s="34"/>
      <c r="S23" s="34"/>
      <c r="T23" s="34"/>
      <c r="U23" s="34"/>
      <c r="V23" s="34"/>
      <c r="W23" s="34"/>
      <c r="X23" s="34"/>
      <c r="Y23" s="34"/>
      <c r="Z23" s="34"/>
    </row>
    <row r="24" spans="1:26" ht="15.5" x14ac:dyDescent="0.3">
      <c r="A24" s="32"/>
      <c r="B24" s="51"/>
      <c r="C24" s="31"/>
      <c r="D24" s="34"/>
      <c r="E24" s="49"/>
      <c r="F24" s="49"/>
      <c r="G24" s="49"/>
      <c r="H24" s="49"/>
      <c r="I24" s="49"/>
      <c r="J24" s="34"/>
      <c r="K24" s="34"/>
      <c r="L24" s="34"/>
      <c r="M24" s="34"/>
      <c r="N24" s="34"/>
      <c r="O24" s="34"/>
      <c r="P24" s="34"/>
      <c r="Q24" s="34"/>
      <c r="R24" s="34"/>
      <c r="S24" s="34"/>
      <c r="T24" s="34"/>
      <c r="U24" s="34"/>
      <c r="V24" s="34"/>
      <c r="W24" s="34"/>
      <c r="X24" s="34"/>
      <c r="Y24" s="34"/>
      <c r="Z24" s="34"/>
    </row>
    <row r="25" spans="1:26" ht="15.5" x14ac:dyDescent="0.35">
      <c r="A25" s="180" t="s">
        <v>250</v>
      </c>
      <c r="B25" s="178"/>
      <c r="C25" s="179"/>
      <c r="D25" s="34"/>
      <c r="E25" s="49"/>
      <c r="F25" s="49"/>
      <c r="G25" s="49"/>
      <c r="H25" s="49"/>
      <c r="I25" s="49"/>
      <c r="J25" s="34"/>
      <c r="K25" s="34"/>
      <c r="L25" s="34"/>
      <c r="M25" s="34"/>
      <c r="N25" s="34"/>
      <c r="O25" s="34"/>
      <c r="P25" s="34"/>
      <c r="Q25" s="34"/>
      <c r="R25" s="34"/>
      <c r="S25" s="34"/>
      <c r="T25" s="34"/>
      <c r="U25" s="34"/>
      <c r="V25" s="34"/>
      <c r="W25" s="34"/>
      <c r="X25" s="34"/>
      <c r="Y25" s="34"/>
      <c r="Z25" s="34"/>
    </row>
    <row r="26" spans="1:26" x14ac:dyDescent="0.3">
      <c r="A26" s="155" t="s">
        <v>114</v>
      </c>
      <c r="B26" s="303" t="s">
        <v>258</v>
      </c>
      <c r="C26" s="112" t="str">
        <f>IF(B26&lt;&gt;"Select choice here","COMPLETE","INCOMPLETE")</f>
        <v>INCOMPLETE</v>
      </c>
      <c r="D26" s="34"/>
      <c r="E26" s="49"/>
      <c r="F26" s="49"/>
      <c r="G26" s="49"/>
      <c r="H26" s="49"/>
      <c r="I26" s="49"/>
      <c r="J26" s="34"/>
      <c r="K26" s="34"/>
      <c r="L26" s="34"/>
      <c r="M26" s="34"/>
      <c r="N26" s="34"/>
      <c r="O26" s="34"/>
      <c r="P26" s="34"/>
      <c r="Q26" s="34"/>
      <c r="R26" s="34"/>
      <c r="S26" s="34"/>
      <c r="T26" s="34"/>
      <c r="U26" s="34"/>
      <c r="V26" s="34"/>
      <c r="W26" s="34"/>
      <c r="X26" s="34"/>
      <c r="Y26" s="34"/>
      <c r="Z26" s="34"/>
    </row>
    <row r="27" spans="1:26" ht="28" x14ac:dyDescent="0.3">
      <c r="A27" s="155" t="s">
        <v>115</v>
      </c>
      <c r="B27" s="303" t="s">
        <v>258</v>
      </c>
      <c r="C27" s="112" t="str">
        <f>IF(B27&lt;&gt;"Select choice here","COMPLETE","INCOMPLETE")</f>
        <v>INCOMPLETE</v>
      </c>
      <c r="D27" s="34"/>
      <c r="E27" s="49"/>
      <c r="F27" s="49"/>
      <c r="G27" s="49"/>
      <c r="H27" s="49"/>
      <c r="I27" s="49"/>
      <c r="J27" s="34"/>
      <c r="K27" s="34"/>
      <c r="L27" s="34"/>
      <c r="M27" s="34"/>
      <c r="N27" s="34"/>
      <c r="O27" s="34"/>
      <c r="P27" s="34"/>
      <c r="Q27" s="34"/>
      <c r="R27" s="34"/>
      <c r="S27" s="34"/>
      <c r="T27" s="34"/>
      <c r="U27" s="34"/>
      <c r="V27" s="34"/>
      <c r="W27" s="34"/>
      <c r="X27" s="34"/>
      <c r="Y27" s="34"/>
      <c r="Z27" s="34"/>
    </row>
    <row r="28" spans="1:26" ht="28" x14ac:dyDescent="0.3">
      <c r="A28" s="238" t="s">
        <v>275</v>
      </c>
      <c r="B28" s="303" t="s">
        <v>258</v>
      </c>
      <c r="C28" s="112" t="str">
        <f>IF(B28&lt;&gt;"Select choice here","COMPLETE","INCOMPLETE")</f>
        <v>INCOMPLETE</v>
      </c>
      <c r="D28" s="34"/>
      <c r="E28" s="49"/>
      <c r="F28" s="49"/>
      <c r="G28" s="49"/>
      <c r="H28" s="49"/>
      <c r="I28" s="49"/>
      <c r="J28" s="34"/>
      <c r="K28" s="34"/>
      <c r="L28" s="34"/>
      <c r="M28" s="34"/>
      <c r="N28" s="34"/>
      <c r="O28" s="34"/>
      <c r="P28" s="34"/>
      <c r="Q28" s="34"/>
      <c r="R28" s="34"/>
      <c r="S28" s="34"/>
      <c r="T28" s="34"/>
      <c r="U28" s="34"/>
      <c r="V28" s="34"/>
      <c r="W28" s="34"/>
      <c r="X28" s="34"/>
      <c r="Y28" s="34"/>
      <c r="Z28" s="34"/>
    </row>
    <row r="29" spans="1:26" x14ac:dyDescent="0.3">
      <c r="A29" s="416" t="s">
        <v>137</v>
      </c>
      <c r="B29" s="304" t="s">
        <v>231</v>
      </c>
      <c r="C29" s="135" t="str">
        <f>IF(B29&lt;&gt;"","COMPLETE","INCOMPLETE")</f>
        <v>COMPLETE</v>
      </c>
      <c r="D29" s="34"/>
      <c r="E29" s="49"/>
      <c r="F29" s="49"/>
      <c r="G29" s="49"/>
      <c r="H29" s="49"/>
      <c r="I29" s="49"/>
      <c r="J29" s="34"/>
      <c r="K29" s="34"/>
      <c r="L29" s="34"/>
      <c r="M29" s="34"/>
      <c r="N29" s="34"/>
      <c r="O29" s="34"/>
      <c r="P29" s="34"/>
      <c r="Q29" s="34"/>
      <c r="R29" s="34"/>
      <c r="S29" s="34"/>
      <c r="T29" s="34"/>
      <c r="U29" s="34"/>
      <c r="V29" s="34"/>
      <c r="W29" s="34"/>
      <c r="X29" s="34"/>
      <c r="Y29" s="34"/>
      <c r="Z29" s="34"/>
    </row>
    <row r="30" spans="1:26" x14ac:dyDescent="0.3">
      <c r="A30" s="416"/>
      <c r="B30" s="304" t="s">
        <v>231</v>
      </c>
      <c r="C30" s="135" t="str">
        <f>IF(B30&lt;&gt;"","COMPLETE","INCOMPLETE")</f>
        <v>COMPLETE</v>
      </c>
      <c r="D30" s="34"/>
      <c r="E30" s="49"/>
      <c r="F30" s="49"/>
      <c r="G30" s="49"/>
      <c r="H30" s="49"/>
      <c r="I30" s="49"/>
      <c r="J30" s="34"/>
      <c r="K30" s="34"/>
      <c r="L30" s="34"/>
      <c r="M30" s="34"/>
      <c r="N30" s="34"/>
      <c r="O30" s="34"/>
      <c r="P30" s="34"/>
      <c r="Q30" s="34"/>
      <c r="R30" s="34"/>
      <c r="S30" s="34"/>
      <c r="T30" s="34"/>
      <c r="U30" s="34"/>
      <c r="V30" s="34"/>
      <c r="W30" s="34"/>
      <c r="X30" s="34"/>
      <c r="Y30" s="34"/>
      <c r="Z30" s="34"/>
    </row>
    <row r="31" spans="1:26" x14ac:dyDescent="0.3">
      <c r="A31" s="416"/>
      <c r="B31" s="304" t="s">
        <v>231</v>
      </c>
      <c r="C31" s="135" t="str">
        <f>IF(B31&lt;&gt;"","COMPLETE","INCOMPLETE")</f>
        <v>COMPLETE</v>
      </c>
      <c r="D31" s="34"/>
      <c r="E31" s="49"/>
      <c r="F31" s="49"/>
      <c r="G31" s="49"/>
      <c r="H31" s="49"/>
      <c r="I31" s="49"/>
      <c r="J31" s="34"/>
      <c r="K31" s="34"/>
      <c r="L31" s="34"/>
      <c r="M31" s="34"/>
      <c r="N31" s="34"/>
      <c r="O31" s="34"/>
      <c r="P31" s="34"/>
      <c r="Q31" s="34"/>
      <c r="R31" s="34"/>
      <c r="S31" s="34"/>
      <c r="T31" s="34"/>
      <c r="U31" s="34"/>
      <c r="V31" s="34"/>
      <c r="W31" s="34"/>
      <c r="X31" s="34"/>
      <c r="Y31" s="34"/>
      <c r="Z31" s="34"/>
    </row>
    <row r="32" spans="1:26" x14ac:dyDescent="0.3">
      <c r="A32" s="416"/>
      <c r="B32" s="304" t="s">
        <v>231</v>
      </c>
      <c r="C32" s="135" t="str">
        <f>IF(B32&lt;&gt;"","COMPLETE","INCOMPLETE")</f>
        <v>COMPLETE</v>
      </c>
      <c r="D32" s="34"/>
      <c r="E32" s="49"/>
      <c r="F32" s="49"/>
      <c r="G32" s="49"/>
      <c r="H32" s="49"/>
      <c r="I32" s="49"/>
      <c r="J32" s="34"/>
      <c r="K32" s="34"/>
      <c r="L32" s="34"/>
      <c r="M32" s="34"/>
      <c r="N32" s="34"/>
      <c r="O32" s="34"/>
      <c r="P32" s="34"/>
      <c r="Q32" s="34"/>
      <c r="R32" s="34"/>
      <c r="S32" s="34"/>
      <c r="T32" s="34"/>
      <c r="U32" s="34"/>
      <c r="V32" s="34"/>
      <c r="W32" s="34"/>
      <c r="X32" s="34"/>
      <c r="Y32" s="34"/>
      <c r="Z32" s="34"/>
    </row>
    <row r="33" spans="1:26" x14ac:dyDescent="0.3">
      <c r="A33" s="416"/>
      <c r="B33" s="304" t="s">
        <v>231</v>
      </c>
      <c r="C33" s="135" t="str">
        <f>IF(B33&lt;&gt;"","COMPLETE","INCOMPLETE")</f>
        <v>COMPLETE</v>
      </c>
      <c r="D33" s="34"/>
      <c r="E33" s="49"/>
      <c r="F33" s="49"/>
      <c r="G33" s="49"/>
      <c r="H33" s="49"/>
      <c r="I33" s="49"/>
      <c r="J33" s="34"/>
      <c r="K33" s="34"/>
      <c r="L33" s="34"/>
      <c r="M33" s="34"/>
      <c r="N33" s="34"/>
      <c r="O33" s="34"/>
      <c r="P33" s="34"/>
      <c r="Q33" s="34"/>
      <c r="R33" s="34"/>
      <c r="S33" s="34"/>
      <c r="T33" s="34"/>
      <c r="U33" s="34"/>
      <c r="V33" s="34"/>
      <c r="W33" s="34"/>
      <c r="X33" s="34"/>
      <c r="Y33" s="34"/>
      <c r="Z33" s="34"/>
    </row>
    <row r="34" spans="1:26" ht="15.5" x14ac:dyDescent="0.35">
      <c r="A34" s="33"/>
      <c r="B34" s="34"/>
      <c r="C34" s="34"/>
      <c r="D34" s="34"/>
      <c r="E34" s="49"/>
      <c r="F34" s="49"/>
      <c r="G34" s="49"/>
      <c r="H34" s="49"/>
      <c r="I34" s="49"/>
      <c r="J34" s="34"/>
      <c r="K34" s="34"/>
      <c r="L34" s="34"/>
      <c r="M34" s="34"/>
      <c r="N34" s="34"/>
      <c r="O34" s="34"/>
      <c r="P34" s="34"/>
      <c r="Q34" s="34"/>
      <c r="R34" s="34"/>
      <c r="S34" s="34"/>
      <c r="T34" s="34"/>
      <c r="U34" s="34"/>
      <c r="V34" s="34"/>
      <c r="W34" s="34"/>
      <c r="X34" s="34"/>
      <c r="Y34" s="34"/>
      <c r="Z34" s="34"/>
    </row>
    <row r="35" spans="1:26" ht="15.5" x14ac:dyDescent="0.35">
      <c r="A35" s="156" t="s">
        <v>215</v>
      </c>
      <c r="B35" s="80"/>
      <c r="C35" s="80"/>
      <c r="D35" s="81" t="s">
        <v>242</v>
      </c>
      <c r="E35" s="82" t="s">
        <v>116</v>
      </c>
      <c r="F35" s="50"/>
      <c r="G35" s="50"/>
      <c r="H35" s="50"/>
      <c r="I35" s="50"/>
      <c r="J35" s="34"/>
      <c r="K35" s="34"/>
      <c r="L35" s="34"/>
      <c r="M35" s="34"/>
      <c r="N35" s="34"/>
      <c r="O35" s="34"/>
      <c r="P35" s="34"/>
      <c r="Q35" s="34"/>
      <c r="R35" s="34"/>
      <c r="S35" s="34"/>
      <c r="T35" s="34"/>
      <c r="U35" s="34"/>
      <c r="V35" s="34"/>
      <c r="W35" s="34"/>
      <c r="X35" s="34"/>
      <c r="Y35" s="34"/>
      <c r="Z35" s="34"/>
    </row>
    <row r="36" spans="1:26" ht="98" x14ac:dyDescent="0.3">
      <c r="A36" s="157" t="s">
        <v>244</v>
      </c>
      <c r="B36" s="162"/>
      <c r="C36" s="135" t="str">
        <f>IF(B36&lt;&gt;"","COMPLETE","INCOMPLETE")</f>
        <v>INCOMPLETE</v>
      </c>
      <c r="D36" s="201">
        <f>IF(LEN(TRIM(B36))=0,0,LEN(TRIM(B36))-LEN(SUBSTITUTE(B36," ",""))+1)</f>
        <v>0</v>
      </c>
      <c r="E36" s="201">
        <v>300</v>
      </c>
      <c r="F36" s="49"/>
      <c r="G36" s="49"/>
      <c r="H36" s="49"/>
      <c r="I36" s="49"/>
      <c r="J36" s="34"/>
      <c r="K36" s="34"/>
      <c r="L36" s="34"/>
      <c r="M36" s="34"/>
      <c r="N36" s="34"/>
      <c r="O36" s="34"/>
      <c r="P36" s="34"/>
      <c r="Q36" s="34"/>
      <c r="R36" s="34"/>
      <c r="S36" s="34"/>
      <c r="T36" s="34"/>
      <c r="U36" s="34"/>
      <c r="V36" s="34"/>
      <c r="W36" s="34"/>
      <c r="X36" s="34"/>
      <c r="Y36" s="34"/>
      <c r="Z36" s="34"/>
    </row>
    <row r="37" spans="1:26" ht="98" x14ac:dyDescent="0.3">
      <c r="A37" s="155" t="s">
        <v>247</v>
      </c>
      <c r="B37" s="162"/>
      <c r="C37" s="135" t="str">
        <f>IF(B37&lt;&gt;"","COMPLETE","INCOMPLETE")</f>
        <v>INCOMPLETE</v>
      </c>
      <c r="D37" s="201">
        <f>IF(LEN(TRIM(B37))=0,0,LEN(TRIM(B37))-LEN(SUBSTITUTE(B37," ",""))+1)</f>
        <v>0</v>
      </c>
      <c r="E37" s="201">
        <v>300</v>
      </c>
      <c r="F37" s="49"/>
      <c r="G37" s="49"/>
      <c r="H37" s="49"/>
      <c r="I37" s="49"/>
      <c r="J37" s="34"/>
      <c r="K37" s="34"/>
      <c r="L37" s="34"/>
      <c r="M37" s="34"/>
      <c r="N37" s="34"/>
      <c r="O37" s="34"/>
      <c r="P37" s="34"/>
      <c r="Q37" s="34"/>
      <c r="R37" s="34"/>
      <c r="S37" s="34"/>
      <c r="T37" s="34"/>
      <c r="U37" s="34"/>
      <c r="V37" s="34"/>
      <c r="W37" s="34"/>
      <c r="X37" s="34"/>
      <c r="Y37" s="34"/>
      <c r="Z37" s="34"/>
    </row>
    <row r="38" spans="1:26" ht="84" x14ac:dyDescent="0.3">
      <c r="A38" s="155" t="s">
        <v>245</v>
      </c>
      <c r="B38" s="162"/>
      <c r="C38" s="135" t="str">
        <f>IF(B38&lt;&gt;"","COMPLETE","INCOMPLETE")</f>
        <v>INCOMPLETE</v>
      </c>
      <c r="D38" s="201">
        <f>IF(LEN(TRIM(B38))=0,0,LEN(TRIM(B38))-LEN(SUBSTITUTE(B38," ",""))+1)</f>
        <v>0</v>
      </c>
      <c r="E38" s="201">
        <v>300</v>
      </c>
      <c r="F38" s="49"/>
      <c r="G38" s="49"/>
      <c r="H38" s="49"/>
      <c r="I38" s="49"/>
      <c r="J38" s="34"/>
      <c r="K38" s="34"/>
      <c r="L38" s="34"/>
      <c r="M38" s="34"/>
      <c r="N38" s="34"/>
      <c r="O38" s="34"/>
      <c r="P38" s="34"/>
      <c r="Q38" s="34"/>
      <c r="R38" s="34"/>
      <c r="S38" s="34"/>
      <c r="T38" s="34"/>
      <c r="U38" s="34"/>
      <c r="V38" s="34"/>
      <c r="W38" s="34"/>
      <c r="X38" s="34"/>
      <c r="Y38" s="34"/>
      <c r="Z38" s="34"/>
    </row>
    <row r="39" spans="1:26" x14ac:dyDescent="0.3">
      <c r="A39" s="43"/>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7.25" customHeight="1" x14ac:dyDescent="0.3">
      <c r="A40" s="158" t="s">
        <v>212</v>
      </c>
      <c r="B40" s="92"/>
      <c r="C40" s="204"/>
      <c r="D40" s="109" t="s">
        <v>242</v>
      </c>
      <c r="E40" s="109" t="s">
        <v>116</v>
      </c>
      <c r="F40" s="49"/>
      <c r="G40" s="49"/>
      <c r="H40" s="49"/>
      <c r="I40" s="49"/>
      <c r="J40" s="34"/>
      <c r="K40" s="34"/>
      <c r="L40" s="34"/>
      <c r="M40" s="34"/>
      <c r="N40" s="34"/>
      <c r="O40" s="34"/>
      <c r="P40" s="34"/>
      <c r="Q40" s="34"/>
      <c r="R40" s="34"/>
      <c r="S40" s="34"/>
      <c r="T40" s="34"/>
      <c r="U40" s="34"/>
      <c r="V40" s="34"/>
      <c r="W40" s="34"/>
      <c r="X40" s="34"/>
      <c r="Y40" s="34"/>
      <c r="Z40" s="34"/>
    </row>
    <row r="41" spans="1:26" x14ac:dyDescent="0.3">
      <c r="A41" s="159" t="s">
        <v>211</v>
      </c>
      <c r="B41" s="305"/>
      <c r="C41" s="135" t="str">
        <f>IF(B41&lt;&gt;"","COMPLETE","INCOMPLETE")</f>
        <v>INCOMPLETE</v>
      </c>
      <c r="D41" s="202"/>
      <c r="E41" s="202"/>
      <c r="F41" s="49"/>
      <c r="G41" s="49"/>
      <c r="H41" s="49"/>
      <c r="I41" s="49"/>
      <c r="J41" s="34"/>
      <c r="K41" s="34"/>
      <c r="L41" s="34"/>
      <c r="M41" s="34"/>
      <c r="N41" s="34"/>
      <c r="O41" s="34"/>
      <c r="P41" s="34"/>
      <c r="Q41" s="34"/>
      <c r="R41" s="34"/>
      <c r="S41" s="34"/>
      <c r="T41" s="34"/>
      <c r="U41" s="34"/>
      <c r="V41" s="34"/>
      <c r="W41" s="34"/>
      <c r="X41" s="34"/>
      <c r="Y41" s="34"/>
      <c r="Z41" s="34"/>
    </row>
    <row r="42" spans="1:26" ht="56" x14ac:dyDescent="0.3">
      <c r="A42" s="160" t="s">
        <v>213</v>
      </c>
      <c r="B42" s="306"/>
      <c r="C42" s="135" t="str">
        <f>IF(B42&lt;&gt;"","COMPLETE","INCOMPLETE")</f>
        <v>INCOMPLETE</v>
      </c>
      <c r="D42" s="203">
        <f>IF(LEN(TRIM(B42))=0,0,LEN(TRIM(B42))-LEN(SUBSTITUTE(B42," ",""))+1)</f>
        <v>0</v>
      </c>
      <c r="E42" s="110">
        <v>300</v>
      </c>
      <c r="F42" s="49"/>
      <c r="G42" s="49"/>
      <c r="H42" s="49"/>
      <c r="I42" s="49"/>
      <c r="J42" s="34"/>
      <c r="K42" s="34"/>
      <c r="L42" s="34"/>
      <c r="M42" s="34"/>
      <c r="N42" s="34"/>
      <c r="O42" s="34"/>
      <c r="P42" s="34"/>
      <c r="Q42" s="34"/>
      <c r="R42" s="34"/>
      <c r="S42" s="34"/>
      <c r="T42" s="34"/>
      <c r="U42" s="34"/>
      <c r="V42" s="34"/>
      <c r="W42" s="34"/>
      <c r="X42" s="34"/>
      <c r="Y42" s="34"/>
      <c r="Z42" s="34"/>
    </row>
    <row r="43" spans="1:26" ht="15.5" x14ac:dyDescent="0.35">
      <c r="A43" s="33"/>
      <c r="B43" s="62"/>
      <c r="C43" s="31"/>
      <c r="D43" s="31"/>
      <c r="E43" s="34"/>
      <c r="F43" s="34"/>
      <c r="G43" s="34"/>
      <c r="H43" s="34"/>
      <c r="I43" s="34"/>
      <c r="J43" s="34"/>
      <c r="K43" s="34"/>
      <c r="L43" s="34"/>
      <c r="M43" s="34"/>
      <c r="N43" s="34"/>
      <c r="O43" s="34"/>
      <c r="P43" s="34"/>
      <c r="Q43" s="34"/>
      <c r="R43" s="34"/>
      <c r="S43" s="34"/>
      <c r="T43" s="34"/>
      <c r="U43" s="34"/>
      <c r="V43" s="34"/>
      <c r="W43" s="34"/>
      <c r="X43" s="34"/>
      <c r="Y43" s="34"/>
      <c r="Z43" s="34"/>
    </row>
    <row r="44" spans="1:26" ht="18" customHeight="1" x14ac:dyDescent="0.3">
      <c r="A44" s="419" t="s">
        <v>251</v>
      </c>
      <c r="B44" s="420"/>
      <c r="C44" s="420"/>
      <c r="D44" s="420"/>
      <c r="E44" s="34"/>
      <c r="F44" s="34"/>
      <c r="G44" s="34"/>
      <c r="H44" s="34"/>
      <c r="I44" s="34"/>
      <c r="J44" s="34"/>
      <c r="K44" s="34"/>
      <c r="L44" s="34"/>
      <c r="M44" s="34"/>
      <c r="N44" s="34"/>
      <c r="O44" s="34"/>
      <c r="P44" s="34"/>
      <c r="Q44" s="34"/>
      <c r="R44" s="34"/>
      <c r="S44" s="34"/>
      <c r="T44" s="34"/>
      <c r="U44" s="34"/>
      <c r="V44" s="34"/>
      <c r="W44" s="34"/>
      <c r="X44" s="34"/>
      <c r="Y44" s="34"/>
      <c r="Z44" s="34"/>
    </row>
    <row r="45" spans="1:26" x14ac:dyDescent="0.3">
      <c r="A45" s="65" t="s">
        <v>16</v>
      </c>
      <c r="B45" s="163" t="s">
        <v>6</v>
      </c>
      <c r="C45" s="163" t="s">
        <v>8</v>
      </c>
      <c r="D45" s="65" t="s">
        <v>12</v>
      </c>
      <c r="E45" s="34"/>
      <c r="F45" s="34"/>
      <c r="G45" s="34"/>
      <c r="H45" s="34"/>
      <c r="I45" s="34"/>
      <c r="J45" s="34"/>
      <c r="K45" s="34"/>
      <c r="L45" s="34"/>
      <c r="M45" s="34"/>
      <c r="N45" s="34"/>
      <c r="O45" s="34"/>
      <c r="P45" s="34"/>
      <c r="Q45" s="34"/>
      <c r="R45" s="34"/>
      <c r="S45" s="34"/>
      <c r="T45" s="34"/>
      <c r="U45" s="34"/>
      <c r="V45" s="34"/>
      <c r="W45" s="34"/>
      <c r="X45" s="34"/>
      <c r="Y45" s="34"/>
      <c r="Z45" s="34"/>
    </row>
    <row r="46" spans="1:26" x14ac:dyDescent="0.3">
      <c r="A46" s="64" t="s">
        <v>27</v>
      </c>
      <c r="B46" s="307"/>
      <c r="C46" s="307"/>
      <c r="D46" s="64">
        <f>SUM(C46:C52)</f>
        <v>0</v>
      </c>
      <c r="E46" s="34"/>
      <c r="F46" s="34"/>
      <c r="G46" s="34"/>
      <c r="H46" s="34"/>
      <c r="I46" s="34"/>
      <c r="J46" s="34"/>
      <c r="K46" s="34"/>
      <c r="L46" s="34"/>
      <c r="M46" s="34"/>
      <c r="N46" s="34"/>
      <c r="O46" s="34"/>
      <c r="P46" s="34"/>
      <c r="Q46" s="34"/>
      <c r="R46" s="34"/>
      <c r="S46" s="34"/>
      <c r="T46" s="34"/>
      <c r="U46" s="34"/>
      <c r="V46" s="34"/>
      <c r="W46" s="34"/>
      <c r="X46" s="34"/>
      <c r="Y46" s="34"/>
      <c r="Z46" s="34"/>
    </row>
    <row r="47" spans="1:26" x14ac:dyDescent="0.3">
      <c r="A47" s="64" t="s">
        <v>28</v>
      </c>
      <c r="B47" s="307"/>
      <c r="C47" s="308"/>
      <c r="D47" s="34"/>
      <c r="E47" s="34"/>
      <c r="F47" s="34"/>
      <c r="G47" s="34"/>
      <c r="H47" s="34"/>
      <c r="I47" s="34"/>
      <c r="J47" s="34"/>
      <c r="K47" s="34"/>
      <c r="L47" s="34"/>
      <c r="M47" s="34"/>
      <c r="N47" s="34"/>
      <c r="O47" s="34"/>
      <c r="P47" s="34"/>
      <c r="Q47" s="34"/>
      <c r="R47" s="34"/>
      <c r="S47" s="34"/>
      <c r="T47" s="34"/>
      <c r="U47" s="34"/>
      <c r="V47" s="34"/>
      <c r="W47" s="34"/>
      <c r="X47" s="34"/>
      <c r="Y47" s="34"/>
      <c r="Z47" s="34"/>
    </row>
    <row r="48" spans="1:26" x14ac:dyDescent="0.3">
      <c r="A48" s="64" t="s">
        <v>33</v>
      </c>
      <c r="B48" s="307"/>
      <c r="C48" s="308"/>
      <c r="D48" s="34"/>
      <c r="E48" s="34"/>
      <c r="F48" s="34"/>
      <c r="G48" s="34"/>
      <c r="H48" s="34"/>
      <c r="I48" s="34"/>
      <c r="J48" s="34"/>
      <c r="K48" s="34"/>
      <c r="L48" s="34"/>
      <c r="M48" s="34"/>
      <c r="N48" s="34"/>
      <c r="O48" s="34"/>
      <c r="P48" s="34"/>
      <c r="Q48" s="34"/>
      <c r="R48" s="34"/>
      <c r="S48" s="34"/>
      <c r="T48" s="34"/>
      <c r="U48" s="34"/>
      <c r="V48" s="34"/>
      <c r="W48" s="34"/>
      <c r="X48" s="34"/>
      <c r="Y48" s="34"/>
      <c r="Z48" s="34"/>
    </row>
    <row r="49" spans="1:27" x14ac:dyDescent="0.3">
      <c r="A49" s="64" t="s">
        <v>38</v>
      </c>
      <c r="B49" s="307"/>
      <c r="C49" s="308"/>
      <c r="D49" s="34"/>
      <c r="E49" s="34"/>
      <c r="F49" s="34"/>
      <c r="G49" s="34"/>
      <c r="H49" s="34"/>
      <c r="I49" s="34"/>
      <c r="J49" s="34"/>
      <c r="K49" s="34"/>
      <c r="L49" s="34"/>
      <c r="M49" s="34"/>
      <c r="N49" s="34"/>
      <c r="O49" s="34"/>
      <c r="P49" s="34"/>
      <c r="Q49" s="34"/>
      <c r="R49" s="34"/>
      <c r="S49" s="34"/>
      <c r="T49" s="34"/>
      <c r="U49" s="34"/>
      <c r="V49" s="34"/>
      <c r="W49" s="34"/>
      <c r="X49" s="34"/>
      <c r="Y49" s="34"/>
      <c r="Z49" s="34"/>
    </row>
    <row r="50" spans="1:27" x14ac:dyDescent="0.3">
      <c r="A50" s="64" t="s">
        <v>43</v>
      </c>
      <c r="B50" s="307"/>
      <c r="C50" s="308"/>
      <c r="D50" s="34"/>
      <c r="E50" s="34"/>
      <c r="F50" s="34"/>
      <c r="G50" s="34"/>
      <c r="H50" s="34"/>
      <c r="I50" s="34"/>
      <c r="J50" s="34"/>
      <c r="K50" s="34"/>
      <c r="L50" s="34"/>
      <c r="M50" s="34"/>
      <c r="N50" s="34"/>
      <c r="O50" s="34"/>
      <c r="P50" s="34"/>
      <c r="Q50" s="34"/>
      <c r="R50" s="34"/>
      <c r="S50" s="34"/>
      <c r="T50" s="34"/>
      <c r="U50" s="34"/>
      <c r="V50" s="34"/>
      <c r="W50" s="34"/>
      <c r="X50" s="34"/>
      <c r="Y50" s="34"/>
      <c r="Z50" s="34"/>
    </row>
    <row r="51" spans="1:27" x14ac:dyDescent="0.3">
      <c r="A51" s="64" t="s">
        <v>44</v>
      </c>
      <c r="B51" s="307"/>
      <c r="C51" s="308"/>
      <c r="D51" s="34"/>
      <c r="E51" s="34"/>
      <c r="F51" s="34"/>
      <c r="G51" s="34"/>
      <c r="H51" s="34"/>
      <c r="I51" s="34"/>
      <c r="J51" s="34"/>
      <c r="K51" s="34"/>
      <c r="L51" s="34"/>
      <c r="M51" s="34"/>
      <c r="N51" s="34"/>
      <c r="O51" s="34"/>
      <c r="P51" s="34"/>
      <c r="Q51" s="34"/>
      <c r="R51" s="34"/>
      <c r="S51" s="34"/>
      <c r="T51" s="34"/>
      <c r="U51" s="34"/>
      <c r="V51" s="34"/>
      <c r="W51" s="34"/>
      <c r="X51" s="34"/>
      <c r="Y51" s="34"/>
      <c r="Z51" s="34"/>
    </row>
    <row r="52" spans="1:27" x14ac:dyDescent="0.3">
      <c r="A52" s="64" t="s">
        <v>47</v>
      </c>
      <c r="B52" s="307"/>
      <c r="C52" s="308"/>
      <c r="D52" s="34"/>
      <c r="E52" s="34"/>
      <c r="F52" s="34"/>
      <c r="G52" s="34"/>
      <c r="H52" s="34"/>
      <c r="I52" s="34"/>
      <c r="J52" s="34"/>
      <c r="K52" s="34"/>
      <c r="L52" s="34"/>
      <c r="M52" s="34"/>
      <c r="N52" s="34"/>
      <c r="O52" s="34"/>
      <c r="P52" s="34"/>
      <c r="Q52" s="34"/>
      <c r="R52" s="34"/>
      <c r="S52" s="34"/>
      <c r="T52" s="34"/>
      <c r="U52" s="34"/>
      <c r="V52" s="34"/>
      <c r="W52" s="34"/>
      <c r="X52" s="34"/>
      <c r="Y52" s="34"/>
      <c r="Z52" s="34"/>
    </row>
    <row r="53" spans="1:27" x14ac:dyDescent="0.3">
      <c r="A53" s="34"/>
      <c r="D53" s="34"/>
      <c r="E53" s="34"/>
      <c r="F53" s="34"/>
      <c r="G53" s="34"/>
      <c r="H53" s="34"/>
      <c r="I53" s="34"/>
      <c r="J53" s="34"/>
      <c r="K53" s="34"/>
      <c r="L53" s="34"/>
      <c r="M53" s="34"/>
      <c r="N53" s="34"/>
      <c r="O53" s="34"/>
      <c r="P53" s="34"/>
      <c r="Q53" s="34"/>
      <c r="R53" s="34"/>
      <c r="S53" s="34"/>
      <c r="T53" s="34"/>
      <c r="U53" s="34"/>
      <c r="V53" s="34"/>
      <c r="W53" s="34"/>
      <c r="X53" s="34"/>
      <c r="Y53" s="34"/>
      <c r="Z53" s="34"/>
    </row>
    <row r="54" spans="1:27" ht="14.15" customHeight="1" x14ac:dyDescent="0.3">
      <c r="A54" s="419" t="s">
        <v>252</v>
      </c>
      <c r="B54" s="420"/>
      <c r="C54" s="420"/>
      <c r="D54" s="420"/>
      <c r="E54" s="34"/>
      <c r="F54" s="34"/>
      <c r="G54" s="34"/>
      <c r="H54" s="34"/>
      <c r="I54" s="34"/>
      <c r="J54" s="34"/>
      <c r="K54" s="34"/>
      <c r="L54" s="34"/>
      <c r="M54" s="34"/>
      <c r="N54" s="34"/>
      <c r="O54" s="34"/>
      <c r="P54" s="34"/>
      <c r="Q54" s="34"/>
      <c r="R54" s="34"/>
      <c r="S54" s="34"/>
      <c r="T54" s="34"/>
      <c r="U54" s="34"/>
      <c r="V54" s="34"/>
      <c r="W54" s="34"/>
      <c r="X54" s="34"/>
      <c r="Y54" s="34"/>
      <c r="Z54" s="34"/>
    </row>
    <row r="55" spans="1:27" x14ac:dyDescent="0.3">
      <c r="A55" s="205" t="s">
        <v>16</v>
      </c>
      <c r="B55" s="163" t="s">
        <v>6</v>
      </c>
      <c r="C55" s="163" t="s">
        <v>8</v>
      </c>
      <c r="D55" s="65" t="s">
        <v>12</v>
      </c>
      <c r="E55" s="34"/>
      <c r="F55" s="34"/>
      <c r="G55" s="34"/>
      <c r="H55" s="34"/>
      <c r="I55" s="34"/>
      <c r="J55" s="34"/>
      <c r="K55" s="34"/>
      <c r="L55" s="34"/>
      <c r="M55" s="34"/>
      <c r="N55" s="34"/>
      <c r="O55" s="34"/>
      <c r="P55" s="34"/>
      <c r="Q55" s="34"/>
      <c r="R55" s="34"/>
      <c r="S55" s="34"/>
      <c r="T55" s="34"/>
      <c r="U55" s="34"/>
      <c r="V55" s="34"/>
      <c r="W55" s="34"/>
      <c r="X55" s="34"/>
      <c r="Y55" s="34"/>
      <c r="Z55" s="34"/>
    </row>
    <row r="56" spans="1:27" x14ac:dyDescent="0.3">
      <c r="A56" s="64" t="s">
        <v>27</v>
      </c>
      <c r="B56" s="307"/>
      <c r="C56" s="307"/>
      <c r="D56" s="64">
        <f>SUM(C56:C62)</f>
        <v>0</v>
      </c>
      <c r="E56" s="34"/>
      <c r="F56" s="34"/>
      <c r="G56" s="34"/>
      <c r="H56" s="34"/>
      <c r="I56" s="34"/>
      <c r="J56" s="34"/>
      <c r="K56" s="34"/>
      <c r="L56" s="34"/>
      <c r="M56" s="34"/>
      <c r="N56" s="34"/>
      <c r="O56" s="34"/>
      <c r="P56" s="34"/>
      <c r="Q56" s="34"/>
      <c r="R56" s="34"/>
      <c r="S56" s="34"/>
      <c r="T56" s="34"/>
      <c r="U56" s="34"/>
      <c r="V56" s="34"/>
      <c r="W56" s="34"/>
      <c r="X56" s="34"/>
      <c r="Y56" s="34"/>
      <c r="Z56" s="34"/>
    </row>
    <row r="57" spans="1:27" x14ac:dyDescent="0.3">
      <c r="A57" s="64" t="s">
        <v>28</v>
      </c>
      <c r="B57" s="307"/>
      <c r="C57" s="307"/>
      <c r="D57" s="34"/>
      <c r="E57" s="34"/>
      <c r="F57" s="34"/>
      <c r="G57" s="34"/>
      <c r="H57" s="34"/>
      <c r="I57" s="34"/>
      <c r="J57" s="34"/>
      <c r="K57" s="34"/>
      <c r="L57" s="34"/>
      <c r="M57" s="34"/>
      <c r="N57" s="34"/>
      <c r="O57" s="34"/>
      <c r="P57" s="34"/>
      <c r="Q57" s="34"/>
      <c r="R57" s="34"/>
      <c r="S57" s="34"/>
      <c r="T57" s="34"/>
      <c r="U57" s="34"/>
      <c r="V57" s="34"/>
      <c r="W57" s="34"/>
      <c r="X57" s="34"/>
      <c r="Y57" s="34"/>
      <c r="Z57" s="34"/>
    </row>
    <row r="58" spans="1:27" x14ac:dyDescent="0.3">
      <c r="A58" s="64" t="s">
        <v>33</v>
      </c>
      <c r="B58" s="307"/>
      <c r="C58" s="307"/>
      <c r="D58" s="34"/>
      <c r="E58" s="34"/>
      <c r="F58" s="34"/>
      <c r="G58" s="34"/>
      <c r="H58" s="34"/>
      <c r="I58" s="34"/>
      <c r="J58" s="34"/>
      <c r="K58" s="34"/>
      <c r="L58" s="34"/>
      <c r="M58" s="34"/>
      <c r="N58" s="34"/>
      <c r="O58" s="34"/>
      <c r="P58" s="34"/>
      <c r="Q58" s="34"/>
      <c r="R58" s="34"/>
      <c r="S58" s="34"/>
      <c r="T58" s="34"/>
      <c r="U58" s="34"/>
      <c r="V58" s="34"/>
      <c r="W58" s="34"/>
      <c r="X58" s="34"/>
      <c r="Y58" s="34"/>
      <c r="Z58" s="34"/>
    </row>
    <row r="59" spans="1:27" x14ac:dyDescent="0.3">
      <c r="A59" s="64" t="s">
        <v>38</v>
      </c>
      <c r="B59" s="307"/>
      <c r="C59" s="307"/>
      <c r="D59" s="34"/>
      <c r="E59" s="34"/>
      <c r="F59" s="34"/>
      <c r="G59" s="34"/>
      <c r="H59" s="34"/>
      <c r="I59" s="34"/>
      <c r="J59" s="34"/>
      <c r="K59" s="34"/>
      <c r="L59" s="34"/>
      <c r="M59" s="34"/>
      <c r="N59" s="34"/>
      <c r="O59" s="34"/>
      <c r="P59" s="34"/>
      <c r="Q59" s="34"/>
      <c r="R59" s="34"/>
      <c r="S59" s="34"/>
      <c r="T59" s="34"/>
      <c r="U59" s="34"/>
      <c r="V59" s="34"/>
      <c r="W59" s="34"/>
      <c r="X59" s="34"/>
      <c r="Y59" s="34"/>
      <c r="Z59" s="34"/>
    </row>
    <row r="60" spans="1:27" x14ac:dyDescent="0.3">
      <c r="A60" s="64" t="s">
        <v>43</v>
      </c>
      <c r="B60" s="307"/>
      <c r="C60" s="307"/>
      <c r="D60" s="34"/>
      <c r="E60" s="34"/>
      <c r="F60" s="34"/>
      <c r="G60" s="34"/>
      <c r="H60" s="34"/>
      <c r="I60" s="34"/>
      <c r="J60" s="34"/>
      <c r="K60" s="34"/>
      <c r="L60" s="34"/>
      <c r="M60" s="34"/>
      <c r="N60" s="34"/>
      <c r="O60" s="34"/>
      <c r="P60" s="34"/>
      <c r="Q60" s="34"/>
      <c r="R60" s="34"/>
      <c r="S60" s="34"/>
      <c r="T60" s="34"/>
      <c r="U60" s="34"/>
      <c r="V60" s="34"/>
      <c r="W60" s="34"/>
      <c r="X60" s="34"/>
      <c r="Y60" s="34"/>
      <c r="Z60" s="34"/>
    </row>
    <row r="61" spans="1:27" x14ac:dyDescent="0.3">
      <c r="A61" s="64" t="s">
        <v>44</v>
      </c>
      <c r="B61" s="307"/>
      <c r="C61" s="307"/>
      <c r="D61" s="34"/>
      <c r="E61" s="34"/>
      <c r="F61" s="34"/>
      <c r="G61" s="34"/>
      <c r="H61" s="34"/>
      <c r="I61" s="34"/>
      <c r="J61" s="34"/>
      <c r="K61" s="34"/>
      <c r="L61" s="34"/>
      <c r="M61" s="34"/>
      <c r="N61" s="34"/>
      <c r="O61" s="34"/>
      <c r="P61" s="34"/>
      <c r="Q61" s="34"/>
      <c r="R61" s="34"/>
      <c r="S61" s="34"/>
      <c r="T61" s="34"/>
      <c r="U61" s="34"/>
      <c r="V61" s="34"/>
      <c r="W61" s="34"/>
      <c r="X61" s="34"/>
      <c r="Y61" s="34"/>
      <c r="Z61" s="34"/>
    </row>
    <row r="62" spans="1:27" x14ac:dyDescent="0.3">
      <c r="A62" s="64" t="s">
        <v>47</v>
      </c>
      <c r="B62" s="307"/>
      <c r="C62" s="307"/>
      <c r="D62" s="34"/>
      <c r="E62" s="34"/>
      <c r="F62" s="34"/>
      <c r="G62" s="34"/>
      <c r="H62" s="34"/>
      <c r="I62" s="34"/>
      <c r="J62" s="34"/>
      <c r="K62" s="34"/>
      <c r="L62" s="34"/>
      <c r="M62" s="34"/>
      <c r="N62" s="34"/>
      <c r="O62" s="34"/>
      <c r="P62" s="34"/>
      <c r="Q62" s="34"/>
      <c r="R62" s="34"/>
      <c r="S62" s="34"/>
      <c r="T62" s="34"/>
      <c r="U62" s="34"/>
      <c r="V62" s="34"/>
      <c r="W62" s="34"/>
      <c r="X62" s="34"/>
      <c r="Y62" s="34"/>
      <c r="Z62" s="34"/>
    </row>
    <row r="63" spans="1:27" ht="45" customHeight="1" x14ac:dyDescent="0.35">
      <c r="A63" s="33"/>
      <c r="B63" s="33"/>
      <c r="C63" s="33"/>
      <c r="D63" s="34"/>
      <c r="E63" s="34"/>
      <c r="F63" s="34"/>
      <c r="G63" s="34"/>
      <c r="H63" s="34"/>
      <c r="I63" s="34"/>
      <c r="J63" s="34"/>
      <c r="K63" s="34"/>
      <c r="L63" s="34"/>
      <c r="M63" s="34"/>
      <c r="N63" s="34"/>
      <c r="O63" s="34"/>
      <c r="P63" s="34"/>
      <c r="Q63" s="34"/>
      <c r="R63" s="34"/>
      <c r="S63" s="34"/>
      <c r="T63" s="34"/>
      <c r="U63" s="34"/>
      <c r="V63" s="34"/>
      <c r="W63" s="34"/>
      <c r="X63" s="34"/>
      <c r="Y63" s="34"/>
      <c r="Z63" s="34"/>
    </row>
    <row r="64" spans="1:27" s="57" customFormat="1" ht="15.5" x14ac:dyDescent="0.35">
      <c r="A64" s="35" t="s">
        <v>210</v>
      </c>
      <c r="B64" s="61" t="s">
        <v>2</v>
      </c>
      <c r="C64" s="38"/>
      <c r="D64" s="62"/>
      <c r="I64" s="62"/>
      <c r="N64" s="62"/>
      <c r="AA64" s="56"/>
    </row>
    <row r="65" spans="1:28" ht="52.5" x14ac:dyDescent="0.35">
      <c r="A65" s="166">
        <f>IFERROR(B75-GETPIVOTDATA("TOTAL IN CAD",$C$73,"Category","Alcohol"),B75)</f>
        <v>0</v>
      </c>
      <c r="B65" s="167">
        <f>D46</f>
        <v>0</v>
      </c>
      <c r="C65" s="230" t="s">
        <v>262</v>
      </c>
      <c r="D65" s="34"/>
      <c r="I65" s="86"/>
      <c r="J65"/>
      <c r="K65"/>
      <c r="L65"/>
      <c r="M65"/>
      <c r="N65" s="86"/>
      <c r="AA65" s="89"/>
      <c r="AB65" s="73"/>
    </row>
    <row r="66" spans="1:28" ht="15.5" x14ac:dyDescent="0.35">
      <c r="A66" s="164"/>
      <c r="B66" s="164"/>
      <c r="C66" s="37"/>
      <c r="AA66" s="21"/>
    </row>
    <row r="67" spans="1:28" ht="15.5" x14ac:dyDescent="0.35">
      <c r="A67" s="66" t="s">
        <v>34</v>
      </c>
      <c r="B67" s="67" t="s">
        <v>35</v>
      </c>
      <c r="C67" s="36" t="s">
        <v>36</v>
      </c>
      <c r="Q67" s="18"/>
      <c r="R67" s="18"/>
      <c r="S67" s="59"/>
      <c r="T67" s="20"/>
      <c r="U67" s="18"/>
      <c r="V67" s="72"/>
      <c r="W67" s="72"/>
      <c r="X67" s="18"/>
      <c r="Y67" s="22"/>
      <c r="AA67" s="15"/>
    </row>
    <row r="68" spans="1:28" ht="65.5" x14ac:dyDescent="0.35">
      <c r="A68" s="165">
        <f>7*B65</f>
        <v>0</v>
      </c>
      <c r="B68" s="165">
        <f>IFERROR(MIN(500,GETPIVOTDATA("TOTAL IN CAD",$C$73,"Category","Venue")*0.7),0)</f>
        <v>0</v>
      </c>
      <c r="C68" s="165">
        <f>IFERROR(MIN(150,IF(GETPIVOTDATA("TOTAL IN CAD",$C$73,"Category","Gifts")&gt;(B41*25),B41*25,GETPIVOTDATA("TOTAL IN CAD",$C$73,"Category","Gifts"))),0)</f>
        <v>0</v>
      </c>
      <c r="D68" s="230" t="s">
        <v>262</v>
      </c>
      <c r="K68" s="16"/>
      <c r="M68" s="55"/>
      <c r="Q68" s="18"/>
      <c r="R68" s="18"/>
      <c r="S68" s="59"/>
      <c r="T68" s="20"/>
      <c r="U68" s="18"/>
      <c r="V68" s="72"/>
      <c r="W68" s="72"/>
      <c r="X68" s="18"/>
      <c r="Y68" s="18"/>
      <c r="AA68" s="15"/>
    </row>
    <row r="69" spans="1:28" ht="15.5" x14ac:dyDescent="0.35">
      <c r="A69" s="37"/>
      <c r="B69" s="37"/>
      <c r="C69" s="37"/>
      <c r="K69" s="16"/>
      <c r="M69" s="58"/>
      <c r="N69" s="23"/>
      <c r="Q69" s="18"/>
      <c r="R69" s="18"/>
      <c r="S69" s="59"/>
      <c r="T69" s="20"/>
      <c r="U69" s="18"/>
      <c r="V69" s="72"/>
      <c r="W69" s="72"/>
      <c r="X69" s="18"/>
      <c r="Y69" s="18"/>
      <c r="AA69" s="15"/>
    </row>
    <row r="70" spans="1:28" ht="15.5" x14ac:dyDescent="0.35">
      <c r="A70" s="68" t="s">
        <v>45</v>
      </c>
      <c r="B70" s="69" t="s">
        <v>46</v>
      </c>
      <c r="C70" s="38"/>
      <c r="G70" s="24"/>
      <c r="H70" s="24"/>
      <c r="K70" s="16"/>
      <c r="M70" s="58"/>
      <c r="N70" s="23"/>
      <c r="Q70" s="18"/>
      <c r="R70" s="18"/>
      <c r="S70" s="59"/>
      <c r="T70" s="20"/>
      <c r="U70" s="18"/>
      <c r="V70" s="72"/>
      <c r="W70" s="72"/>
      <c r="X70" s="18"/>
      <c r="Y70" s="18"/>
      <c r="AA70" s="15"/>
    </row>
    <row r="71" spans="1:28" ht="15.5" x14ac:dyDescent="0.35">
      <c r="A71" s="168">
        <f>MIN(0.7*A65,SUM(A68:C68))</f>
        <v>0</v>
      </c>
      <c r="B71" s="307"/>
      <c r="C71" s="227" t="s">
        <v>264</v>
      </c>
      <c r="G71" s="24"/>
      <c r="H71" s="24"/>
      <c r="K71" s="16"/>
      <c r="M71" s="58"/>
      <c r="N71" s="23"/>
      <c r="Q71" s="18"/>
      <c r="R71" s="18"/>
      <c r="S71" s="59"/>
      <c r="T71" s="20"/>
      <c r="U71" s="18"/>
      <c r="V71" s="72"/>
      <c r="W71" s="72"/>
      <c r="X71" s="18"/>
      <c r="Y71" s="18"/>
      <c r="AA71" s="15"/>
    </row>
    <row r="72" spans="1:28" ht="16" customHeight="1" x14ac:dyDescent="0.35">
      <c r="A72" s="56"/>
      <c r="B72" s="56"/>
      <c r="C72" s="56"/>
      <c r="G72" s="24"/>
      <c r="H72" s="24"/>
      <c r="K72" s="16"/>
      <c r="M72" s="58"/>
      <c r="N72" s="23"/>
      <c r="Q72" s="18"/>
      <c r="R72" s="18"/>
      <c r="S72" s="59"/>
      <c r="T72" s="20"/>
      <c r="U72" s="18"/>
      <c r="V72" s="72"/>
      <c r="W72" s="72"/>
      <c r="X72" s="18"/>
      <c r="Y72" s="25"/>
      <c r="AA72" s="15"/>
    </row>
    <row r="73" spans="1:28" ht="78" x14ac:dyDescent="0.35">
      <c r="A73" s="417" t="s">
        <v>181</v>
      </c>
      <c r="B73" s="418"/>
      <c r="C73" s="326" t="s">
        <v>182</v>
      </c>
      <c r="D73" s="326" t="s">
        <v>260</v>
      </c>
      <c r="E73" s="229" t="s">
        <v>267</v>
      </c>
      <c r="G73" s="24"/>
      <c r="H73" s="24"/>
      <c r="K73" s="16"/>
      <c r="M73" s="58"/>
      <c r="N73" s="23"/>
      <c r="Q73" s="18"/>
      <c r="R73" s="18"/>
      <c r="S73" s="59"/>
      <c r="T73" s="20"/>
      <c r="U73" s="18"/>
      <c r="V73" s="72"/>
      <c r="W73" s="72"/>
      <c r="X73" s="18"/>
      <c r="Y73" s="25"/>
      <c r="AA73" s="15"/>
    </row>
    <row r="74" spans="1:28" ht="15.5" x14ac:dyDescent="0.35">
      <c r="A74" s="39" t="s">
        <v>149</v>
      </c>
      <c r="B74" s="63">
        <f>SUM(Income_PD1[AMOUNT])</f>
        <v>0</v>
      </c>
      <c r="C74" s="328" t="s">
        <v>180</v>
      </c>
      <c r="D74" s="327"/>
      <c r="G74" s="24"/>
      <c r="H74" s="24"/>
      <c r="K74" s="16"/>
      <c r="M74" s="58"/>
      <c r="N74" s="23"/>
      <c r="Q74" s="18"/>
      <c r="R74" s="18"/>
      <c r="S74" s="59"/>
      <c r="T74" s="20"/>
      <c r="U74" s="18"/>
      <c r="V74" s="72"/>
      <c r="W74" s="72"/>
      <c r="X74" s="18"/>
      <c r="Y74" s="25"/>
      <c r="AA74" s="15"/>
    </row>
    <row r="75" spans="1:28" ht="15.5" x14ac:dyDescent="0.35">
      <c r="A75" s="39" t="s">
        <v>183</v>
      </c>
      <c r="B75" s="70">
        <f>SUM(Detailed_Expense_PD1[TOTAL IN CAD])</f>
        <v>0</v>
      </c>
      <c r="C75"/>
      <c r="D75"/>
      <c r="G75" s="24"/>
      <c r="H75" s="24"/>
      <c r="K75" s="16"/>
      <c r="M75" s="58"/>
      <c r="N75" s="23"/>
      <c r="Q75" s="18"/>
      <c r="R75" s="18"/>
      <c r="S75" s="59"/>
      <c r="T75" s="20"/>
      <c r="U75" s="18"/>
      <c r="V75" s="72"/>
      <c r="W75" s="72"/>
      <c r="X75" s="18"/>
      <c r="Y75" s="25"/>
      <c r="AA75" s="15"/>
    </row>
    <row r="76" spans="1:28" ht="15.5" x14ac:dyDescent="0.35">
      <c r="A76" s="41" t="s">
        <v>66</v>
      </c>
      <c r="B76" s="71">
        <f>B74-B75</f>
        <v>0</v>
      </c>
      <c r="C76"/>
      <c r="D76"/>
      <c r="G76" s="24"/>
      <c r="H76" s="24"/>
      <c r="K76" s="16"/>
      <c r="M76" s="58"/>
      <c r="N76" s="23"/>
      <c r="Q76" s="18"/>
      <c r="R76" s="18"/>
      <c r="S76" s="59"/>
      <c r="T76" s="20"/>
      <c r="U76" s="18"/>
      <c r="V76" s="72"/>
      <c r="W76" s="72"/>
      <c r="X76" s="18"/>
      <c r="Y76" s="25"/>
      <c r="AA76" s="15"/>
    </row>
    <row r="77" spans="1:28" ht="15.5" x14ac:dyDescent="0.35">
      <c r="A77" s="42" t="s">
        <v>148</v>
      </c>
      <c r="B77" s="34"/>
      <c r="C77"/>
      <c r="D77"/>
      <c r="G77" s="24"/>
      <c r="H77" s="24"/>
      <c r="K77" s="16"/>
      <c r="M77" s="58"/>
      <c r="N77" s="23"/>
      <c r="Q77" s="18"/>
      <c r="R77" s="18"/>
      <c r="S77" s="59"/>
      <c r="T77" s="20"/>
      <c r="U77" s="18"/>
      <c r="V77" s="72"/>
      <c r="W77" s="72"/>
      <c r="X77" s="18"/>
      <c r="Y77" s="25"/>
      <c r="AA77" s="15"/>
    </row>
    <row r="78" spans="1:28" ht="15.5" x14ac:dyDescent="0.35">
      <c r="A78" s="34"/>
      <c r="B78" s="34"/>
      <c r="C78"/>
      <c r="D78"/>
      <c r="G78" s="24"/>
      <c r="H78" s="24"/>
      <c r="K78" s="16"/>
      <c r="M78" s="58"/>
      <c r="N78" s="23"/>
      <c r="Q78" s="18"/>
      <c r="R78" s="18"/>
      <c r="S78" s="59"/>
      <c r="T78" s="20"/>
      <c r="U78" s="18"/>
      <c r="V78" s="72"/>
      <c r="W78" s="72"/>
      <c r="X78" s="18"/>
      <c r="Y78" s="25"/>
      <c r="AA78" s="15"/>
    </row>
    <row r="79" spans="1:28" ht="15.5" x14ac:dyDescent="0.35">
      <c r="C79"/>
      <c r="D79"/>
    </row>
    <row r="80" spans="1:28" ht="15.5" x14ac:dyDescent="0.35">
      <c r="C80"/>
      <c r="D80"/>
    </row>
    <row r="85" spans="1:27" ht="15.5" x14ac:dyDescent="0.35">
      <c r="A85" s="15"/>
      <c r="B85" s="15"/>
      <c r="C85"/>
      <c r="D85"/>
      <c r="F85" s="225" t="s">
        <v>273</v>
      </c>
      <c r="G85" s="24"/>
      <c r="H85" s="24"/>
      <c r="K85" s="16"/>
      <c r="M85" s="58"/>
      <c r="N85" s="23"/>
      <c r="Q85" s="18"/>
      <c r="R85" s="18"/>
      <c r="S85" s="59"/>
      <c r="T85" s="20"/>
      <c r="U85" s="18"/>
      <c r="V85" s="72"/>
      <c r="W85" s="72"/>
      <c r="X85" s="18"/>
      <c r="Y85" s="18"/>
      <c r="AA85" s="15"/>
    </row>
    <row r="86" spans="1:27" ht="31" x14ac:dyDescent="0.35">
      <c r="A86" s="240" t="s">
        <v>272</v>
      </c>
      <c r="B86" s="15"/>
      <c r="C86" s="15"/>
      <c r="F86" s="225" t="s">
        <v>265</v>
      </c>
      <c r="G86" s="24"/>
      <c r="H86" s="24"/>
      <c r="K86" s="16"/>
      <c r="M86" s="58"/>
      <c r="N86" s="23"/>
      <c r="Q86" s="18"/>
      <c r="R86" s="18"/>
      <c r="S86" s="59"/>
      <c r="T86" s="20"/>
      <c r="U86" s="18"/>
      <c r="V86" s="72"/>
      <c r="W86" s="72"/>
      <c r="X86" s="18"/>
      <c r="Y86" s="18"/>
      <c r="AA86" s="15"/>
    </row>
    <row r="87" spans="1:27" ht="27" customHeight="1" x14ac:dyDescent="0.35">
      <c r="A87" s="388" t="s">
        <v>0</v>
      </c>
      <c r="B87" s="389"/>
      <c r="C87" s="389"/>
      <c r="D87" s="389"/>
      <c r="F87" s="206" t="s">
        <v>1</v>
      </c>
      <c r="G87" s="134"/>
      <c r="H87" s="134"/>
      <c r="I87" s="134"/>
      <c r="J87" s="134"/>
      <c r="K87" s="134"/>
      <c r="L87" s="134"/>
      <c r="M87" s="134"/>
      <c r="N87" s="134"/>
      <c r="O87" s="134"/>
      <c r="P87" s="134"/>
      <c r="Q87" s="134"/>
      <c r="R87" s="18"/>
      <c r="S87" s="59"/>
      <c r="T87" s="20"/>
      <c r="U87" s="18"/>
      <c r="V87" s="72"/>
      <c r="W87" s="72"/>
      <c r="X87" s="18"/>
      <c r="Y87" s="26"/>
      <c r="AA87" s="15"/>
    </row>
    <row r="88" spans="1:27" ht="15.5" x14ac:dyDescent="0.35">
      <c r="A88" s="85" t="s">
        <v>3</v>
      </c>
      <c r="B88" s="88" t="s">
        <v>4</v>
      </c>
      <c r="C88" s="88" t="s">
        <v>5</v>
      </c>
      <c r="D88" s="88" t="s">
        <v>6</v>
      </c>
      <c r="F88" s="84" t="s">
        <v>140</v>
      </c>
      <c r="G88" s="83" t="s">
        <v>139</v>
      </c>
      <c r="H88" s="83" t="s">
        <v>7</v>
      </c>
      <c r="I88" s="83" t="s">
        <v>8</v>
      </c>
      <c r="J88" s="91" t="s">
        <v>9</v>
      </c>
      <c r="K88" s="224" t="s">
        <v>10</v>
      </c>
      <c r="L88" s="83" t="s">
        <v>11</v>
      </c>
      <c r="M88" s="91" t="s">
        <v>12</v>
      </c>
      <c r="N88" s="91" t="s">
        <v>13</v>
      </c>
      <c r="O88" s="83" t="s">
        <v>5</v>
      </c>
      <c r="P88" s="88" t="s">
        <v>147</v>
      </c>
      <c r="Q88" s="87" t="s">
        <v>6</v>
      </c>
      <c r="R88" s="18"/>
      <c r="S88" s="59"/>
      <c r="T88" s="20"/>
      <c r="U88" s="18"/>
      <c r="V88" s="72"/>
      <c r="W88" s="72"/>
      <c r="X88" s="18"/>
      <c r="Y88" s="18"/>
      <c r="AA88" s="15"/>
    </row>
    <row r="89" spans="1:27" ht="15.5" x14ac:dyDescent="0.35">
      <c r="A89" s="309"/>
      <c r="B89" s="310"/>
      <c r="C89" s="309"/>
      <c r="D89" s="309"/>
      <c r="F89" s="293"/>
      <c r="G89" s="316"/>
      <c r="H89" s="316"/>
      <c r="I89" s="309"/>
      <c r="J89" s="317"/>
      <c r="K89" s="317"/>
      <c r="L89" s="309"/>
      <c r="M89" s="233" t="str">
        <f>IF(I89*J89+K89&gt;0,I89*J89+K89,"")</f>
        <v/>
      </c>
      <c r="N89" s="233" t="str">
        <f>IF(Detailed_Expense_PD1[[#This Row],[TOTAL]]&lt;&gt;"",Detailed_Expense_PD1[[#This Row],[TOTAL]]*VLOOKUP(Detailed_Expense_PD1[[#This Row],[CURRENCY]],#REF!,2,0),"")</f>
        <v/>
      </c>
      <c r="O89" s="309"/>
      <c r="P89" s="316"/>
      <c r="Q89" s="316"/>
      <c r="R89" s="18"/>
      <c r="S89" s="59"/>
      <c r="T89" s="20"/>
      <c r="U89" s="18"/>
      <c r="V89" s="72"/>
      <c r="W89" s="72"/>
      <c r="X89" s="18"/>
      <c r="Y89" s="25"/>
      <c r="AA89" s="15"/>
    </row>
    <row r="90" spans="1:27" ht="15.5" x14ac:dyDescent="0.35">
      <c r="A90" s="311"/>
      <c r="B90" s="312"/>
      <c r="C90" s="311"/>
      <c r="D90" s="309"/>
      <c r="F90" s="293"/>
      <c r="G90" s="316"/>
      <c r="H90" s="309"/>
      <c r="I90" s="311"/>
      <c r="J90" s="312"/>
      <c r="K90" s="312"/>
      <c r="L90" s="309"/>
      <c r="M90" s="233" t="str">
        <f>IF(I90*J90+K90&gt;0,I90*J90+K90,"")</f>
        <v/>
      </c>
      <c r="N90" s="233" t="str">
        <f>IF(Detailed_Expense_PD1[[#This Row],[TOTAL]]&lt;&gt;"",Detailed_Expense_PD1[[#This Row],[TOTAL]]*VLOOKUP(Detailed_Expense_PD1[[#This Row],[CURRENCY]],#REF!,2,0),"")</f>
        <v/>
      </c>
      <c r="O90" s="309"/>
      <c r="P90" s="311"/>
      <c r="Q90" s="320"/>
      <c r="R90" s="18"/>
      <c r="S90" s="59"/>
      <c r="T90" s="20"/>
      <c r="U90" s="18"/>
      <c r="V90" s="72"/>
      <c r="W90" s="72"/>
      <c r="X90" s="18"/>
      <c r="Y90" s="26"/>
      <c r="AA90" s="15"/>
    </row>
    <row r="91" spans="1:27" ht="15.5" x14ac:dyDescent="0.35">
      <c r="A91" s="313"/>
      <c r="B91" s="313"/>
      <c r="C91" s="313"/>
      <c r="D91" s="311"/>
      <c r="F91" s="293"/>
      <c r="G91" s="316"/>
      <c r="H91" s="318"/>
      <c r="I91" s="311"/>
      <c r="J91" s="312"/>
      <c r="K91" s="312"/>
      <c r="L91" s="309"/>
      <c r="M91" s="233" t="str">
        <f t="shared" ref="M91:M154" si="0">IF(I91*J91+K91&gt;0,I91*J91+K91,"")</f>
        <v/>
      </c>
      <c r="N91" s="233" t="str">
        <f>IF(Detailed_Expense_PD1[[#This Row],[TOTAL]]&lt;&gt;"",Detailed_Expense_PD1[[#This Row],[TOTAL]]*VLOOKUP(Detailed_Expense_PD1[[#This Row],[CURRENCY]],#REF!,2,0),"")</f>
        <v/>
      </c>
      <c r="O91" s="311"/>
      <c r="P91" s="311"/>
      <c r="Q91" s="320"/>
      <c r="R91" s="18"/>
      <c r="S91" s="59"/>
      <c r="T91" s="20"/>
      <c r="U91" s="18"/>
      <c r="V91" s="72"/>
      <c r="W91" s="72"/>
      <c r="X91" s="18"/>
      <c r="Y91" s="22"/>
      <c r="AA91" s="15"/>
    </row>
    <row r="92" spans="1:27" ht="15.5" x14ac:dyDescent="0.35">
      <c r="A92" s="314"/>
      <c r="B92" s="311"/>
      <c r="C92" s="315"/>
      <c r="D92" s="311"/>
      <c r="F92" s="293"/>
      <c r="G92" s="316"/>
      <c r="H92" s="316"/>
      <c r="I92" s="309"/>
      <c r="J92" s="317"/>
      <c r="K92" s="317"/>
      <c r="L92" s="309"/>
      <c r="M92" s="233" t="str">
        <f t="shared" si="0"/>
        <v/>
      </c>
      <c r="N92" s="233" t="str">
        <f>IF(Detailed_Expense_PD1[[#This Row],[TOTAL]]&lt;&gt;"",Detailed_Expense_PD1[[#This Row],[TOTAL]]*VLOOKUP(Detailed_Expense_PD1[[#This Row],[CURRENCY]],#REF!,2,0),"")</f>
        <v/>
      </c>
      <c r="O92" s="311"/>
      <c r="P92" s="311"/>
      <c r="Q92" s="320"/>
      <c r="R92" s="18"/>
      <c r="S92" s="59"/>
      <c r="T92" s="20"/>
      <c r="U92" s="18"/>
      <c r="V92" s="72"/>
      <c r="W92" s="72"/>
      <c r="X92" s="18"/>
      <c r="Y92" s="18"/>
      <c r="AA92" s="15"/>
    </row>
    <row r="93" spans="1:27" ht="15.5" x14ac:dyDescent="0.35">
      <c r="A93" s="314"/>
      <c r="B93" s="311"/>
      <c r="C93" s="315"/>
      <c r="D93" s="311"/>
      <c r="F93" s="293"/>
      <c r="G93" s="313"/>
      <c r="H93" s="313"/>
      <c r="I93" s="311"/>
      <c r="J93" s="312"/>
      <c r="K93" s="312"/>
      <c r="L93" s="309"/>
      <c r="M93" s="233" t="str">
        <f t="shared" si="0"/>
        <v/>
      </c>
      <c r="N93" s="233" t="str">
        <f>IF(Detailed_Expense_PD1[[#This Row],[TOTAL]]&lt;&gt;"",Detailed_Expense_PD1[[#This Row],[TOTAL]]*VLOOKUP(Detailed_Expense_PD1[[#This Row],[CURRENCY]],#REF!,2,0),"")</f>
        <v/>
      </c>
      <c r="O93" s="311"/>
      <c r="P93" s="311"/>
      <c r="Q93" s="320"/>
      <c r="R93" s="18"/>
      <c r="S93" s="59"/>
      <c r="T93" s="20"/>
      <c r="U93" s="18"/>
      <c r="V93" s="72"/>
      <c r="W93" s="72"/>
      <c r="X93" s="18"/>
      <c r="Y93" s="18"/>
      <c r="AA93" s="15"/>
    </row>
    <row r="94" spans="1:27" ht="15.5" x14ac:dyDescent="0.35">
      <c r="A94" s="314"/>
      <c r="B94" s="311"/>
      <c r="C94" s="315"/>
      <c r="D94" s="311"/>
      <c r="F94" s="293"/>
      <c r="G94" s="313"/>
      <c r="H94" s="313"/>
      <c r="I94" s="311"/>
      <c r="J94" s="312"/>
      <c r="K94" s="312"/>
      <c r="L94" s="309"/>
      <c r="M94" s="233" t="str">
        <f t="shared" si="0"/>
        <v/>
      </c>
      <c r="N94" s="233" t="str">
        <f>IF(Detailed_Expense_PD1[[#This Row],[TOTAL]]&lt;&gt;"",Detailed_Expense_PD1[[#This Row],[TOTAL]]*VLOOKUP(Detailed_Expense_PD1[[#This Row],[CURRENCY]],#REF!,2,0),"")</f>
        <v/>
      </c>
      <c r="O94" s="311"/>
      <c r="P94" s="311"/>
      <c r="Q94" s="320"/>
      <c r="R94" s="18"/>
      <c r="S94" s="59"/>
      <c r="T94" s="20"/>
      <c r="U94" s="18"/>
      <c r="V94" s="72"/>
      <c r="W94" s="72"/>
      <c r="X94" s="18"/>
      <c r="Y94" s="18"/>
      <c r="AA94" s="15"/>
    </row>
    <row r="95" spans="1:27" ht="15.5" x14ac:dyDescent="0.35">
      <c r="A95" s="314"/>
      <c r="B95" s="311"/>
      <c r="C95" s="311"/>
      <c r="D95" s="311"/>
      <c r="F95" s="293"/>
      <c r="G95" s="313"/>
      <c r="H95" s="313"/>
      <c r="I95" s="311"/>
      <c r="J95" s="319"/>
      <c r="K95" s="319"/>
      <c r="L95" s="309"/>
      <c r="M95" s="233" t="str">
        <f t="shared" si="0"/>
        <v/>
      </c>
      <c r="N95" s="233" t="str">
        <f>IF(Detailed_Expense_PD1[[#This Row],[TOTAL]]&lt;&gt;"",Detailed_Expense_PD1[[#This Row],[TOTAL]]*VLOOKUP(Detailed_Expense_PD1[[#This Row],[CURRENCY]],#REF!,2,0),"")</f>
        <v/>
      </c>
      <c r="O95" s="311"/>
      <c r="P95" s="311"/>
      <c r="Q95" s="320"/>
      <c r="R95" s="18"/>
      <c r="S95" s="59"/>
      <c r="T95" s="20"/>
      <c r="U95" s="18"/>
      <c r="V95" s="72"/>
      <c r="W95" s="72"/>
      <c r="X95" s="18"/>
      <c r="Y95" s="22"/>
      <c r="AA95" s="15"/>
    </row>
    <row r="96" spans="1:27" ht="15.5" x14ac:dyDescent="0.35">
      <c r="A96" s="314"/>
      <c r="B96" s="311"/>
      <c r="C96" s="311"/>
      <c r="D96" s="311"/>
      <c r="F96" s="293"/>
      <c r="G96" s="313"/>
      <c r="H96" s="313"/>
      <c r="I96" s="311"/>
      <c r="J96" s="319"/>
      <c r="K96" s="319"/>
      <c r="L96" s="309"/>
      <c r="M96" s="233" t="str">
        <f t="shared" si="0"/>
        <v/>
      </c>
      <c r="N96" s="233" t="str">
        <f>IF(Detailed_Expense_PD1[[#This Row],[TOTAL]]&lt;&gt;"",Detailed_Expense_PD1[[#This Row],[TOTAL]]*VLOOKUP(Detailed_Expense_PD1[[#This Row],[CURRENCY]],#REF!,2,0),"")</f>
        <v/>
      </c>
      <c r="O96" s="311"/>
      <c r="P96" s="311"/>
      <c r="Q96" s="320"/>
      <c r="R96" s="18"/>
      <c r="S96" s="59"/>
      <c r="T96" s="20"/>
      <c r="U96" s="18"/>
      <c r="V96" s="72"/>
      <c r="W96" s="72"/>
      <c r="X96" s="18"/>
      <c r="Y96" s="18"/>
      <c r="AA96" s="15"/>
    </row>
    <row r="97" spans="1:27" ht="15.5" x14ac:dyDescent="0.35">
      <c r="A97" s="314"/>
      <c r="B97" s="311"/>
      <c r="C97" s="311"/>
      <c r="D97" s="313"/>
      <c r="E97" s="15"/>
      <c r="F97" s="293"/>
      <c r="G97" s="313"/>
      <c r="H97" s="313"/>
      <c r="I97" s="313"/>
      <c r="J97" s="319"/>
      <c r="K97" s="319"/>
      <c r="L97" s="309"/>
      <c r="M97" s="233" t="str">
        <f t="shared" si="0"/>
        <v/>
      </c>
      <c r="N97" s="233" t="str">
        <f>IF(Detailed_Expense_PD1[[#This Row],[TOTAL]]&lt;&gt;"",Detailed_Expense_PD1[[#This Row],[TOTAL]]*VLOOKUP(Detailed_Expense_PD1[[#This Row],[CURRENCY]],#REF!,2,0),"")</f>
        <v/>
      </c>
      <c r="O97" s="311"/>
      <c r="P97" s="311"/>
      <c r="Q97" s="320"/>
      <c r="R97" s="18"/>
      <c r="S97" s="59"/>
      <c r="T97" s="20"/>
      <c r="U97" s="18"/>
      <c r="V97" s="72"/>
      <c r="W97" s="72"/>
      <c r="X97" s="18"/>
      <c r="Y97" s="25"/>
      <c r="AA97" s="15"/>
    </row>
    <row r="98" spans="1:27" ht="15.5" x14ac:dyDescent="0.35">
      <c r="A98" s="314"/>
      <c r="B98" s="311"/>
      <c r="C98" s="311"/>
      <c r="D98" s="313"/>
      <c r="E98" s="15"/>
      <c r="F98" s="293"/>
      <c r="G98" s="313"/>
      <c r="H98" s="313"/>
      <c r="I98" s="313"/>
      <c r="J98" s="319"/>
      <c r="K98" s="319"/>
      <c r="L98" s="309"/>
      <c r="M98" s="233" t="str">
        <f t="shared" si="0"/>
        <v/>
      </c>
      <c r="N98" s="233" t="str">
        <f>IF(Detailed_Expense_PD1[[#This Row],[TOTAL]]&lt;&gt;"",Detailed_Expense_PD1[[#This Row],[TOTAL]]*VLOOKUP(Detailed_Expense_PD1[[#This Row],[CURRENCY]],#REF!,2,0),"")</f>
        <v/>
      </c>
      <c r="O98" s="311"/>
      <c r="P98" s="311"/>
      <c r="Q98" s="320"/>
      <c r="R98" s="18"/>
      <c r="S98" s="59"/>
      <c r="T98" s="20"/>
      <c r="U98" s="18"/>
      <c r="V98" s="72"/>
      <c r="W98" s="72"/>
      <c r="X98" s="18"/>
      <c r="Y98" s="18"/>
      <c r="AA98" s="15"/>
    </row>
    <row r="99" spans="1:27" ht="15.5" x14ac:dyDescent="0.35">
      <c r="A99" s="314"/>
      <c r="B99" s="311"/>
      <c r="C99" s="311"/>
      <c r="D99" s="313"/>
      <c r="E99" s="15"/>
      <c r="F99" s="293"/>
      <c r="G99" s="311"/>
      <c r="H99" s="313"/>
      <c r="I99" s="313"/>
      <c r="J99" s="319"/>
      <c r="K99" s="319"/>
      <c r="L99" s="309"/>
      <c r="M99" s="233" t="str">
        <f t="shared" si="0"/>
        <v/>
      </c>
      <c r="N99" s="233" t="str">
        <f>IF(Detailed_Expense_PD1[[#This Row],[TOTAL]]&lt;&gt;"",Detailed_Expense_PD1[[#This Row],[TOTAL]]*VLOOKUP(Detailed_Expense_PD1[[#This Row],[CURRENCY]],#REF!,2,0),"")</f>
        <v/>
      </c>
      <c r="O99" s="311"/>
      <c r="P99" s="311"/>
      <c r="Q99" s="320"/>
      <c r="R99" s="18"/>
      <c r="S99" s="59"/>
      <c r="T99" s="20"/>
      <c r="U99" s="18"/>
      <c r="V99" s="72"/>
      <c r="W99" s="72"/>
      <c r="X99" s="18"/>
      <c r="Y99" s="18"/>
      <c r="AA99" s="15"/>
    </row>
    <row r="100" spans="1:27" ht="15.5" x14ac:dyDescent="0.35">
      <c r="A100" s="314"/>
      <c r="B100" s="311"/>
      <c r="C100" s="311"/>
      <c r="D100" s="313"/>
      <c r="E100" s="15"/>
      <c r="F100" s="293"/>
      <c r="G100" s="313"/>
      <c r="H100" s="313"/>
      <c r="I100" s="313"/>
      <c r="J100" s="319"/>
      <c r="K100" s="319"/>
      <c r="L100" s="309"/>
      <c r="M100" s="233" t="str">
        <f t="shared" si="0"/>
        <v/>
      </c>
      <c r="N100" s="233" t="str">
        <f>IF(Detailed_Expense_PD1[[#This Row],[TOTAL]]&lt;&gt;"",Detailed_Expense_PD1[[#This Row],[TOTAL]]*VLOOKUP(Detailed_Expense_PD1[[#This Row],[CURRENCY]],#REF!,2,0),"")</f>
        <v/>
      </c>
      <c r="O100" s="311"/>
      <c r="P100" s="311"/>
      <c r="Q100" s="320"/>
      <c r="R100" s="18"/>
      <c r="S100" s="59"/>
      <c r="T100" s="20"/>
      <c r="U100" s="18"/>
      <c r="V100" s="72"/>
      <c r="W100" s="72"/>
      <c r="X100" s="18"/>
      <c r="Y100" s="18"/>
      <c r="AA100" s="15"/>
    </row>
    <row r="101" spans="1:27" ht="15.5" x14ac:dyDescent="0.35">
      <c r="A101" s="314"/>
      <c r="B101" s="311"/>
      <c r="C101" s="311"/>
      <c r="D101" s="313"/>
      <c r="E101" s="15"/>
      <c r="F101" s="293"/>
      <c r="G101" s="313"/>
      <c r="H101" s="313"/>
      <c r="I101" s="313"/>
      <c r="J101" s="319"/>
      <c r="K101" s="319"/>
      <c r="L101" s="309"/>
      <c r="M101" s="233" t="str">
        <f t="shared" si="0"/>
        <v/>
      </c>
      <c r="N101" s="233" t="str">
        <f>IF(Detailed_Expense_PD1[[#This Row],[TOTAL]]&lt;&gt;"",Detailed_Expense_PD1[[#This Row],[TOTAL]]*VLOOKUP(Detailed_Expense_PD1[[#This Row],[CURRENCY]],#REF!,2,0),"")</f>
        <v/>
      </c>
      <c r="O101" s="311"/>
      <c r="P101" s="311"/>
      <c r="Q101" s="320"/>
      <c r="R101" s="18"/>
      <c r="S101" s="59"/>
      <c r="T101" s="20"/>
      <c r="U101" s="18"/>
      <c r="V101" s="72"/>
      <c r="W101" s="72"/>
      <c r="X101" s="18"/>
      <c r="Y101" s="18"/>
      <c r="AA101" s="15"/>
    </row>
    <row r="102" spans="1:27" ht="15.5" x14ac:dyDescent="0.35">
      <c r="A102" s="314"/>
      <c r="B102" s="311"/>
      <c r="C102" s="311"/>
      <c r="D102" s="313"/>
      <c r="E102" s="15"/>
      <c r="F102" s="293"/>
      <c r="G102" s="313"/>
      <c r="H102" s="313"/>
      <c r="I102" s="313"/>
      <c r="J102" s="312"/>
      <c r="K102" s="312"/>
      <c r="L102" s="309"/>
      <c r="M102" s="233" t="str">
        <f t="shared" si="0"/>
        <v/>
      </c>
      <c r="N102" s="233" t="str">
        <f>IF(Detailed_Expense_PD1[[#This Row],[TOTAL]]&lt;&gt;"",Detailed_Expense_PD1[[#This Row],[TOTAL]]*VLOOKUP(Detailed_Expense_PD1[[#This Row],[CURRENCY]],#REF!,2,0),"")</f>
        <v/>
      </c>
      <c r="O102" s="311"/>
      <c r="P102" s="311"/>
      <c r="Q102" s="320"/>
      <c r="R102" s="18"/>
      <c r="S102" s="59"/>
      <c r="T102" s="20"/>
      <c r="U102" s="18"/>
      <c r="V102" s="72"/>
      <c r="W102" s="72"/>
      <c r="X102" s="18"/>
      <c r="Y102" s="25"/>
      <c r="AA102" s="15"/>
    </row>
    <row r="103" spans="1:27" ht="15.5" x14ac:dyDescent="0.35">
      <c r="A103" s="314"/>
      <c r="B103" s="311"/>
      <c r="C103" s="311"/>
      <c r="D103" s="313"/>
      <c r="E103" s="15"/>
      <c r="F103" s="293"/>
      <c r="G103" s="313"/>
      <c r="H103" s="313"/>
      <c r="I103" s="313"/>
      <c r="J103" s="312"/>
      <c r="K103" s="312"/>
      <c r="L103" s="309"/>
      <c r="M103" s="233" t="str">
        <f t="shared" si="0"/>
        <v/>
      </c>
      <c r="N103" s="233" t="str">
        <f>IF(Detailed_Expense_PD1[[#This Row],[TOTAL]]&lt;&gt;"",Detailed_Expense_PD1[[#This Row],[TOTAL]]*VLOOKUP(Detailed_Expense_PD1[[#This Row],[CURRENCY]],#REF!,2,0),"")</f>
        <v/>
      </c>
      <c r="O103" s="311"/>
      <c r="P103" s="311"/>
      <c r="Q103" s="321"/>
      <c r="R103" s="18"/>
      <c r="S103" s="54"/>
      <c r="T103" s="20"/>
      <c r="U103" s="18"/>
      <c r="V103" s="72"/>
      <c r="W103" s="72"/>
      <c r="X103" s="27"/>
      <c r="Y103" s="25"/>
      <c r="AA103" s="15"/>
    </row>
    <row r="104" spans="1:27" ht="15.5" x14ac:dyDescent="0.35">
      <c r="A104" s="315"/>
      <c r="B104" s="315"/>
      <c r="C104" s="315"/>
      <c r="D104" s="313"/>
      <c r="E104" s="15"/>
      <c r="F104" s="293"/>
      <c r="G104" s="313"/>
      <c r="H104" s="313"/>
      <c r="I104" s="313"/>
      <c r="J104" s="312"/>
      <c r="K104" s="312"/>
      <c r="L104" s="309"/>
      <c r="M104" s="233" t="str">
        <f t="shared" si="0"/>
        <v/>
      </c>
      <c r="N104" s="233" t="str">
        <f>IF(Detailed_Expense_PD1[[#This Row],[TOTAL]]&lt;&gt;"",Detailed_Expense_PD1[[#This Row],[TOTAL]]*VLOOKUP(Detailed_Expense_PD1[[#This Row],[CURRENCY]],#REF!,2,0),"")</f>
        <v/>
      </c>
      <c r="O104" s="311"/>
      <c r="P104" s="311"/>
      <c r="Q104" s="320"/>
      <c r="R104" s="18"/>
      <c r="S104" s="54"/>
      <c r="T104" s="20"/>
      <c r="U104" s="18"/>
      <c r="V104" s="72"/>
      <c r="W104" s="72"/>
      <c r="X104" s="27"/>
      <c r="Y104" s="25"/>
      <c r="AA104" s="15"/>
    </row>
    <row r="105" spans="1:27" ht="15.5" x14ac:dyDescent="0.35">
      <c r="A105" s="313"/>
      <c r="B105" s="313"/>
      <c r="C105" s="313"/>
      <c r="D105" s="313"/>
      <c r="E105" s="15"/>
      <c r="F105" s="293"/>
      <c r="G105" s="313"/>
      <c r="H105" s="313"/>
      <c r="I105" s="313"/>
      <c r="J105" s="312"/>
      <c r="K105" s="312"/>
      <c r="L105" s="309"/>
      <c r="M105" s="233" t="str">
        <f t="shared" si="0"/>
        <v/>
      </c>
      <c r="N105" s="233" t="str">
        <f>IF(Detailed_Expense_PD1[[#This Row],[TOTAL]]&lt;&gt;"",Detailed_Expense_PD1[[#This Row],[TOTAL]]*VLOOKUP(Detailed_Expense_PD1[[#This Row],[CURRENCY]],#REF!,2,0),"")</f>
        <v/>
      </c>
      <c r="O105" s="311"/>
      <c r="P105" s="311"/>
      <c r="Q105" s="320"/>
      <c r="R105" s="18"/>
      <c r="S105" s="54"/>
      <c r="T105" s="20"/>
      <c r="U105" s="18"/>
      <c r="V105" s="72"/>
      <c r="W105" s="72"/>
      <c r="X105" s="27"/>
      <c r="Y105" s="25"/>
      <c r="AA105" s="15"/>
    </row>
    <row r="106" spans="1:27" ht="15.5" x14ac:dyDescent="0.35">
      <c r="A106" s="313"/>
      <c r="B106" s="313"/>
      <c r="C106" s="313"/>
      <c r="D106" s="313"/>
      <c r="E106" s="15"/>
      <c r="F106" s="293"/>
      <c r="G106" s="313"/>
      <c r="H106" s="313"/>
      <c r="I106" s="313"/>
      <c r="J106" s="312"/>
      <c r="K106" s="312"/>
      <c r="L106" s="309"/>
      <c r="M106" s="233" t="str">
        <f t="shared" si="0"/>
        <v/>
      </c>
      <c r="N106" s="233" t="str">
        <f>IF(Detailed_Expense_PD1[[#This Row],[TOTAL]]&lt;&gt;"",Detailed_Expense_PD1[[#This Row],[TOTAL]]*VLOOKUP(Detailed_Expense_PD1[[#This Row],[CURRENCY]],#REF!,2,0),"")</f>
        <v/>
      </c>
      <c r="O106" s="311"/>
      <c r="P106" s="311"/>
      <c r="Q106" s="320"/>
      <c r="R106" s="18"/>
      <c r="S106" s="54"/>
      <c r="T106" s="20"/>
      <c r="U106" s="18"/>
      <c r="V106" s="72"/>
      <c r="W106" s="72"/>
      <c r="X106" s="27"/>
      <c r="Y106" s="25"/>
      <c r="AA106" s="15"/>
    </row>
    <row r="107" spans="1:27" ht="15.5" x14ac:dyDescent="0.35">
      <c r="A107" s="313"/>
      <c r="B107" s="313"/>
      <c r="C107" s="313"/>
      <c r="D107" s="313"/>
      <c r="E107" s="15"/>
      <c r="F107" s="293"/>
      <c r="G107" s="313"/>
      <c r="H107" s="313"/>
      <c r="I107" s="313"/>
      <c r="J107" s="312"/>
      <c r="K107" s="312"/>
      <c r="L107" s="309"/>
      <c r="M107" s="233" t="str">
        <f t="shared" si="0"/>
        <v/>
      </c>
      <c r="N107" s="233" t="str">
        <f>IF(Detailed_Expense_PD1[[#This Row],[TOTAL]]&lt;&gt;"",Detailed_Expense_PD1[[#This Row],[TOTAL]]*VLOOKUP(Detailed_Expense_PD1[[#This Row],[CURRENCY]],#REF!,2,0),"")</f>
        <v/>
      </c>
      <c r="O107" s="311"/>
      <c r="P107" s="311"/>
      <c r="Q107" s="320"/>
      <c r="R107" s="18"/>
      <c r="S107" s="54"/>
      <c r="T107" s="20"/>
      <c r="U107" s="18"/>
      <c r="V107" s="72"/>
      <c r="W107" s="72"/>
      <c r="X107" s="27"/>
      <c r="Y107" s="25"/>
      <c r="AA107" s="15"/>
    </row>
    <row r="108" spans="1:27" ht="15.5" x14ac:dyDescent="0.35">
      <c r="A108" s="313"/>
      <c r="B108" s="313"/>
      <c r="C108" s="313"/>
      <c r="D108" s="313"/>
      <c r="E108" s="15"/>
      <c r="F108" s="293"/>
      <c r="G108" s="313"/>
      <c r="H108" s="313"/>
      <c r="I108" s="313"/>
      <c r="J108" s="312"/>
      <c r="K108" s="312"/>
      <c r="L108" s="309"/>
      <c r="M108" s="233" t="str">
        <f t="shared" si="0"/>
        <v/>
      </c>
      <c r="N108" s="233" t="str">
        <f>IF(Detailed_Expense_PD1[[#This Row],[TOTAL]]&lt;&gt;"",Detailed_Expense_PD1[[#This Row],[TOTAL]]*VLOOKUP(Detailed_Expense_PD1[[#This Row],[CURRENCY]],#REF!,2,0),"")</f>
        <v/>
      </c>
      <c r="O108" s="311"/>
      <c r="P108" s="311"/>
      <c r="Q108" s="320"/>
      <c r="R108" s="18"/>
      <c r="S108" s="54"/>
      <c r="T108" s="20"/>
      <c r="U108" s="18"/>
      <c r="V108" s="72"/>
      <c r="W108" s="72"/>
      <c r="X108" s="27"/>
      <c r="Y108" s="25"/>
      <c r="AA108" s="15"/>
    </row>
    <row r="109" spans="1:27" ht="15.5" x14ac:dyDescent="0.35">
      <c r="A109" s="313"/>
      <c r="B109" s="313"/>
      <c r="C109" s="313"/>
      <c r="D109" s="313"/>
      <c r="E109" s="15"/>
      <c r="F109" s="293"/>
      <c r="G109" s="313"/>
      <c r="H109" s="313"/>
      <c r="I109" s="313"/>
      <c r="J109" s="312"/>
      <c r="K109" s="312"/>
      <c r="L109" s="309"/>
      <c r="M109" s="233" t="str">
        <f t="shared" si="0"/>
        <v/>
      </c>
      <c r="N109" s="233" t="str">
        <f>IF(Detailed_Expense_PD1[[#This Row],[TOTAL]]&lt;&gt;"",Detailed_Expense_PD1[[#This Row],[TOTAL]]*VLOOKUP(Detailed_Expense_PD1[[#This Row],[CURRENCY]],#REF!,2,0),"")</f>
        <v/>
      </c>
      <c r="O109" s="311"/>
      <c r="P109" s="311"/>
      <c r="Q109" s="320"/>
      <c r="R109" s="18"/>
      <c r="S109" s="54"/>
      <c r="T109" s="20"/>
      <c r="U109" s="18"/>
      <c r="V109" s="72"/>
      <c r="W109" s="72"/>
      <c r="X109" s="27"/>
      <c r="Y109" s="18"/>
      <c r="AA109" s="15"/>
    </row>
    <row r="110" spans="1:27" ht="15.5" x14ac:dyDescent="0.35">
      <c r="A110" s="313"/>
      <c r="B110" s="313"/>
      <c r="C110" s="313"/>
      <c r="D110" s="313"/>
      <c r="E110" s="15"/>
      <c r="F110" s="293"/>
      <c r="G110" s="313"/>
      <c r="H110" s="313"/>
      <c r="I110" s="313"/>
      <c r="J110" s="312"/>
      <c r="K110" s="312"/>
      <c r="L110" s="309"/>
      <c r="M110" s="233" t="str">
        <f t="shared" si="0"/>
        <v/>
      </c>
      <c r="N110" s="233" t="str">
        <f>IF(Detailed_Expense_PD1[[#This Row],[TOTAL]]&lt;&gt;"",Detailed_Expense_PD1[[#This Row],[TOTAL]]*VLOOKUP(Detailed_Expense_PD1[[#This Row],[CURRENCY]],#REF!,2,0),"")</f>
        <v/>
      </c>
      <c r="O110" s="311"/>
      <c r="P110" s="311"/>
      <c r="Q110" s="320"/>
      <c r="R110" s="18"/>
      <c r="S110" s="54"/>
      <c r="T110" s="20"/>
      <c r="U110" s="18"/>
      <c r="V110" s="72"/>
      <c r="W110" s="72"/>
      <c r="X110" s="27"/>
      <c r="Y110" s="18"/>
      <c r="AA110" s="15"/>
    </row>
    <row r="111" spans="1:27" ht="15.5" x14ac:dyDescent="0.35">
      <c r="A111" s="313"/>
      <c r="B111" s="313"/>
      <c r="C111" s="313"/>
      <c r="D111" s="313"/>
      <c r="E111" s="15"/>
      <c r="F111" s="293"/>
      <c r="G111" s="313"/>
      <c r="H111" s="313"/>
      <c r="I111" s="313"/>
      <c r="J111" s="312"/>
      <c r="K111" s="312"/>
      <c r="L111" s="309"/>
      <c r="M111" s="233" t="str">
        <f t="shared" si="0"/>
        <v/>
      </c>
      <c r="N111" s="233" t="str">
        <f>IF(Detailed_Expense_PD1[[#This Row],[TOTAL]]&lt;&gt;"",Detailed_Expense_PD1[[#This Row],[TOTAL]]*VLOOKUP(Detailed_Expense_PD1[[#This Row],[CURRENCY]],#REF!,2,0),"")</f>
        <v/>
      </c>
      <c r="O111" s="311"/>
      <c r="P111" s="311"/>
      <c r="Q111" s="320"/>
      <c r="R111" s="18"/>
      <c r="S111" s="54"/>
      <c r="T111" s="20"/>
      <c r="U111" s="18"/>
      <c r="V111" s="72"/>
      <c r="W111" s="72"/>
      <c r="X111" s="27"/>
      <c r="Y111" s="18"/>
      <c r="AA111" s="15"/>
    </row>
    <row r="112" spans="1:27" ht="15.5" x14ac:dyDescent="0.35">
      <c r="A112" s="313"/>
      <c r="B112" s="313"/>
      <c r="C112" s="313"/>
      <c r="D112" s="313"/>
      <c r="E112" s="15"/>
      <c r="F112" s="293"/>
      <c r="G112" s="313"/>
      <c r="H112" s="313"/>
      <c r="I112" s="313"/>
      <c r="J112" s="312"/>
      <c r="K112" s="312"/>
      <c r="L112" s="309"/>
      <c r="M112" s="233" t="str">
        <f t="shared" si="0"/>
        <v/>
      </c>
      <c r="N112" s="233" t="str">
        <f>IF(Detailed_Expense_PD1[[#This Row],[TOTAL]]&lt;&gt;"",Detailed_Expense_PD1[[#This Row],[TOTAL]]*VLOOKUP(Detailed_Expense_PD1[[#This Row],[CURRENCY]],#REF!,2,0),"")</f>
        <v/>
      </c>
      <c r="O112" s="311"/>
      <c r="P112" s="311"/>
      <c r="Q112" s="320"/>
      <c r="R112" s="18"/>
      <c r="S112" s="54"/>
      <c r="T112" s="20"/>
      <c r="U112" s="18"/>
      <c r="V112" s="72"/>
      <c r="W112" s="72"/>
      <c r="X112" s="27"/>
      <c r="Y112" s="25"/>
      <c r="AA112" s="15"/>
    </row>
    <row r="113" spans="1:27" ht="15.5" x14ac:dyDescent="0.35">
      <c r="A113" s="313"/>
      <c r="B113" s="313"/>
      <c r="C113" s="313"/>
      <c r="D113" s="313"/>
      <c r="E113" s="15"/>
      <c r="F113" s="293"/>
      <c r="G113" s="313"/>
      <c r="H113" s="313"/>
      <c r="I113" s="313"/>
      <c r="J113" s="312"/>
      <c r="K113" s="312"/>
      <c r="L113" s="309"/>
      <c r="M113" s="233" t="str">
        <f t="shared" si="0"/>
        <v/>
      </c>
      <c r="N113" s="233" t="str">
        <f>IF(Detailed_Expense_PD1[[#This Row],[TOTAL]]&lt;&gt;"",Detailed_Expense_PD1[[#This Row],[TOTAL]]*VLOOKUP(Detailed_Expense_PD1[[#This Row],[CURRENCY]],#REF!,2,0),"")</f>
        <v/>
      </c>
      <c r="O113" s="311"/>
      <c r="P113" s="311"/>
      <c r="Q113" s="320"/>
      <c r="R113" s="18"/>
      <c r="S113" s="54"/>
      <c r="T113" s="20"/>
      <c r="U113" s="18"/>
      <c r="V113" s="72"/>
      <c r="W113" s="72"/>
      <c r="X113" s="27"/>
      <c r="Y113" s="25"/>
      <c r="AA113" s="15"/>
    </row>
    <row r="114" spans="1:27" ht="15.5" x14ac:dyDescent="0.35">
      <c r="A114" s="313"/>
      <c r="B114" s="313"/>
      <c r="C114" s="313"/>
      <c r="D114" s="313"/>
      <c r="E114" s="15"/>
      <c r="F114" s="293"/>
      <c r="G114" s="313"/>
      <c r="H114" s="313"/>
      <c r="I114" s="313"/>
      <c r="J114" s="312"/>
      <c r="K114" s="312"/>
      <c r="L114" s="309"/>
      <c r="M114" s="233" t="str">
        <f t="shared" si="0"/>
        <v/>
      </c>
      <c r="N114" s="233" t="str">
        <f>IF(Detailed_Expense_PD1[[#This Row],[TOTAL]]&lt;&gt;"",Detailed_Expense_PD1[[#This Row],[TOTAL]]*VLOOKUP(Detailed_Expense_PD1[[#This Row],[CURRENCY]],#REF!,2,0),"")</f>
        <v/>
      </c>
      <c r="O114" s="311"/>
      <c r="P114" s="311"/>
      <c r="Q114" s="320"/>
      <c r="R114" s="18"/>
      <c r="S114" s="54"/>
      <c r="T114" s="20"/>
      <c r="U114" s="18"/>
      <c r="V114" s="72"/>
      <c r="W114" s="72"/>
      <c r="X114" s="27"/>
      <c r="Y114" s="18"/>
      <c r="AA114" s="15"/>
    </row>
    <row r="115" spans="1:27" ht="15.5" x14ac:dyDescent="0.35">
      <c r="A115" s="313"/>
      <c r="B115" s="313"/>
      <c r="C115" s="313"/>
      <c r="D115" s="313"/>
      <c r="E115" s="15"/>
      <c r="F115" s="293"/>
      <c r="G115" s="313"/>
      <c r="H115" s="313"/>
      <c r="I115" s="313"/>
      <c r="J115" s="312"/>
      <c r="K115" s="312"/>
      <c r="L115" s="309"/>
      <c r="M115" s="233" t="str">
        <f t="shared" si="0"/>
        <v/>
      </c>
      <c r="N115" s="233" t="str">
        <f>IF(Detailed_Expense_PD1[[#This Row],[TOTAL]]&lt;&gt;"",Detailed_Expense_PD1[[#This Row],[TOTAL]]*VLOOKUP(Detailed_Expense_PD1[[#This Row],[CURRENCY]],#REF!,2,0),"")</f>
        <v/>
      </c>
      <c r="O115" s="311"/>
      <c r="P115" s="311"/>
      <c r="Q115" s="320"/>
      <c r="R115" s="18"/>
      <c r="S115" s="54"/>
      <c r="T115" s="20"/>
      <c r="U115" s="18"/>
      <c r="V115" s="72"/>
      <c r="W115" s="72"/>
      <c r="X115" s="27"/>
      <c r="Y115" s="18"/>
      <c r="AA115" s="15"/>
    </row>
    <row r="116" spans="1:27" ht="15.5" x14ac:dyDescent="0.35">
      <c r="A116" s="313"/>
      <c r="B116" s="313"/>
      <c r="C116" s="313"/>
      <c r="D116" s="313"/>
      <c r="E116" s="15"/>
      <c r="F116" s="293"/>
      <c r="G116" s="313"/>
      <c r="H116" s="313"/>
      <c r="I116" s="313"/>
      <c r="J116" s="312"/>
      <c r="K116" s="312"/>
      <c r="L116" s="309"/>
      <c r="M116" s="233" t="str">
        <f t="shared" si="0"/>
        <v/>
      </c>
      <c r="N116" s="233" t="str">
        <f>IF(Detailed_Expense_PD1[[#This Row],[TOTAL]]&lt;&gt;"",Detailed_Expense_PD1[[#This Row],[TOTAL]]*VLOOKUP(Detailed_Expense_PD1[[#This Row],[CURRENCY]],#REF!,2,0),"")</f>
        <v/>
      </c>
      <c r="O116" s="311"/>
      <c r="P116" s="311"/>
      <c r="Q116" s="320"/>
      <c r="R116" s="18"/>
      <c r="S116" s="54"/>
      <c r="T116" s="20"/>
      <c r="U116" s="18"/>
      <c r="V116" s="72"/>
      <c r="W116" s="72"/>
      <c r="X116" s="27"/>
      <c r="Y116" s="26"/>
      <c r="AA116" s="15"/>
    </row>
    <row r="117" spans="1:27" ht="15.5" x14ac:dyDescent="0.35">
      <c r="A117" s="313"/>
      <c r="B117" s="313"/>
      <c r="C117" s="313"/>
      <c r="D117" s="313"/>
      <c r="E117" s="15"/>
      <c r="F117" s="293"/>
      <c r="G117" s="313"/>
      <c r="H117" s="313"/>
      <c r="I117" s="313"/>
      <c r="J117" s="312"/>
      <c r="K117" s="312"/>
      <c r="L117" s="309"/>
      <c r="M117" s="233" t="str">
        <f t="shared" si="0"/>
        <v/>
      </c>
      <c r="N117" s="233" t="str">
        <f>IF(Detailed_Expense_PD1[[#This Row],[TOTAL]]&lt;&gt;"",Detailed_Expense_PD1[[#This Row],[TOTAL]]*VLOOKUP(Detailed_Expense_PD1[[#This Row],[CURRENCY]],#REF!,2,0),"")</f>
        <v/>
      </c>
      <c r="O117" s="311"/>
      <c r="P117" s="311"/>
      <c r="Q117" s="320"/>
      <c r="R117" s="18"/>
      <c r="S117" s="54"/>
      <c r="T117" s="20"/>
      <c r="U117" s="18"/>
      <c r="V117" s="72"/>
      <c r="W117" s="72"/>
      <c r="X117" s="27"/>
      <c r="Y117" s="26"/>
      <c r="AA117" s="15"/>
    </row>
    <row r="118" spans="1:27" ht="15.5" x14ac:dyDescent="0.35">
      <c r="A118" s="313"/>
      <c r="B118" s="313"/>
      <c r="C118" s="313"/>
      <c r="D118" s="313"/>
      <c r="E118" s="15"/>
      <c r="F118" s="293"/>
      <c r="G118" s="313"/>
      <c r="H118" s="313"/>
      <c r="I118" s="313"/>
      <c r="J118" s="312"/>
      <c r="K118" s="312"/>
      <c r="L118" s="309"/>
      <c r="M118" s="233" t="str">
        <f t="shared" si="0"/>
        <v/>
      </c>
      <c r="N118" s="233" t="str">
        <f>IF(Detailed_Expense_PD1[[#This Row],[TOTAL]]&lt;&gt;"",Detailed_Expense_PD1[[#This Row],[TOTAL]]*VLOOKUP(Detailed_Expense_PD1[[#This Row],[CURRENCY]],#REF!,2,0),"")</f>
        <v/>
      </c>
      <c r="O118" s="311"/>
      <c r="P118" s="311"/>
      <c r="Q118" s="320"/>
      <c r="R118" s="18"/>
      <c r="S118" s="54"/>
      <c r="T118" s="20"/>
      <c r="U118" s="18"/>
      <c r="V118" s="72"/>
      <c r="W118" s="72"/>
      <c r="X118" s="27"/>
      <c r="Y118" s="25"/>
      <c r="AA118" s="15"/>
    </row>
    <row r="119" spans="1:27" ht="15.5" x14ac:dyDescent="0.35">
      <c r="A119" s="314"/>
      <c r="B119" s="311"/>
      <c r="C119" s="311"/>
      <c r="D119" s="311"/>
      <c r="F119" s="293"/>
      <c r="G119" s="311"/>
      <c r="H119" s="311"/>
      <c r="I119" s="311"/>
      <c r="J119" s="312"/>
      <c r="K119" s="312"/>
      <c r="L119" s="309"/>
      <c r="M119" s="233" t="str">
        <f t="shared" si="0"/>
        <v/>
      </c>
      <c r="N119" s="233" t="str">
        <f>IF(Detailed_Expense_PD1[[#This Row],[TOTAL]]&lt;&gt;"",Detailed_Expense_PD1[[#This Row],[TOTAL]]*VLOOKUP(Detailed_Expense_PD1[[#This Row],[CURRENCY]],#REF!,2,0),"")</f>
        <v/>
      </c>
      <c r="O119" s="311"/>
      <c r="P119" s="311"/>
      <c r="Q119" s="320"/>
      <c r="R119" s="18"/>
      <c r="S119" s="54"/>
      <c r="T119" s="20"/>
      <c r="U119" s="18"/>
      <c r="V119" s="72"/>
      <c r="W119" s="72"/>
      <c r="X119" s="27"/>
      <c r="Y119" s="25"/>
      <c r="AA119" s="15"/>
    </row>
    <row r="120" spans="1:27" ht="15.5" x14ac:dyDescent="0.35">
      <c r="A120" s="314"/>
      <c r="B120" s="311"/>
      <c r="C120" s="311"/>
      <c r="D120" s="311"/>
      <c r="F120" s="293"/>
      <c r="G120" s="311"/>
      <c r="H120" s="311"/>
      <c r="I120" s="311"/>
      <c r="J120" s="312"/>
      <c r="K120" s="312"/>
      <c r="L120" s="309"/>
      <c r="M120" s="233" t="str">
        <f t="shared" si="0"/>
        <v/>
      </c>
      <c r="N120" s="233" t="str">
        <f>IF(Detailed_Expense_PD1[[#This Row],[TOTAL]]&lt;&gt;"",Detailed_Expense_PD1[[#This Row],[TOTAL]]*VLOOKUP(Detailed_Expense_PD1[[#This Row],[CURRENCY]],#REF!,2,0),"")</f>
        <v/>
      </c>
      <c r="O120" s="311"/>
      <c r="P120" s="311"/>
      <c r="Q120" s="320"/>
      <c r="R120" s="18"/>
      <c r="S120" s="54"/>
      <c r="T120" s="20"/>
      <c r="U120" s="18"/>
      <c r="V120" s="72"/>
      <c r="W120" s="72"/>
      <c r="X120" s="27"/>
      <c r="Y120" s="25"/>
      <c r="Z120" s="27"/>
      <c r="AA120" s="15"/>
    </row>
    <row r="121" spans="1:27" ht="15.5" x14ac:dyDescent="0.35">
      <c r="A121" s="314"/>
      <c r="B121" s="311"/>
      <c r="C121" s="311"/>
      <c r="D121" s="311"/>
      <c r="F121" s="293"/>
      <c r="G121" s="311"/>
      <c r="H121" s="311"/>
      <c r="I121" s="311"/>
      <c r="J121" s="312"/>
      <c r="K121" s="312"/>
      <c r="L121" s="309"/>
      <c r="M121" s="233" t="str">
        <f t="shared" si="0"/>
        <v/>
      </c>
      <c r="N121" s="233" t="str">
        <f>IF(Detailed_Expense_PD1[[#This Row],[TOTAL]]&lt;&gt;"",Detailed_Expense_PD1[[#This Row],[TOTAL]]*VLOOKUP(Detailed_Expense_PD1[[#This Row],[CURRENCY]],#REF!,2,0),"")</f>
        <v/>
      </c>
      <c r="O121" s="311"/>
      <c r="P121" s="311"/>
      <c r="Q121" s="320"/>
      <c r="R121" s="18"/>
      <c r="S121" s="54"/>
      <c r="T121" s="20"/>
      <c r="U121" s="18"/>
      <c r="V121" s="72"/>
      <c r="W121" s="72"/>
      <c r="X121" s="27"/>
      <c r="Y121" s="18"/>
      <c r="AA121" s="15"/>
    </row>
    <row r="122" spans="1:27" ht="15.5" x14ac:dyDescent="0.35">
      <c r="A122" s="314"/>
      <c r="B122" s="311"/>
      <c r="C122" s="311"/>
      <c r="D122" s="311"/>
      <c r="F122" s="293"/>
      <c r="G122" s="311"/>
      <c r="H122" s="311"/>
      <c r="I122" s="311"/>
      <c r="J122" s="312"/>
      <c r="K122" s="312"/>
      <c r="L122" s="309"/>
      <c r="M122" s="233" t="str">
        <f t="shared" si="0"/>
        <v/>
      </c>
      <c r="N122" s="233" t="str">
        <f>IF(Detailed_Expense_PD1[[#This Row],[TOTAL]]&lt;&gt;"",Detailed_Expense_PD1[[#This Row],[TOTAL]]*VLOOKUP(Detailed_Expense_PD1[[#This Row],[CURRENCY]],#REF!,2,0),"")</f>
        <v/>
      </c>
      <c r="O122" s="311"/>
      <c r="P122" s="311"/>
      <c r="Q122" s="320"/>
      <c r="R122" s="18"/>
      <c r="S122" s="54"/>
      <c r="T122" s="20"/>
      <c r="U122" s="18"/>
      <c r="V122" s="72"/>
      <c r="W122" s="72"/>
      <c r="X122" s="27"/>
      <c r="Y122" s="25"/>
      <c r="AA122" s="15"/>
    </row>
    <row r="123" spans="1:27" ht="15.5" x14ac:dyDescent="0.35">
      <c r="A123" s="314"/>
      <c r="B123" s="311"/>
      <c r="C123" s="311"/>
      <c r="D123" s="311"/>
      <c r="F123" s="293"/>
      <c r="G123" s="311"/>
      <c r="H123" s="311"/>
      <c r="I123" s="311"/>
      <c r="J123" s="312"/>
      <c r="K123" s="312"/>
      <c r="L123" s="309"/>
      <c r="M123" s="233" t="str">
        <f t="shared" si="0"/>
        <v/>
      </c>
      <c r="N123" s="233" t="str">
        <f>IF(Detailed_Expense_PD1[[#This Row],[TOTAL]]&lt;&gt;"",Detailed_Expense_PD1[[#This Row],[TOTAL]]*VLOOKUP(Detailed_Expense_PD1[[#This Row],[CURRENCY]],#REF!,2,0),"")</f>
        <v/>
      </c>
      <c r="O123" s="311"/>
      <c r="P123" s="311"/>
      <c r="Q123" s="311"/>
      <c r="R123" s="27"/>
      <c r="S123" s="54"/>
      <c r="T123" s="20"/>
      <c r="U123" s="18"/>
      <c r="V123" s="72"/>
      <c r="W123" s="72"/>
      <c r="X123" s="27"/>
      <c r="Y123" s="18"/>
      <c r="AA123" s="15"/>
    </row>
    <row r="124" spans="1:27" ht="15.5" x14ac:dyDescent="0.35">
      <c r="A124" s="314"/>
      <c r="B124" s="311"/>
      <c r="C124" s="311"/>
      <c r="D124" s="311"/>
      <c r="F124" s="293"/>
      <c r="G124" s="311"/>
      <c r="H124" s="311"/>
      <c r="I124" s="311"/>
      <c r="J124" s="312"/>
      <c r="K124" s="312"/>
      <c r="L124" s="309"/>
      <c r="M124" s="233" t="str">
        <f t="shared" si="0"/>
        <v/>
      </c>
      <c r="N124" s="233" t="str">
        <f>IF(Detailed_Expense_PD1[[#This Row],[TOTAL]]&lt;&gt;"",Detailed_Expense_PD1[[#This Row],[TOTAL]]*VLOOKUP(Detailed_Expense_PD1[[#This Row],[CURRENCY]],#REF!,2,0),"")</f>
        <v/>
      </c>
      <c r="O124" s="311"/>
      <c r="P124" s="311"/>
      <c r="Q124" s="311"/>
      <c r="S124" s="54"/>
      <c r="T124" s="20"/>
      <c r="U124" s="18"/>
      <c r="V124" s="72"/>
      <c r="W124" s="72"/>
      <c r="X124" s="27"/>
      <c r="Y124" s="29"/>
      <c r="AA124" s="15"/>
    </row>
    <row r="125" spans="1:27" ht="15.5" x14ac:dyDescent="0.35">
      <c r="A125" s="314"/>
      <c r="B125" s="311"/>
      <c r="C125" s="311"/>
      <c r="D125" s="311"/>
      <c r="F125" s="293"/>
      <c r="G125" s="311"/>
      <c r="H125" s="311"/>
      <c r="I125" s="311"/>
      <c r="J125" s="319"/>
      <c r="K125" s="312"/>
      <c r="L125" s="309"/>
      <c r="M125" s="233" t="str">
        <f t="shared" si="0"/>
        <v/>
      </c>
      <c r="N125" s="233" t="str">
        <f>IF(Detailed_Expense_PD1[[#This Row],[TOTAL]]&lt;&gt;"",Detailed_Expense_PD1[[#This Row],[TOTAL]]*VLOOKUP(Detailed_Expense_PD1[[#This Row],[CURRENCY]],#REF!,2,0),"")</f>
        <v/>
      </c>
      <c r="O125" s="311"/>
      <c r="P125" s="311"/>
      <c r="Q125" s="311"/>
      <c r="S125" s="54"/>
      <c r="T125" s="20"/>
      <c r="U125" s="18"/>
      <c r="V125" s="72"/>
      <c r="W125" s="72"/>
      <c r="X125" s="27"/>
      <c r="Y125" s="29"/>
      <c r="AA125" s="15"/>
    </row>
    <row r="126" spans="1:27" ht="15.5" x14ac:dyDescent="0.35">
      <c r="A126" s="314"/>
      <c r="B126" s="311"/>
      <c r="C126" s="311"/>
      <c r="D126" s="311"/>
      <c r="F126" s="293"/>
      <c r="G126" s="311"/>
      <c r="H126" s="311"/>
      <c r="I126" s="311"/>
      <c r="J126" s="312"/>
      <c r="K126" s="312"/>
      <c r="L126" s="309"/>
      <c r="M126" s="233" t="str">
        <f t="shared" si="0"/>
        <v/>
      </c>
      <c r="N126" s="233" t="str">
        <f>IF(Detailed_Expense_PD1[[#This Row],[TOTAL]]&lt;&gt;"",Detailed_Expense_PD1[[#This Row],[TOTAL]]*VLOOKUP(Detailed_Expense_PD1[[#This Row],[CURRENCY]],#REF!,2,0),"")</f>
        <v/>
      </c>
      <c r="O126" s="311"/>
      <c r="P126" s="311"/>
      <c r="Q126" s="311"/>
      <c r="S126" s="54"/>
      <c r="T126" s="20"/>
      <c r="U126" s="18"/>
      <c r="V126" s="72"/>
      <c r="W126" s="72"/>
      <c r="X126" s="27"/>
      <c r="Y126" s="26"/>
      <c r="AA126" s="15"/>
    </row>
    <row r="127" spans="1:27" ht="15.5" x14ac:dyDescent="0.35">
      <c r="A127" s="314"/>
      <c r="B127" s="311"/>
      <c r="C127" s="311"/>
      <c r="D127" s="311"/>
      <c r="F127" s="293"/>
      <c r="G127" s="311"/>
      <c r="H127" s="311"/>
      <c r="I127" s="311"/>
      <c r="J127" s="312"/>
      <c r="K127" s="312"/>
      <c r="L127" s="309"/>
      <c r="M127" s="233" t="str">
        <f t="shared" si="0"/>
        <v/>
      </c>
      <c r="N127" s="233" t="str">
        <f>IF(Detailed_Expense_PD1[[#This Row],[TOTAL]]&lt;&gt;"",Detailed_Expense_PD1[[#This Row],[TOTAL]]*VLOOKUP(Detailed_Expense_PD1[[#This Row],[CURRENCY]],#REF!,2,0),"")</f>
        <v/>
      </c>
      <c r="O127" s="311"/>
      <c r="P127" s="311"/>
      <c r="Q127" s="311"/>
      <c r="S127" s="54"/>
      <c r="T127" s="20"/>
      <c r="U127" s="18"/>
      <c r="V127" s="72"/>
      <c r="W127" s="72"/>
      <c r="X127" s="27"/>
      <c r="AA127" s="15"/>
    </row>
    <row r="128" spans="1:27" ht="15.5" x14ac:dyDescent="0.35">
      <c r="A128" s="314"/>
      <c r="B128" s="311"/>
      <c r="C128" s="311"/>
      <c r="D128" s="311"/>
      <c r="F128" s="293"/>
      <c r="G128" s="311"/>
      <c r="H128" s="311"/>
      <c r="I128" s="311"/>
      <c r="J128" s="312"/>
      <c r="K128" s="312"/>
      <c r="L128" s="309"/>
      <c r="M128" s="233" t="str">
        <f t="shared" si="0"/>
        <v/>
      </c>
      <c r="N128" s="233" t="str">
        <f>IF(Detailed_Expense_PD1[[#This Row],[TOTAL]]&lt;&gt;"",Detailed_Expense_PD1[[#This Row],[TOTAL]]*VLOOKUP(Detailed_Expense_PD1[[#This Row],[CURRENCY]],#REF!,2,0),"")</f>
        <v/>
      </c>
      <c r="O128" s="311"/>
      <c r="P128" s="311"/>
      <c r="Q128" s="311"/>
      <c r="S128" s="54"/>
      <c r="T128" s="20"/>
      <c r="U128" s="18"/>
      <c r="V128" s="72"/>
      <c r="W128" s="72"/>
      <c r="X128" s="27"/>
      <c r="Y128" s="25"/>
      <c r="AA128" s="15"/>
    </row>
    <row r="129" spans="1:27" ht="15.5" x14ac:dyDescent="0.35">
      <c r="A129" s="314"/>
      <c r="B129" s="311"/>
      <c r="C129" s="311"/>
      <c r="D129" s="311"/>
      <c r="F129" s="293"/>
      <c r="G129" s="311"/>
      <c r="H129" s="311"/>
      <c r="I129" s="311"/>
      <c r="J129" s="312"/>
      <c r="K129" s="312"/>
      <c r="L129" s="309"/>
      <c r="M129" s="233" t="str">
        <f t="shared" si="0"/>
        <v/>
      </c>
      <c r="N129" s="233" t="str">
        <f>IF(Detailed_Expense_PD1[[#This Row],[TOTAL]]&lt;&gt;"",Detailed_Expense_PD1[[#This Row],[TOTAL]]*VLOOKUP(Detailed_Expense_PD1[[#This Row],[CURRENCY]],#REF!,2,0),"")</f>
        <v/>
      </c>
      <c r="O129" s="311"/>
      <c r="P129" s="311"/>
      <c r="Q129" s="311"/>
      <c r="S129" s="54"/>
      <c r="T129" s="20"/>
      <c r="U129" s="18"/>
      <c r="V129" s="72"/>
      <c r="W129" s="72"/>
      <c r="X129" s="27"/>
      <c r="Y129" s="25"/>
      <c r="AA129" s="15"/>
    </row>
    <row r="130" spans="1:27" ht="15.5" x14ac:dyDescent="0.35">
      <c r="A130" s="314"/>
      <c r="B130" s="311"/>
      <c r="C130" s="311"/>
      <c r="D130" s="311"/>
      <c r="F130" s="293"/>
      <c r="G130" s="311"/>
      <c r="H130" s="311"/>
      <c r="I130" s="311"/>
      <c r="J130" s="312"/>
      <c r="K130" s="312"/>
      <c r="L130" s="309"/>
      <c r="M130" s="233" t="str">
        <f t="shared" si="0"/>
        <v/>
      </c>
      <c r="N130" s="233" t="str">
        <f>IF(Detailed_Expense_PD1[[#This Row],[TOTAL]]&lt;&gt;"",Detailed_Expense_PD1[[#This Row],[TOTAL]]*VLOOKUP(Detailed_Expense_PD1[[#This Row],[CURRENCY]],#REF!,2,0),"")</f>
        <v/>
      </c>
      <c r="O130" s="311"/>
      <c r="P130" s="311"/>
      <c r="Q130" s="311"/>
      <c r="S130" s="54"/>
      <c r="T130" s="20"/>
      <c r="U130" s="18"/>
      <c r="V130" s="72"/>
      <c r="W130" s="72"/>
      <c r="X130" s="27"/>
      <c r="Y130" s="26"/>
      <c r="AA130" s="15"/>
    </row>
    <row r="131" spans="1:27" ht="15.5" x14ac:dyDescent="0.35">
      <c r="A131" s="314"/>
      <c r="B131" s="311"/>
      <c r="C131" s="311"/>
      <c r="D131" s="311"/>
      <c r="F131" s="293"/>
      <c r="G131" s="311"/>
      <c r="H131" s="311"/>
      <c r="I131" s="311"/>
      <c r="J131" s="312"/>
      <c r="K131" s="312"/>
      <c r="L131" s="309"/>
      <c r="M131" s="233" t="str">
        <f t="shared" si="0"/>
        <v/>
      </c>
      <c r="N131" s="233" t="str">
        <f>IF(Detailed_Expense_PD1[[#This Row],[TOTAL]]&lt;&gt;"",Detailed_Expense_PD1[[#This Row],[TOTAL]]*VLOOKUP(Detailed_Expense_PD1[[#This Row],[CURRENCY]],#REF!,2,0),"")</f>
        <v/>
      </c>
      <c r="O131" s="311"/>
      <c r="P131" s="311"/>
      <c r="Q131" s="311"/>
      <c r="S131" s="18"/>
      <c r="T131" s="20"/>
      <c r="U131" s="18"/>
      <c r="V131" s="72"/>
      <c r="W131" s="72"/>
      <c r="X131" s="27"/>
      <c r="Y131" s="29"/>
      <c r="AA131" s="15"/>
    </row>
    <row r="132" spans="1:27" ht="15.5" x14ac:dyDescent="0.35">
      <c r="A132" s="314"/>
      <c r="B132" s="311"/>
      <c r="C132" s="311"/>
      <c r="D132" s="311"/>
      <c r="F132" s="293"/>
      <c r="G132" s="311"/>
      <c r="H132" s="311"/>
      <c r="I132" s="311"/>
      <c r="J132" s="312"/>
      <c r="K132" s="312"/>
      <c r="L132" s="309"/>
      <c r="M132" s="233" t="str">
        <f t="shared" si="0"/>
        <v/>
      </c>
      <c r="N132" s="233" t="str">
        <f>IF(Detailed_Expense_PD1[[#This Row],[TOTAL]]&lt;&gt;"",Detailed_Expense_PD1[[#This Row],[TOTAL]]*VLOOKUP(Detailed_Expense_PD1[[#This Row],[CURRENCY]],#REF!,2,0),"")</f>
        <v/>
      </c>
      <c r="O132" s="311"/>
      <c r="P132" s="311"/>
      <c r="Q132" s="311"/>
      <c r="S132" s="54"/>
      <c r="T132" s="20"/>
      <c r="U132" s="18"/>
      <c r="V132" s="72"/>
      <c r="W132" s="72"/>
      <c r="X132" s="27"/>
      <c r="Y132" s="29"/>
      <c r="AA132" s="15"/>
    </row>
    <row r="133" spans="1:27" ht="15.5" x14ac:dyDescent="0.35">
      <c r="A133" s="314"/>
      <c r="B133" s="311"/>
      <c r="C133" s="311"/>
      <c r="D133" s="311"/>
      <c r="F133" s="293"/>
      <c r="G133" s="311"/>
      <c r="H133" s="311"/>
      <c r="I133" s="311"/>
      <c r="J133" s="312"/>
      <c r="K133" s="312"/>
      <c r="L133" s="309"/>
      <c r="M133" s="233" t="str">
        <f t="shared" si="0"/>
        <v/>
      </c>
      <c r="N133" s="233" t="str">
        <f>IF(Detailed_Expense_PD1[[#This Row],[TOTAL]]&lt;&gt;"",Detailed_Expense_PD1[[#This Row],[TOTAL]]*VLOOKUP(Detailed_Expense_PD1[[#This Row],[CURRENCY]],#REF!,2,0),"")</f>
        <v/>
      </c>
      <c r="O133" s="311"/>
      <c r="P133" s="311"/>
      <c r="Q133" s="311"/>
      <c r="S133" s="54"/>
      <c r="T133" s="20"/>
      <c r="U133" s="18"/>
      <c r="V133" s="72"/>
      <c r="W133" s="72"/>
      <c r="X133" s="27"/>
      <c r="Y133" s="29"/>
      <c r="AA133" s="15"/>
    </row>
    <row r="134" spans="1:27" ht="15.5" x14ac:dyDescent="0.35">
      <c r="A134" s="314"/>
      <c r="B134" s="311"/>
      <c r="C134" s="311"/>
      <c r="D134" s="311"/>
      <c r="F134" s="293"/>
      <c r="G134" s="311"/>
      <c r="H134" s="311"/>
      <c r="I134" s="311"/>
      <c r="J134" s="312"/>
      <c r="K134" s="312"/>
      <c r="L134" s="309"/>
      <c r="M134" s="233" t="str">
        <f t="shared" si="0"/>
        <v/>
      </c>
      <c r="N134" s="233" t="str">
        <f>IF(Detailed_Expense_PD1[[#This Row],[TOTAL]]&lt;&gt;"",Detailed_Expense_PD1[[#This Row],[TOTAL]]*VLOOKUP(Detailed_Expense_PD1[[#This Row],[CURRENCY]],#REF!,2,0),"")</f>
        <v/>
      </c>
      <c r="O134" s="311"/>
      <c r="P134" s="311"/>
      <c r="Q134" s="311"/>
      <c r="R134" s="27"/>
      <c r="S134" s="54"/>
      <c r="T134" s="20"/>
      <c r="U134" s="18"/>
      <c r="V134" s="72"/>
      <c r="W134" s="72"/>
      <c r="X134" s="27"/>
      <c r="Y134" s="25"/>
      <c r="Z134" s="27"/>
      <c r="AA134" s="15"/>
    </row>
    <row r="135" spans="1:27" ht="15.5" x14ac:dyDescent="0.35">
      <c r="A135" s="314"/>
      <c r="B135" s="311"/>
      <c r="C135" s="311"/>
      <c r="D135" s="311"/>
      <c r="F135" s="293"/>
      <c r="G135" s="311"/>
      <c r="H135" s="311"/>
      <c r="I135" s="311"/>
      <c r="J135" s="312"/>
      <c r="K135" s="312"/>
      <c r="L135" s="309"/>
      <c r="M135" s="233" t="str">
        <f t="shared" si="0"/>
        <v/>
      </c>
      <c r="N135" s="233" t="str">
        <f>IF(Detailed_Expense_PD1[[#This Row],[TOTAL]]&lt;&gt;"",Detailed_Expense_PD1[[#This Row],[TOTAL]]*VLOOKUP(Detailed_Expense_PD1[[#This Row],[CURRENCY]],#REF!,2,0),"")</f>
        <v/>
      </c>
      <c r="O135" s="311"/>
      <c r="P135" s="311"/>
      <c r="Q135" s="311"/>
      <c r="R135" s="27"/>
      <c r="S135" s="54"/>
      <c r="T135" s="20"/>
      <c r="U135" s="18"/>
      <c r="V135" s="72"/>
      <c r="W135" s="72"/>
      <c r="X135" s="27"/>
      <c r="Y135" s="25"/>
      <c r="AA135" s="15"/>
    </row>
    <row r="136" spans="1:27" ht="15.5" x14ac:dyDescent="0.35">
      <c r="A136" s="314"/>
      <c r="B136" s="311"/>
      <c r="C136" s="311"/>
      <c r="D136" s="311"/>
      <c r="F136" s="293"/>
      <c r="G136" s="311"/>
      <c r="H136" s="311"/>
      <c r="I136" s="311"/>
      <c r="J136" s="312"/>
      <c r="K136" s="312"/>
      <c r="L136" s="309"/>
      <c r="M136" s="233" t="str">
        <f t="shared" si="0"/>
        <v/>
      </c>
      <c r="N136" s="233" t="str">
        <f>IF(Detailed_Expense_PD1[[#This Row],[TOTAL]]&lt;&gt;"",Detailed_Expense_PD1[[#This Row],[TOTAL]]*VLOOKUP(Detailed_Expense_PD1[[#This Row],[CURRENCY]],#REF!,2,0),"")</f>
        <v/>
      </c>
      <c r="O136" s="311"/>
      <c r="P136" s="311"/>
      <c r="Q136" s="311"/>
      <c r="R136" s="27"/>
      <c r="S136" s="54"/>
      <c r="T136" s="20"/>
      <c r="U136" s="18"/>
      <c r="V136" s="72"/>
      <c r="W136" s="72"/>
      <c r="X136" s="27"/>
      <c r="Y136" s="25"/>
      <c r="AA136" s="15"/>
    </row>
    <row r="137" spans="1:27" ht="15.5" x14ac:dyDescent="0.35">
      <c r="A137" s="314"/>
      <c r="B137" s="311"/>
      <c r="C137" s="311"/>
      <c r="D137" s="311"/>
      <c r="F137" s="293"/>
      <c r="G137" s="311"/>
      <c r="H137" s="311"/>
      <c r="I137" s="311"/>
      <c r="J137" s="312"/>
      <c r="K137" s="312"/>
      <c r="L137" s="309"/>
      <c r="M137" s="233" t="str">
        <f t="shared" si="0"/>
        <v/>
      </c>
      <c r="N137" s="233" t="str">
        <f>IF(Detailed_Expense_PD1[[#This Row],[TOTAL]]&lt;&gt;"",Detailed_Expense_PD1[[#This Row],[TOTAL]]*VLOOKUP(Detailed_Expense_PD1[[#This Row],[CURRENCY]],#REF!,2,0),"")</f>
        <v/>
      </c>
      <c r="O137" s="311"/>
      <c r="P137" s="311"/>
      <c r="Q137" s="311"/>
      <c r="R137" s="27"/>
      <c r="S137" s="54"/>
      <c r="T137" s="20"/>
      <c r="U137" s="18"/>
      <c r="V137" s="72"/>
      <c r="W137" s="72"/>
      <c r="X137" s="27"/>
      <c r="Y137" s="18"/>
      <c r="AA137" s="15"/>
    </row>
    <row r="138" spans="1:27" ht="15.5" x14ac:dyDescent="0.35">
      <c r="A138" s="314"/>
      <c r="B138" s="311"/>
      <c r="C138" s="311"/>
      <c r="D138" s="311"/>
      <c r="F138" s="293"/>
      <c r="G138" s="311"/>
      <c r="H138" s="311"/>
      <c r="I138" s="311"/>
      <c r="J138" s="312"/>
      <c r="K138" s="312"/>
      <c r="L138" s="309"/>
      <c r="M138" s="233" t="str">
        <f t="shared" si="0"/>
        <v/>
      </c>
      <c r="N138" s="233" t="str">
        <f>IF(Detailed_Expense_PD1[[#This Row],[TOTAL]]&lt;&gt;"",Detailed_Expense_PD1[[#This Row],[TOTAL]]*VLOOKUP(Detailed_Expense_PD1[[#This Row],[CURRENCY]],#REF!,2,0),"")</f>
        <v/>
      </c>
      <c r="O138" s="311"/>
      <c r="P138" s="311"/>
      <c r="Q138" s="311"/>
      <c r="R138" s="27"/>
      <c r="S138" s="54"/>
      <c r="T138" s="20"/>
      <c r="U138" s="18"/>
      <c r="V138" s="72"/>
      <c r="W138" s="72"/>
      <c r="X138" s="27"/>
      <c r="Y138" s="18"/>
      <c r="AA138" s="15"/>
    </row>
    <row r="139" spans="1:27" ht="15.5" x14ac:dyDescent="0.35">
      <c r="A139" s="314"/>
      <c r="B139" s="311"/>
      <c r="C139" s="311"/>
      <c r="D139" s="311"/>
      <c r="F139" s="293"/>
      <c r="G139" s="311"/>
      <c r="H139" s="311"/>
      <c r="I139" s="311"/>
      <c r="J139" s="312"/>
      <c r="K139" s="312"/>
      <c r="L139" s="309"/>
      <c r="M139" s="233" t="str">
        <f t="shared" si="0"/>
        <v/>
      </c>
      <c r="N139" s="233" t="str">
        <f>IF(Detailed_Expense_PD1[[#This Row],[TOTAL]]&lt;&gt;"",Detailed_Expense_PD1[[#This Row],[TOTAL]]*VLOOKUP(Detailed_Expense_PD1[[#This Row],[CURRENCY]],#REF!,2,0),"")</f>
        <v/>
      </c>
      <c r="O139" s="311"/>
      <c r="P139" s="311"/>
      <c r="Q139" s="311"/>
      <c r="R139" s="27"/>
      <c r="S139" s="54"/>
      <c r="T139" s="20"/>
      <c r="U139" s="18"/>
      <c r="V139" s="72"/>
      <c r="W139" s="72"/>
      <c r="X139" s="27"/>
      <c r="Y139" s="18"/>
      <c r="AA139" s="15"/>
    </row>
    <row r="140" spans="1:27" ht="15.5" x14ac:dyDescent="0.35">
      <c r="A140" s="314"/>
      <c r="B140" s="311"/>
      <c r="C140" s="311"/>
      <c r="D140" s="311"/>
      <c r="F140" s="293"/>
      <c r="G140" s="311"/>
      <c r="H140" s="311"/>
      <c r="I140" s="311"/>
      <c r="J140" s="312"/>
      <c r="K140" s="312"/>
      <c r="L140" s="309"/>
      <c r="M140" s="233" t="str">
        <f t="shared" si="0"/>
        <v/>
      </c>
      <c r="N140" s="233" t="str">
        <f>IF(Detailed_Expense_PD1[[#This Row],[TOTAL]]&lt;&gt;"",Detailed_Expense_PD1[[#This Row],[TOTAL]]*VLOOKUP(Detailed_Expense_PD1[[#This Row],[CURRENCY]],#REF!,2,0),"")</f>
        <v/>
      </c>
      <c r="O140" s="311"/>
      <c r="P140" s="311"/>
      <c r="Q140" s="311"/>
      <c r="R140" s="27"/>
      <c r="S140" s="54"/>
      <c r="T140" s="20"/>
      <c r="U140" s="18"/>
      <c r="V140" s="72"/>
      <c r="W140" s="72"/>
      <c r="X140" s="27"/>
      <c r="Y140" s="25"/>
      <c r="AA140" s="15"/>
    </row>
    <row r="141" spans="1:27" ht="15.5" x14ac:dyDescent="0.35">
      <c r="A141" s="314"/>
      <c r="B141" s="311"/>
      <c r="C141" s="311"/>
      <c r="D141" s="311"/>
      <c r="F141" s="293"/>
      <c r="G141" s="311"/>
      <c r="H141" s="311"/>
      <c r="I141" s="311"/>
      <c r="J141" s="312"/>
      <c r="K141" s="312"/>
      <c r="L141" s="309"/>
      <c r="M141" s="233" t="str">
        <f t="shared" si="0"/>
        <v/>
      </c>
      <c r="N141" s="233" t="str">
        <f>IF(Detailed_Expense_PD1[[#This Row],[TOTAL]]&lt;&gt;"",Detailed_Expense_PD1[[#This Row],[TOTAL]]*VLOOKUP(Detailed_Expense_PD1[[#This Row],[CURRENCY]],#REF!,2,0),"")</f>
        <v/>
      </c>
      <c r="O141" s="311"/>
      <c r="P141" s="311"/>
      <c r="Q141" s="311"/>
      <c r="R141" s="27"/>
      <c r="S141" s="54"/>
      <c r="T141" s="20"/>
      <c r="U141" s="18"/>
      <c r="V141" s="72"/>
      <c r="W141" s="72"/>
      <c r="X141" s="27"/>
      <c r="Y141" s="25"/>
      <c r="AA141" s="15"/>
    </row>
    <row r="142" spans="1:27" ht="15.5" x14ac:dyDescent="0.35">
      <c r="A142" s="314"/>
      <c r="B142" s="311"/>
      <c r="C142" s="311"/>
      <c r="D142" s="311"/>
      <c r="F142" s="293"/>
      <c r="G142" s="311"/>
      <c r="H142" s="311"/>
      <c r="I142" s="311"/>
      <c r="J142" s="312"/>
      <c r="K142" s="312"/>
      <c r="L142" s="309"/>
      <c r="M142" s="233" t="str">
        <f t="shared" si="0"/>
        <v/>
      </c>
      <c r="N142" s="233" t="str">
        <f>IF(Detailed_Expense_PD1[[#This Row],[TOTAL]]&lt;&gt;"",Detailed_Expense_PD1[[#This Row],[TOTAL]]*VLOOKUP(Detailed_Expense_PD1[[#This Row],[CURRENCY]],#REF!,2,0),"")</f>
        <v/>
      </c>
      <c r="O142" s="311"/>
      <c r="P142" s="311"/>
      <c r="Q142" s="311"/>
      <c r="R142" s="27"/>
      <c r="S142" s="54"/>
      <c r="T142" s="20"/>
      <c r="U142" s="18"/>
      <c r="V142" s="72"/>
      <c r="W142" s="72"/>
      <c r="X142" s="27"/>
      <c r="Y142" s="25"/>
      <c r="AA142" s="15"/>
    </row>
    <row r="143" spans="1:27" ht="15.5" x14ac:dyDescent="0.35">
      <c r="A143" s="314"/>
      <c r="B143" s="311"/>
      <c r="C143" s="311"/>
      <c r="D143" s="311"/>
      <c r="F143" s="293"/>
      <c r="G143" s="311"/>
      <c r="H143" s="311"/>
      <c r="I143" s="311"/>
      <c r="J143" s="312"/>
      <c r="K143" s="312"/>
      <c r="L143" s="309"/>
      <c r="M143" s="233" t="str">
        <f t="shared" si="0"/>
        <v/>
      </c>
      <c r="N143" s="233" t="str">
        <f>IF(Detailed_Expense_PD1[[#This Row],[TOTAL]]&lt;&gt;"",Detailed_Expense_PD1[[#This Row],[TOTAL]]*VLOOKUP(Detailed_Expense_PD1[[#This Row],[CURRENCY]],#REF!,2,0),"")</f>
        <v/>
      </c>
      <c r="O143" s="311"/>
      <c r="P143" s="311"/>
      <c r="Q143" s="311"/>
      <c r="R143" s="27"/>
      <c r="S143" s="60"/>
      <c r="T143" s="20"/>
      <c r="U143" s="18"/>
      <c r="V143" s="72"/>
      <c r="W143" s="72"/>
      <c r="X143" s="27"/>
      <c r="Y143" s="18"/>
      <c r="AA143" s="15"/>
    </row>
    <row r="144" spans="1:27" ht="15.5" x14ac:dyDescent="0.35">
      <c r="A144" s="314"/>
      <c r="B144" s="311"/>
      <c r="C144" s="311"/>
      <c r="D144" s="311"/>
      <c r="F144" s="293"/>
      <c r="G144" s="311"/>
      <c r="H144" s="311"/>
      <c r="I144" s="311"/>
      <c r="J144" s="312"/>
      <c r="K144" s="312"/>
      <c r="L144" s="309"/>
      <c r="M144" s="233" t="str">
        <f t="shared" si="0"/>
        <v/>
      </c>
      <c r="N144" s="233" t="str">
        <f>IF(Detailed_Expense_PD1[[#This Row],[TOTAL]]&lt;&gt;"",Detailed_Expense_PD1[[#This Row],[TOTAL]]*VLOOKUP(Detailed_Expense_PD1[[#This Row],[CURRENCY]],#REF!,2,0),"")</f>
        <v/>
      </c>
      <c r="O144" s="311"/>
      <c r="P144" s="311"/>
      <c r="Q144" s="311"/>
      <c r="R144" s="27"/>
      <c r="S144" s="60"/>
      <c r="T144" s="20"/>
      <c r="U144" s="18"/>
      <c r="V144" s="72"/>
      <c r="W144" s="72"/>
      <c r="X144" s="27"/>
      <c r="Y144" s="18"/>
      <c r="AA144" s="15"/>
    </row>
    <row r="145" spans="1:23" ht="14.5" x14ac:dyDescent="0.35">
      <c r="A145" s="314"/>
      <c r="B145" s="311"/>
      <c r="C145" s="311"/>
      <c r="D145" s="311"/>
      <c r="F145" s="293"/>
      <c r="G145" s="311"/>
      <c r="H145" s="311"/>
      <c r="I145" s="311"/>
      <c r="J145" s="312"/>
      <c r="K145" s="312"/>
      <c r="L145" s="309"/>
      <c r="M145" s="233" t="str">
        <f t="shared" si="0"/>
        <v/>
      </c>
      <c r="N145" s="233" t="str">
        <f>IF(Detailed_Expense_PD1[[#This Row],[TOTAL]]&lt;&gt;"",Detailed_Expense_PD1[[#This Row],[TOTAL]]*VLOOKUP(Detailed_Expense_PD1[[#This Row],[CURRENCY]],#REF!,2,0),"")</f>
        <v/>
      </c>
      <c r="O145" s="311"/>
      <c r="P145" s="311"/>
      <c r="Q145" s="311"/>
      <c r="V145" s="72"/>
      <c r="W145" s="72"/>
    </row>
    <row r="146" spans="1:23" ht="14.5" x14ac:dyDescent="0.35">
      <c r="A146" s="314"/>
      <c r="B146" s="311"/>
      <c r="C146" s="311"/>
      <c r="D146" s="311"/>
      <c r="F146" s="293"/>
      <c r="G146" s="311"/>
      <c r="H146" s="311"/>
      <c r="I146" s="311"/>
      <c r="J146" s="312"/>
      <c r="K146" s="312"/>
      <c r="L146" s="309"/>
      <c r="M146" s="233" t="str">
        <f t="shared" si="0"/>
        <v/>
      </c>
      <c r="N146" s="233" t="str">
        <f>IF(Detailed_Expense_PD1[[#This Row],[TOTAL]]&lt;&gt;"",Detailed_Expense_PD1[[#This Row],[TOTAL]]*VLOOKUP(Detailed_Expense_PD1[[#This Row],[CURRENCY]],#REF!,2,0),"")</f>
        <v/>
      </c>
      <c r="O146" s="311"/>
      <c r="P146" s="311"/>
      <c r="Q146" s="311"/>
      <c r="V146" s="72"/>
      <c r="W146" s="72"/>
    </row>
    <row r="147" spans="1:23" ht="14.5" x14ac:dyDescent="0.35">
      <c r="A147" s="314"/>
      <c r="B147" s="311"/>
      <c r="C147" s="311"/>
      <c r="D147" s="311"/>
      <c r="F147" s="293"/>
      <c r="G147" s="311"/>
      <c r="H147" s="311"/>
      <c r="I147" s="311"/>
      <c r="J147" s="312"/>
      <c r="K147" s="312"/>
      <c r="L147" s="309"/>
      <c r="M147" s="233" t="str">
        <f t="shared" si="0"/>
        <v/>
      </c>
      <c r="N147" s="233" t="str">
        <f>IF(Detailed_Expense_PD1[[#This Row],[TOTAL]]&lt;&gt;"",Detailed_Expense_PD1[[#This Row],[TOTAL]]*VLOOKUP(Detailed_Expense_PD1[[#This Row],[CURRENCY]],#REF!,2,0),"")</f>
        <v/>
      </c>
      <c r="O147" s="311"/>
      <c r="P147" s="311"/>
      <c r="Q147" s="311"/>
      <c r="V147" s="72"/>
      <c r="W147" s="72"/>
    </row>
    <row r="148" spans="1:23" ht="14.5" x14ac:dyDescent="0.35">
      <c r="A148" s="314"/>
      <c r="B148" s="311"/>
      <c r="C148" s="311"/>
      <c r="D148" s="311"/>
      <c r="F148" s="293"/>
      <c r="G148" s="311"/>
      <c r="H148" s="311"/>
      <c r="I148" s="311"/>
      <c r="J148" s="312"/>
      <c r="K148" s="312"/>
      <c r="L148" s="309"/>
      <c r="M148" s="233" t="str">
        <f t="shared" si="0"/>
        <v/>
      </c>
      <c r="N148" s="233" t="str">
        <f>IF(Detailed_Expense_PD1[[#This Row],[TOTAL]]&lt;&gt;"",Detailed_Expense_PD1[[#This Row],[TOTAL]]*VLOOKUP(Detailed_Expense_PD1[[#This Row],[CURRENCY]],#REF!,2,0),"")</f>
        <v/>
      </c>
      <c r="O148" s="311"/>
      <c r="P148" s="311"/>
      <c r="Q148" s="311"/>
      <c r="V148" s="72"/>
      <c r="W148" s="72"/>
    </row>
    <row r="149" spans="1:23" ht="14.5" x14ac:dyDescent="0.35">
      <c r="A149" s="314"/>
      <c r="B149" s="311"/>
      <c r="C149" s="311"/>
      <c r="D149" s="311"/>
      <c r="F149" s="293"/>
      <c r="G149" s="311"/>
      <c r="H149" s="311"/>
      <c r="I149" s="311"/>
      <c r="J149" s="312"/>
      <c r="K149" s="312"/>
      <c r="L149" s="309"/>
      <c r="M149" s="233" t="str">
        <f t="shared" si="0"/>
        <v/>
      </c>
      <c r="N149" s="233" t="str">
        <f>IF(Detailed_Expense_PD1[[#This Row],[TOTAL]]&lt;&gt;"",Detailed_Expense_PD1[[#This Row],[TOTAL]]*VLOOKUP(Detailed_Expense_PD1[[#This Row],[CURRENCY]],#REF!,2,0),"")</f>
        <v/>
      </c>
      <c r="O149" s="311"/>
      <c r="P149" s="311"/>
      <c r="Q149" s="311"/>
      <c r="V149" s="72"/>
      <c r="W149" s="72"/>
    </row>
    <row r="150" spans="1:23" ht="14.5" x14ac:dyDescent="0.35">
      <c r="A150" s="314"/>
      <c r="B150" s="311"/>
      <c r="C150" s="311"/>
      <c r="D150" s="311"/>
      <c r="F150" s="293"/>
      <c r="G150" s="311"/>
      <c r="H150" s="311"/>
      <c r="I150" s="311"/>
      <c r="J150" s="312"/>
      <c r="K150" s="312"/>
      <c r="L150" s="309"/>
      <c r="M150" s="233" t="str">
        <f t="shared" si="0"/>
        <v/>
      </c>
      <c r="N150" s="233" t="str">
        <f>IF(Detailed_Expense_PD1[[#This Row],[TOTAL]]&lt;&gt;"",Detailed_Expense_PD1[[#This Row],[TOTAL]]*VLOOKUP(Detailed_Expense_PD1[[#This Row],[CURRENCY]],#REF!,2,0),"")</f>
        <v/>
      </c>
      <c r="O150" s="311"/>
      <c r="P150" s="311"/>
      <c r="Q150" s="311"/>
      <c r="V150" s="72"/>
      <c r="W150" s="72"/>
    </row>
    <row r="151" spans="1:23" ht="14.5" x14ac:dyDescent="0.35">
      <c r="A151" s="314"/>
      <c r="B151" s="311"/>
      <c r="C151" s="311"/>
      <c r="D151" s="311"/>
      <c r="F151" s="293"/>
      <c r="G151" s="311"/>
      <c r="H151" s="311"/>
      <c r="I151" s="311"/>
      <c r="J151" s="312"/>
      <c r="K151" s="312"/>
      <c r="L151" s="309"/>
      <c r="M151" s="233" t="str">
        <f t="shared" si="0"/>
        <v/>
      </c>
      <c r="N151" s="233" t="str">
        <f>IF(Detailed_Expense_PD1[[#This Row],[TOTAL]]&lt;&gt;"",Detailed_Expense_PD1[[#This Row],[TOTAL]]*VLOOKUP(Detailed_Expense_PD1[[#This Row],[CURRENCY]],#REF!,2,0),"")</f>
        <v/>
      </c>
      <c r="O151" s="311"/>
      <c r="P151" s="311"/>
      <c r="Q151" s="311"/>
      <c r="V151" s="72"/>
      <c r="W151" s="72"/>
    </row>
    <row r="152" spans="1:23" ht="14.5" x14ac:dyDescent="0.35">
      <c r="A152" s="314"/>
      <c r="B152" s="311"/>
      <c r="C152" s="311"/>
      <c r="D152" s="311"/>
      <c r="F152" s="293"/>
      <c r="G152" s="311"/>
      <c r="H152" s="311"/>
      <c r="I152" s="311"/>
      <c r="J152" s="312"/>
      <c r="K152" s="312"/>
      <c r="L152" s="309"/>
      <c r="M152" s="233" t="str">
        <f t="shared" si="0"/>
        <v/>
      </c>
      <c r="N152" s="233" t="str">
        <f>IF(Detailed_Expense_PD1[[#This Row],[TOTAL]]&lt;&gt;"",Detailed_Expense_PD1[[#This Row],[TOTAL]]*VLOOKUP(Detailed_Expense_PD1[[#This Row],[CURRENCY]],#REF!,2,0),"")</f>
        <v/>
      </c>
      <c r="O152" s="311"/>
      <c r="P152" s="311"/>
      <c r="Q152" s="311"/>
      <c r="V152" s="72"/>
      <c r="W152" s="72"/>
    </row>
    <row r="153" spans="1:23" ht="14.5" x14ac:dyDescent="0.35">
      <c r="A153" s="314"/>
      <c r="B153" s="311"/>
      <c r="C153" s="311"/>
      <c r="D153" s="311"/>
      <c r="F153" s="293"/>
      <c r="G153" s="311"/>
      <c r="H153" s="311"/>
      <c r="I153" s="311"/>
      <c r="J153" s="312"/>
      <c r="K153" s="312"/>
      <c r="L153" s="309"/>
      <c r="M153" s="233" t="str">
        <f t="shared" si="0"/>
        <v/>
      </c>
      <c r="N153" s="233" t="str">
        <f>IF(Detailed_Expense_PD1[[#This Row],[TOTAL]]&lt;&gt;"",Detailed_Expense_PD1[[#This Row],[TOTAL]]*VLOOKUP(Detailed_Expense_PD1[[#This Row],[CURRENCY]],#REF!,2,0),"")</f>
        <v/>
      </c>
      <c r="O153" s="311"/>
      <c r="P153" s="311"/>
      <c r="Q153" s="311"/>
      <c r="V153" s="72"/>
      <c r="W153" s="72"/>
    </row>
    <row r="154" spans="1:23" ht="14.5" x14ac:dyDescent="0.35">
      <c r="A154" s="314"/>
      <c r="B154" s="311"/>
      <c r="C154" s="311"/>
      <c r="D154" s="311"/>
      <c r="F154" s="293"/>
      <c r="G154" s="311"/>
      <c r="H154" s="311"/>
      <c r="I154" s="311"/>
      <c r="J154" s="312"/>
      <c r="K154" s="312"/>
      <c r="L154" s="309"/>
      <c r="M154" s="233" t="str">
        <f t="shared" si="0"/>
        <v/>
      </c>
      <c r="N154" s="233" t="str">
        <f>IF(Detailed_Expense_PD1[[#This Row],[TOTAL]]&lt;&gt;"",Detailed_Expense_PD1[[#This Row],[TOTAL]]*VLOOKUP(Detailed_Expense_PD1[[#This Row],[CURRENCY]],#REF!,2,0),"")</f>
        <v/>
      </c>
      <c r="O154" s="311"/>
      <c r="P154" s="311"/>
      <c r="Q154" s="311"/>
      <c r="V154" s="72"/>
      <c r="W154" s="72"/>
    </row>
    <row r="155" spans="1:23" ht="14.5" x14ac:dyDescent="0.35">
      <c r="A155" s="314"/>
      <c r="B155" s="311"/>
      <c r="C155" s="311"/>
      <c r="D155" s="311"/>
      <c r="F155" s="293"/>
      <c r="G155" s="311"/>
      <c r="H155" s="311"/>
      <c r="I155" s="311"/>
      <c r="J155" s="312"/>
      <c r="K155" s="312"/>
      <c r="L155" s="309"/>
      <c r="M155" s="233" t="str">
        <f t="shared" ref="M155:M188" si="1">IF(I155*J155+K155&gt;0,I155*J155+K155,"")</f>
        <v/>
      </c>
      <c r="N155" s="233" t="str">
        <f>IF(Detailed_Expense_PD1[[#This Row],[TOTAL]]&lt;&gt;"",Detailed_Expense_PD1[[#This Row],[TOTAL]]*VLOOKUP(Detailed_Expense_PD1[[#This Row],[CURRENCY]],#REF!,2,0),"")</f>
        <v/>
      </c>
      <c r="O155" s="311"/>
      <c r="P155" s="311"/>
      <c r="Q155" s="311"/>
      <c r="V155" s="72"/>
      <c r="W155" s="72"/>
    </row>
    <row r="156" spans="1:23" ht="14.5" x14ac:dyDescent="0.35">
      <c r="A156" s="314"/>
      <c r="B156" s="311"/>
      <c r="C156" s="311"/>
      <c r="D156" s="311"/>
      <c r="F156" s="293"/>
      <c r="G156" s="311"/>
      <c r="H156" s="311"/>
      <c r="I156" s="311"/>
      <c r="J156" s="312"/>
      <c r="K156" s="312"/>
      <c r="L156" s="309"/>
      <c r="M156" s="233" t="str">
        <f t="shared" si="1"/>
        <v/>
      </c>
      <c r="N156" s="233" t="str">
        <f>IF(Detailed_Expense_PD1[[#This Row],[TOTAL]]&lt;&gt;"",Detailed_Expense_PD1[[#This Row],[TOTAL]]*VLOOKUP(Detailed_Expense_PD1[[#This Row],[CURRENCY]],#REF!,2,0),"")</f>
        <v/>
      </c>
      <c r="O156" s="311"/>
      <c r="P156" s="311"/>
      <c r="Q156" s="311"/>
      <c r="V156" s="72"/>
      <c r="W156" s="72"/>
    </row>
    <row r="157" spans="1:23" ht="14.5" x14ac:dyDescent="0.35">
      <c r="A157" s="314"/>
      <c r="B157" s="311"/>
      <c r="C157" s="311"/>
      <c r="D157" s="311"/>
      <c r="F157" s="293"/>
      <c r="G157" s="311"/>
      <c r="H157" s="311"/>
      <c r="I157" s="311"/>
      <c r="J157" s="312"/>
      <c r="K157" s="312"/>
      <c r="L157" s="309"/>
      <c r="M157" s="233" t="str">
        <f t="shared" si="1"/>
        <v/>
      </c>
      <c r="N157" s="233" t="str">
        <f>IF(Detailed_Expense_PD1[[#This Row],[TOTAL]]&lt;&gt;"",Detailed_Expense_PD1[[#This Row],[TOTAL]]*VLOOKUP(Detailed_Expense_PD1[[#This Row],[CURRENCY]],#REF!,2,0),"")</f>
        <v/>
      </c>
      <c r="O157" s="311"/>
      <c r="P157" s="311"/>
      <c r="Q157" s="311"/>
      <c r="V157" s="72"/>
      <c r="W157" s="72"/>
    </row>
    <row r="158" spans="1:23" ht="14.5" x14ac:dyDescent="0.35">
      <c r="A158" s="314"/>
      <c r="B158" s="311"/>
      <c r="C158" s="311"/>
      <c r="D158" s="311"/>
      <c r="F158" s="293"/>
      <c r="G158" s="311"/>
      <c r="H158" s="311"/>
      <c r="I158" s="311"/>
      <c r="J158" s="312"/>
      <c r="K158" s="312"/>
      <c r="L158" s="309"/>
      <c r="M158" s="233" t="str">
        <f t="shared" si="1"/>
        <v/>
      </c>
      <c r="N158" s="233" t="str">
        <f>IF(Detailed_Expense_PD1[[#This Row],[TOTAL]]&lt;&gt;"",Detailed_Expense_PD1[[#This Row],[TOTAL]]*VLOOKUP(Detailed_Expense_PD1[[#This Row],[CURRENCY]],#REF!,2,0),"")</f>
        <v/>
      </c>
      <c r="O158" s="311"/>
      <c r="P158" s="311"/>
      <c r="Q158" s="311"/>
      <c r="V158" s="72"/>
      <c r="W158" s="72"/>
    </row>
    <row r="159" spans="1:23" ht="14.5" x14ac:dyDescent="0.35">
      <c r="A159" s="314"/>
      <c r="B159" s="311"/>
      <c r="C159" s="311"/>
      <c r="D159" s="311"/>
      <c r="F159" s="293"/>
      <c r="G159" s="311"/>
      <c r="H159" s="311"/>
      <c r="I159" s="311"/>
      <c r="J159" s="312"/>
      <c r="K159" s="312"/>
      <c r="L159" s="309"/>
      <c r="M159" s="233" t="str">
        <f t="shared" si="1"/>
        <v/>
      </c>
      <c r="N159" s="233" t="str">
        <f>IF(Detailed_Expense_PD1[[#This Row],[TOTAL]]&lt;&gt;"",Detailed_Expense_PD1[[#This Row],[TOTAL]]*VLOOKUP(Detailed_Expense_PD1[[#This Row],[CURRENCY]],#REF!,2,0),"")</f>
        <v/>
      </c>
      <c r="O159" s="311"/>
      <c r="P159" s="311"/>
      <c r="Q159" s="311"/>
      <c r="V159" s="72"/>
      <c r="W159" s="72"/>
    </row>
    <row r="160" spans="1:23" ht="14.5" x14ac:dyDescent="0.35">
      <c r="A160" s="314"/>
      <c r="B160" s="311"/>
      <c r="C160" s="311"/>
      <c r="D160" s="311"/>
      <c r="F160" s="293"/>
      <c r="G160" s="311"/>
      <c r="H160" s="311"/>
      <c r="I160" s="311"/>
      <c r="J160" s="312"/>
      <c r="K160" s="312"/>
      <c r="L160" s="309"/>
      <c r="M160" s="233" t="str">
        <f t="shared" si="1"/>
        <v/>
      </c>
      <c r="N160" s="233" t="str">
        <f>IF(Detailed_Expense_PD1[[#This Row],[TOTAL]]&lt;&gt;"",Detailed_Expense_PD1[[#This Row],[TOTAL]]*VLOOKUP(Detailed_Expense_PD1[[#This Row],[CURRENCY]],#REF!,2,0),"")</f>
        <v/>
      </c>
      <c r="O160" s="311"/>
      <c r="P160" s="311"/>
      <c r="Q160" s="311"/>
      <c r="V160" s="72"/>
      <c r="W160" s="72"/>
    </row>
    <row r="161" spans="1:23" ht="14.5" x14ac:dyDescent="0.35">
      <c r="A161" s="314"/>
      <c r="B161" s="311"/>
      <c r="C161" s="311"/>
      <c r="D161" s="311"/>
      <c r="F161" s="293"/>
      <c r="G161" s="311"/>
      <c r="H161" s="311"/>
      <c r="I161" s="311"/>
      <c r="J161" s="312"/>
      <c r="K161" s="312"/>
      <c r="L161" s="309"/>
      <c r="M161" s="233" t="str">
        <f t="shared" si="1"/>
        <v/>
      </c>
      <c r="N161" s="233" t="str">
        <f>IF(Detailed_Expense_PD1[[#This Row],[TOTAL]]&lt;&gt;"",Detailed_Expense_PD1[[#This Row],[TOTAL]]*VLOOKUP(Detailed_Expense_PD1[[#This Row],[CURRENCY]],#REF!,2,0),"")</f>
        <v/>
      </c>
      <c r="O161" s="311"/>
      <c r="P161" s="311"/>
      <c r="Q161" s="311"/>
      <c r="V161" s="72"/>
      <c r="W161" s="72"/>
    </row>
    <row r="162" spans="1:23" ht="14.5" x14ac:dyDescent="0.35">
      <c r="A162" s="314"/>
      <c r="B162" s="311"/>
      <c r="C162" s="311"/>
      <c r="D162" s="311"/>
      <c r="F162" s="293"/>
      <c r="G162" s="311"/>
      <c r="H162" s="311"/>
      <c r="I162" s="311"/>
      <c r="J162" s="312"/>
      <c r="K162" s="312"/>
      <c r="L162" s="309"/>
      <c r="M162" s="233" t="str">
        <f t="shared" si="1"/>
        <v/>
      </c>
      <c r="N162" s="233" t="str">
        <f>IF(Detailed_Expense_PD1[[#This Row],[TOTAL]]&lt;&gt;"",Detailed_Expense_PD1[[#This Row],[TOTAL]]*VLOOKUP(Detailed_Expense_PD1[[#This Row],[CURRENCY]],#REF!,2,0),"")</f>
        <v/>
      </c>
      <c r="O162" s="311"/>
      <c r="P162" s="311"/>
      <c r="Q162" s="311"/>
      <c r="V162" s="72"/>
      <c r="W162" s="72"/>
    </row>
    <row r="163" spans="1:23" ht="14.5" x14ac:dyDescent="0.35">
      <c r="A163" s="314"/>
      <c r="B163" s="311"/>
      <c r="C163" s="311"/>
      <c r="D163" s="311"/>
      <c r="F163" s="293"/>
      <c r="G163" s="311"/>
      <c r="H163" s="311"/>
      <c r="I163" s="311"/>
      <c r="J163" s="312"/>
      <c r="K163" s="312"/>
      <c r="L163" s="309"/>
      <c r="M163" s="233" t="str">
        <f t="shared" si="1"/>
        <v/>
      </c>
      <c r="N163" s="233" t="str">
        <f>IF(Detailed_Expense_PD1[[#This Row],[TOTAL]]&lt;&gt;"",Detailed_Expense_PD1[[#This Row],[TOTAL]]*VLOOKUP(Detailed_Expense_PD1[[#This Row],[CURRENCY]],#REF!,2,0),"")</f>
        <v/>
      </c>
      <c r="O163" s="311"/>
      <c r="P163" s="311"/>
      <c r="Q163" s="311"/>
      <c r="V163" s="72"/>
      <c r="W163" s="72"/>
    </row>
    <row r="164" spans="1:23" ht="14.5" x14ac:dyDescent="0.35">
      <c r="A164" s="314"/>
      <c r="B164" s="311"/>
      <c r="C164" s="311"/>
      <c r="D164" s="311"/>
      <c r="F164" s="293"/>
      <c r="G164" s="311"/>
      <c r="H164" s="311"/>
      <c r="I164" s="311"/>
      <c r="J164" s="312"/>
      <c r="K164" s="312"/>
      <c r="L164" s="309"/>
      <c r="M164" s="233" t="str">
        <f t="shared" si="1"/>
        <v/>
      </c>
      <c r="N164" s="233" t="str">
        <f>IF(Detailed_Expense_PD1[[#This Row],[TOTAL]]&lt;&gt;"",Detailed_Expense_PD1[[#This Row],[TOTAL]]*VLOOKUP(Detailed_Expense_PD1[[#This Row],[CURRENCY]],#REF!,2,0),"")</f>
        <v/>
      </c>
      <c r="O164" s="311"/>
      <c r="P164" s="311"/>
      <c r="Q164" s="311"/>
      <c r="V164" s="72"/>
      <c r="W164" s="72"/>
    </row>
    <row r="165" spans="1:23" ht="14.5" x14ac:dyDescent="0.35">
      <c r="A165" s="314"/>
      <c r="B165" s="311"/>
      <c r="C165" s="311"/>
      <c r="D165" s="311"/>
      <c r="F165" s="293"/>
      <c r="G165" s="311"/>
      <c r="H165" s="311"/>
      <c r="I165" s="311"/>
      <c r="J165" s="312"/>
      <c r="K165" s="312"/>
      <c r="L165" s="309"/>
      <c r="M165" s="233" t="str">
        <f t="shared" si="1"/>
        <v/>
      </c>
      <c r="N165" s="233" t="str">
        <f>IF(Detailed_Expense_PD1[[#This Row],[TOTAL]]&lt;&gt;"",Detailed_Expense_PD1[[#This Row],[TOTAL]]*VLOOKUP(Detailed_Expense_PD1[[#This Row],[CURRENCY]],#REF!,2,0),"")</f>
        <v/>
      </c>
      <c r="O165" s="311"/>
      <c r="P165" s="311"/>
      <c r="Q165" s="311"/>
      <c r="V165" s="72"/>
      <c r="W165" s="72"/>
    </row>
    <row r="166" spans="1:23" ht="14.5" x14ac:dyDescent="0.35">
      <c r="A166" s="314"/>
      <c r="B166" s="311"/>
      <c r="C166" s="311"/>
      <c r="D166" s="311"/>
      <c r="F166" s="293"/>
      <c r="G166" s="311"/>
      <c r="H166" s="311"/>
      <c r="I166" s="311"/>
      <c r="J166" s="312"/>
      <c r="K166" s="312"/>
      <c r="L166" s="309"/>
      <c r="M166" s="233" t="str">
        <f t="shared" si="1"/>
        <v/>
      </c>
      <c r="N166" s="233" t="str">
        <f>IF(Detailed_Expense_PD1[[#This Row],[TOTAL]]&lt;&gt;"",Detailed_Expense_PD1[[#This Row],[TOTAL]]*VLOOKUP(Detailed_Expense_PD1[[#This Row],[CURRENCY]],#REF!,2,0),"")</f>
        <v/>
      </c>
      <c r="O166" s="311"/>
      <c r="P166" s="311"/>
      <c r="Q166" s="311"/>
      <c r="V166" s="72"/>
      <c r="W166" s="72"/>
    </row>
    <row r="167" spans="1:23" ht="14.5" x14ac:dyDescent="0.35">
      <c r="A167" s="314"/>
      <c r="B167" s="311"/>
      <c r="C167" s="311"/>
      <c r="D167" s="311"/>
      <c r="F167" s="293"/>
      <c r="G167" s="311"/>
      <c r="H167" s="311"/>
      <c r="I167" s="311"/>
      <c r="J167" s="312"/>
      <c r="K167" s="312"/>
      <c r="L167" s="309"/>
      <c r="M167" s="233" t="str">
        <f t="shared" si="1"/>
        <v/>
      </c>
      <c r="N167" s="233" t="str">
        <f>IF(Detailed_Expense_PD1[[#This Row],[TOTAL]]&lt;&gt;"",Detailed_Expense_PD1[[#This Row],[TOTAL]]*VLOOKUP(Detailed_Expense_PD1[[#This Row],[CURRENCY]],#REF!,2,0),"")</f>
        <v/>
      </c>
      <c r="O167" s="311"/>
      <c r="P167" s="311"/>
      <c r="Q167" s="311"/>
      <c r="V167" s="72"/>
      <c r="W167" s="72"/>
    </row>
    <row r="168" spans="1:23" ht="14.5" x14ac:dyDescent="0.35">
      <c r="A168" s="314"/>
      <c r="B168" s="311"/>
      <c r="C168" s="311"/>
      <c r="D168" s="311"/>
      <c r="F168" s="293"/>
      <c r="G168" s="311"/>
      <c r="H168" s="311"/>
      <c r="I168" s="311"/>
      <c r="J168" s="312"/>
      <c r="K168" s="312"/>
      <c r="L168" s="309"/>
      <c r="M168" s="233" t="str">
        <f t="shared" si="1"/>
        <v/>
      </c>
      <c r="N168" s="233" t="str">
        <f>IF(Detailed_Expense_PD1[[#This Row],[TOTAL]]&lt;&gt;"",Detailed_Expense_PD1[[#This Row],[TOTAL]]*VLOOKUP(Detailed_Expense_PD1[[#This Row],[CURRENCY]],#REF!,2,0),"")</f>
        <v/>
      </c>
      <c r="O168" s="311"/>
      <c r="P168" s="311"/>
      <c r="Q168" s="311"/>
      <c r="V168" s="72"/>
      <c r="W168" s="72"/>
    </row>
    <row r="169" spans="1:23" ht="14.5" x14ac:dyDescent="0.35">
      <c r="A169" s="314"/>
      <c r="B169" s="311"/>
      <c r="C169" s="311"/>
      <c r="D169" s="311"/>
      <c r="F169" s="293"/>
      <c r="G169" s="311"/>
      <c r="H169" s="311"/>
      <c r="I169" s="311"/>
      <c r="J169" s="312"/>
      <c r="K169" s="312"/>
      <c r="L169" s="309"/>
      <c r="M169" s="233" t="str">
        <f t="shared" si="1"/>
        <v/>
      </c>
      <c r="N169" s="233" t="str">
        <f>IF(Detailed_Expense_PD1[[#This Row],[TOTAL]]&lt;&gt;"",Detailed_Expense_PD1[[#This Row],[TOTAL]]*VLOOKUP(Detailed_Expense_PD1[[#This Row],[CURRENCY]],#REF!,2,0),"")</f>
        <v/>
      </c>
      <c r="O169" s="311"/>
      <c r="P169" s="311"/>
      <c r="Q169" s="311"/>
      <c r="V169" s="72"/>
      <c r="W169" s="72"/>
    </row>
    <row r="170" spans="1:23" ht="14.5" x14ac:dyDescent="0.35">
      <c r="A170" s="314"/>
      <c r="B170" s="311"/>
      <c r="C170" s="311"/>
      <c r="D170" s="311"/>
      <c r="F170" s="293"/>
      <c r="G170" s="311"/>
      <c r="H170" s="311"/>
      <c r="I170" s="311"/>
      <c r="J170" s="312"/>
      <c r="K170" s="312"/>
      <c r="L170" s="309"/>
      <c r="M170" s="233" t="str">
        <f t="shared" si="1"/>
        <v/>
      </c>
      <c r="N170" s="233" t="str">
        <f>IF(Detailed_Expense_PD1[[#This Row],[TOTAL]]&lt;&gt;"",Detailed_Expense_PD1[[#This Row],[TOTAL]]*VLOOKUP(Detailed_Expense_PD1[[#This Row],[CURRENCY]],#REF!,2,0),"")</f>
        <v/>
      </c>
      <c r="O170" s="311"/>
      <c r="P170" s="311"/>
      <c r="Q170" s="311"/>
      <c r="V170" s="72"/>
      <c r="W170" s="72"/>
    </row>
    <row r="171" spans="1:23" ht="14.5" x14ac:dyDescent="0.35">
      <c r="A171" s="314"/>
      <c r="B171" s="311"/>
      <c r="C171" s="311"/>
      <c r="D171" s="311"/>
      <c r="F171" s="293"/>
      <c r="G171" s="311"/>
      <c r="H171" s="311"/>
      <c r="I171" s="311"/>
      <c r="J171" s="312"/>
      <c r="K171" s="312"/>
      <c r="L171" s="309"/>
      <c r="M171" s="233" t="str">
        <f t="shared" si="1"/>
        <v/>
      </c>
      <c r="N171" s="233" t="str">
        <f>IF(Detailed_Expense_PD1[[#This Row],[TOTAL]]&lt;&gt;"",Detailed_Expense_PD1[[#This Row],[TOTAL]]*VLOOKUP(Detailed_Expense_PD1[[#This Row],[CURRENCY]],#REF!,2,0),"")</f>
        <v/>
      </c>
      <c r="O171" s="311"/>
      <c r="P171" s="311"/>
      <c r="Q171" s="311"/>
      <c r="V171" s="72"/>
      <c r="W171" s="72"/>
    </row>
    <row r="172" spans="1:23" ht="14.5" x14ac:dyDescent="0.35">
      <c r="A172" s="314"/>
      <c r="B172" s="311"/>
      <c r="C172" s="311"/>
      <c r="D172" s="311"/>
      <c r="F172" s="293"/>
      <c r="G172" s="311"/>
      <c r="H172" s="311"/>
      <c r="I172" s="311"/>
      <c r="J172" s="312"/>
      <c r="K172" s="312"/>
      <c r="L172" s="309"/>
      <c r="M172" s="233" t="str">
        <f t="shared" si="1"/>
        <v/>
      </c>
      <c r="N172" s="233" t="str">
        <f>IF(Detailed_Expense_PD1[[#This Row],[TOTAL]]&lt;&gt;"",Detailed_Expense_PD1[[#This Row],[TOTAL]]*VLOOKUP(Detailed_Expense_PD1[[#This Row],[CURRENCY]],#REF!,2,0),"")</f>
        <v/>
      </c>
      <c r="O172" s="311"/>
      <c r="P172" s="311"/>
      <c r="Q172" s="311"/>
      <c r="V172" s="72"/>
      <c r="W172" s="72"/>
    </row>
    <row r="173" spans="1:23" ht="14.5" x14ac:dyDescent="0.35">
      <c r="A173" s="314"/>
      <c r="B173" s="311"/>
      <c r="C173" s="311"/>
      <c r="D173" s="311"/>
      <c r="F173" s="293"/>
      <c r="G173" s="311"/>
      <c r="H173" s="311"/>
      <c r="I173" s="311"/>
      <c r="J173" s="312"/>
      <c r="K173" s="312"/>
      <c r="L173" s="309"/>
      <c r="M173" s="233" t="str">
        <f t="shared" si="1"/>
        <v/>
      </c>
      <c r="N173" s="233" t="str">
        <f>IF(Detailed_Expense_PD1[[#This Row],[TOTAL]]&lt;&gt;"",Detailed_Expense_PD1[[#This Row],[TOTAL]]*VLOOKUP(Detailed_Expense_PD1[[#This Row],[CURRENCY]],#REF!,2,0),"")</f>
        <v/>
      </c>
      <c r="O173" s="311"/>
      <c r="P173" s="311"/>
      <c r="Q173" s="311"/>
      <c r="V173" s="72"/>
      <c r="W173" s="72"/>
    </row>
    <row r="174" spans="1:23" ht="14.5" x14ac:dyDescent="0.35">
      <c r="A174" s="314"/>
      <c r="B174" s="311"/>
      <c r="C174" s="311"/>
      <c r="D174" s="311"/>
      <c r="F174" s="293"/>
      <c r="G174" s="311"/>
      <c r="H174" s="311"/>
      <c r="I174" s="311"/>
      <c r="J174" s="312"/>
      <c r="K174" s="312"/>
      <c r="L174" s="309"/>
      <c r="M174" s="233" t="str">
        <f t="shared" si="1"/>
        <v/>
      </c>
      <c r="N174" s="233" t="str">
        <f>IF(Detailed_Expense_PD1[[#This Row],[TOTAL]]&lt;&gt;"",Detailed_Expense_PD1[[#This Row],[TOTAL]]*VLOOKUP(Detailed_Expense_PD1[[#This Row],[CURRENCY]],#REF!,2,0),"")</f>
        <v/>
      </c>
      <c r="O174" s="311"/>
      <c r="P174" s="311"/>
      <c r="Q174" s="311"/>
      <c r="V174" s="72"/>
      <c r="W174" s="72"/>
    </row>
    <row r="175" spans="1:23" ht="14.5" x14ac:dyDescent="0.35">
      <c r="A175" s="314"/>
      <c r="B175" s="311"/>
      <c r="C175" s="311"/>
      <c r="D175" s="311"/>
      <c r="F175" s="293"/>
      <c r="G175" s="311"/>
      <c r="H175" s="311"/>
      <c r="I175" s="311"/>
      <c r="J175" s="312"/>
      <c r="K175" s="312"/>
      <c r="L175" s="309"/>
      <c r="M175" s="233" t="str">
        <f t="shared" si="1"/>
        <v/>
      </c>
      <c r="N175" s="233" t="str">
        <f>IF(Detailed_Expense_PD1[[#This Row],[TOTAL]]&lt;&gt;"",Detailed_Expense_PD1[[#This Row],[TOTAL]]*VLOOKUP(Detailed_Expense_PD1[[#This Row],[CURRENCY]],#REF!,2,0),"")</f>
        <v/>
      </c>
      <c r="O175" s="311"/>
      <c r="P175" s="311"/>
      <c r="Q175" s="311"/>
      <c r="V175" s="72"/>
      <c r="W175" s="72"/>
    </row>
    <row r="176" spans="1:23" ht="14.5" x14ac:dyDescent="0.35">
      <c r="A176" s="314"/>
      <c r="B176" s="311"/>
      <c r="C176" s="311"/>
      <c r="D176" s="311"/>
      <c r="F176" s="293"/>
      <c r="G176" s="311"/>
      <c r="H176" s="311"/>
      <c r="I176" s="311"/>
      <c r="J176" s="312"/>
      <c r="K176" s="312"/>
      <c r="L176" s="309"/>
      <c r="M176" s="233" t="str">
        <f t="shared" si="1"/>
        <v/>
      </c>
      <c r="N176" s="233" t="str">
        <f>IF(Detailed_Expense_PD1[[#This Row],[TOTAL]]&lt;&gt;"",Detailed_Expense_PD1[[#This Row],[TOTAL]]*VLOOKUP(Detailed_Expense_PD1[[#This Row],[CURRENCY]],#REF!,2,0),"")</f>
        <v/>
      </c>
      <c r="O176" s="311"/>
      <c r="P176" s="311"/>
      <c r="Q176" s="311"/>
      <c r="V176" s="72"/>
      <c r="W176" s="72"/>
    </row>
    <row r="177" spans="1:23" ht="14.5" x14ac:dyDescent="0.35">
      <c r="A177" s="314"/>
      <c r="B177" s="311"/>
      <c r="C177" s="311"/>
      <c r="D177" s="311"/>
      <c r="F177" s="293"/>
      <c r="G177" s="311"/>
      <c r="H177" s="311"/>
      <c r="I177" s="311"/>
      <c r="J177" s="312"/>
      <c r="K177" s="312"/>
      <c r="L177" s="309"/>
      <c r="M177" s="233" t="str">
        <f t="shared" si="1"/>
        <v/>
      </c>
      <c r="N177" s="233" t="str">
        <f>IF(Detailed_Expense_PD1[[#This Row],[TOTAL]]&lt;&gt;"",Detailed_Expense_PD1[[#This Row],[TOTAL]]*VLOOKUP(Detailed_Expense_PD1[[#This Row],[CURRENCY]],#REF!,2,0),"")</f>
        <v/>
      </c>
      <c r="O177" s="311"/>
      <c r="P177" s="311"/>
      <c r="Q177" s="311"/>
      <c r="V177" s="72"/>
      <c r="W177" s="72"/>
    </row>
    <row r="178" spans="1:23" ht="14.5" x14ac:dyDescent="0.35">
      <c r="A178" s="314"/>
      <c r="B178" s="311"/>
      <c r="C178" s="311"/>
      <c r="D178" s="311"/>
      <c r="F178" s="293"/>
      <c r="G178" s="311"/>
      <c r="H178" s="311"/>
      <c r="I178" s="311"/>
      <c r="J178" s="312"/>
      <c r="K178" s="312"/>
      <c r="L178" s="309"/>
      <c r="M178" s="233" t="str">
        <f t="shared" si="1"/>
        <v/>
      </c>
      <c r="N178" s="233" t="str">
        <f>IF(Detailed_Expense_PD1[[#This Row],[TOTAL]]&lt;&gt;"",Detailed_Expense_PD1[[#This Row],[TOTAL]]*VLOOKUP(Detailed_Expense_PD1[[#This Row],[CURRENCY]],#REF!,2,0),"")</f>
        <v/>
      </c>
      <c r="O178" s="311"/>
      <c r="P178" s="311"/>
      <c r="Q178" s="311"/>
      <c r="V178" s="72"/>
      <c r="W178" s="72"/>
    </row>
    <row r="179" spans="1:23" ht="14.5" x14ac:dyDescent="0.35">
      <c r="A179" s="314"/>
      <c r="B179" s="311"/>
      <c r="C179" s="311"/>
      <c r="D179" s="311"/>
      <c r="F179" s="293"/>
      <c r="G179" s="311"/>
      <c r="H179" s="311"/>
      <c r="I179" s="311"/>
      <c r="J179" s="312"/>
      <c r="K179" s="312"/>
      <c r="L179" s="309"/>
      <c r="M179" s="233" t="str">
        <f t="shared" si="1"/>
        <v/>
      </c>
      <c r="N179" s="233" t="str">
        <f>IF(Detailed_Expense_PD1[[#This Row],[TOTAL]]&lt;&gt;"",Detailed_Expense_PD1[[#This Row],[TOTAL]]*VLOOKUP(Detailed_Expense_PD1[[#This Row],[CURRENCY]],#REF!,2,0),"")</f>
        <v/>
      </c>
      <c r="O179" s="311"/>
      <c r="P179" s="311"/>
      <c r="Q179" s="311"/>
      <c r="V179" s="72"/>
      <c r="W179" s="72"/>
    </row>
    <row r="180" spans="1:23" ht="14.5" x14ac:dyDescent="0.35">
      <c r="A180" s="314"/>
      <c r="B180" s="311"/>
      <c r="C180" s="311"/>
      <c r="D180" s="311"/>
      <c r="F180" s="293"/>
      <c r="G180" s="311"/>
      <c r="H180" s="311"/>
      <c r="I180" s="311"/>
      <c r="J180" s="312"/>
      <c r="K180" s="312"/>
      <c r="L180" s="309"/>
      <c r="M180" s="233" t="str">
        <f t="shared" si="1"/>
        <v/>
      </c>
      <c r="N180" s="233" t="str">
        <f>IF(Detailed_Expense_PD1[[#This Row],[TOTAL]]&lt;&gt;"",Detailed_Expense_PD1[[#This Row],[TOTAL]]*VLOOKUP(Detailed_Expense_PD1[[#This Row],[CURRENCY]],#REF!,2,0),"")</f>
        <v/>
      </c>
      <c r="O180" s="311"/>
      <c r="P180" s="311"/>
      <c r="Q180" s="311"/>
      <c r="V180" s="72"/>
      <c r="W180" s="72"/>
    </row>
    <row r="181" spans="1:23" ht="14.5" x14ac:dyDescent="0.35">
      <c r="A181" s="314"/>
      <c r="B181" s="311"/>
      <c r="C181" s="311"/>
      <c r="D181" s="311"/>
      <c r="F181" s="293"/>
      <c r="G181" s="311"/>
      <c r="H181" s="311"/>
      <c r="I181" s="311"/>
      <c r="J181" s="312"/>
      <c r="K181" s="312"/>
      <c r="L181" s="309"/>
      <c r="M181" s="233" t="str">
        <f t="shared" si="1"/>
        <v/>
      </c>
      <c r="N181" s="233" t="str">
        <f>IF(Detailed_Expense_PD1[[#This Row],[TOTAL]]&lt;&gt;"",Detailed_Expense_PD1[[#This Row],[TOTAL]]*VLOOKUP(Detailed_Expense_PD1[[#This Row],[CURRENCY]],#REF!,2,0),"")</f>
        <v/>
      </c>
      <c r="O181" s="311"/>
      <c r="P181" s="311"/>
      <c r="Q181" s="311"/>
      <c r="V181" s="72"/>
      <c r="W181" s="72"/>
    </row>
    <row r="182" spans="1:23" ht="14.5" x14ac:dyDescent="0.35">
      <c r="A182" s="314"/>
      <c r="B182" s="311"/>
      <c r="C182" s="311"/>
      <c r="D182" s="311"/>
      <c r="F182" s="293"/>
      <c r="G182" s="311"/>
      <c r="H182" s="311"/>
      <c r="I182" s="311"/>
      <c r="J182" s="312"/>
      <c r="K182" s="312"/>
      <c r="L182" s="309"/>
      <c r="M182" s="233" t="str">
        <f t="shared" si="1"/>
        <v/>
      </c>
      <c r="N182" s="233" t="str">
        <f>IF(Detailed_Expense_PD1[[#This Row],[TOTAL]]&lt;&gt;"",Detailed_Expense_PD1[[#This Row],[TOTAL]]*VLOOKUP(Detailed_Expense_PD1[[#This Row],[CURRENCY]],#REF!,2,0),"")</f>
        <v/>
      </c>
      <c r="O182" s="311"/>
      <c r="P182" s="311"/>
      <c r="Q182" s="311"/>
      <c r="V182" s="72"/>
      <c r="W182" s="72"/>
    </row>
    <row r="183" spans="1:23" ht="14.5" x14ac:dyDescent="0.35">
      <c r="A183" s="314"/>
      <c r="B183" s="311"/>
      <c r="C183" s="311"/>
      <c r="D183" s="311"/>
      <c r="F183" s="293"/>
      <c r="G183" s="311"/>
      <c r="H183" s="311"/>
      <c r="I183" s="311"/>
      <c r="J183" s="312"/>
      <c r="K183" s="312"/>
      <c r="L183" s="309"/>
      <c r="M183" s="233" t="str">
        <f t="shared" si="1"/>
        <v/>
      </c>
      <c r="N183" s="233" t="str">
        <f>IF(Detailed_Expense_PD1[[#This Row],[TOTAL]]&lt;&gt;"",Detailed_Expense_PD1[[#This Row],[TOTAL]]*VLOOKUP(Detailed_Expense_PD1[[#This Row],[CURRENCY]],#REF!,2,0),"")</f>
        <v/>
      </c>
      <c r="O183" s="311"/>
      <c r="P183" s="311"/>
      <c r="Q183" s="311"/>
      <c r="V183" s="72"/>
      <c r="W183" s="72"/>
    </row>
    <row r="184" spans="1:23" ht="14.5" x14ac:dyDescent="0.35">
      <c r="A184" s="314"/>
      <c r="B184" s="311"/>
      <c r="C184" s="311"/>
      <c r="D184" s="311"/>
      <c r="F184" s="293"/>
      <c r="G184" s="311"/>
      <c r="H184" s="311"/>
      <c r="I184" s="311"/>
      <c r="J184" s="312"/>
      <c r="K184" s="312"/>
      <c r="L184" s="309"/>
      <c r="M184" s="233" t="str">
        <f t="shared" si="1"/>
        <v/>
      </c>
      <c r="N184" s="233" t="str">
        <f>IF(Detailed_Expense_PD1[[#This Row],[TOTAL]]&lt;&gt;"",Detailed_Expense_PD1[[#This Row],[TOTAL]]*VLOOKUP(Detailed_Expense_PD1[[#This Row],[CURRENCY]],#REF!,2,0),"")</f>
        <v/>
      </c>
      <c r="O184" s="311"/>
      <c r="P184" s="311"/>
      <c r="Q184" s="311"/>
      <c r="V184" s="72"/>
      <c r="W184" s="72"/>
    </row>
    <row r="185" spans="1:23" ht="14.5" x14ac:dyDescent="0.35">
      <c r="A185" s="314"/>
      <c r="B185" s="311"/>
      <c r="C185" s="311"/>
      <c r="D185" s="311"/>
      <c r="F185" s="293"/>
      <c r="G185" s="311"/>
      <c r="H185" s="311"/>
      <c r="I185" s="311"/>
      <c r="J185" s="312"/>
      <c r="K185" s="312"/>
      <c r="L185" s="309"/>
      <c r="M185" s="233" t="str">
        <f t="shared" si="1"/>
        <v/>
      </c>
      <c r="N185" s="233" t="str">
        <f>IF(Detailed_Expense_PD1[[#This Row],[TOTAL]]&lt;&gt;"",Detailed_Expense_PD1[[#This Row],[TOTAL]]*VLOOKUP(Detailed_Expense_PD1[[#This Row],[CURRENCY]],#REF!,2,0),"")</f>
        <v/>
      </c>
      <c r="O185" s="311"/>
      <c r="P185" s="311"/>
      <c r="Q185" s="311"/>
      <c r="V185" s="72"/>
      <c r="W185" s="72"/>
    </row>
    <row r="186" spans="1:23" ht="14.5" x14ac:dyDescent="0.35">
      <c r="A186" s="314"/>
      <c r="B186" s="311"/>
      <c r="C186" s="311"/>
      <c r="D186" s="311"/>
      <c r="F186" s="293"/>
      <c r="G186" s="311"/>
      <c r="H186" s="311"/>
      <c r="I186" s="311"/>
      <c r="J186" s="312"/>
      <c r="K186" s="312"/>
      <c r="L186" s="309"/>
      <c r="M186" s="233" t="str">
        <f t="shared" si="1"/>
        <v/>
      </c>
      <c r="N186" s="233" t="str">
        <f>IF(Detailed_Expense_PD1[[#This Row],[TOTAL]]&lt;&gt;"",Detailed_Expense_PD1[[#This Row],[TOTAL]]*VLOOKUP(Detailed_Expense_PD1[[#This Row],[CURRENCY]],#REF!,2,0),"")</f>
        <v/>
      </c>
      <c r="O186" s="311"/>
      <c r="P186" s="311"/>
      <c r="Q186" s="311"/>
      <c r="V186" s="72"/>
      <c r="W186" s="72"/>
    </row>
    <row r="187" spans="1:23" ht="14.5" x14ac:dyDescent="0.35">
      <c r="A187" s="314"/>
      <c r="B187" s="311"/>
      <c r="C187" s="311"/>
      <c r="D187" s="311"/>
      <c r="F187" s="293"/>
      <c r="G187" s="311"/>
      <c r="H187" s="311"/>
      <c r="I187" s="311"/>
      <c r="J187" s="312"/>
      <c r="K187" s="312"/>
      <c r="L187" s="309"/>
      <c r="M187" s="233" t="str">
        <f t="shared" si="1"/>
        <v/>
      </c>
      <c r="N187" s="233" t="str">
        <f>IF(Detailed_Expense_PD1[[#This Row],[TOTAL]]&lt;&gt;"",Detailed_Expense_PD1[[#This Row],[TOTAL]]*VLOOKUP(Detailed_Expense_PD1[[#This Row],[CURRENCY]],#REF!,2,0),"")</f>
        <v/>
      </c>
      <c r="O187" s="311"/>
      <c r="P187" s="311"/>
      <c r="Q187" s="311"/>
      <c r="V187" s="72"/>
      <c r="W187" s="72"/>
    </row>
    <row r="188" spans="1:23" ht="14.5" x14ac:dyDescent="0.35">
      <c r="A188" s="185"/>
      <c r="B188" s="186"/>
      <c r="C188" s="186"/>
      <c r="D188" s="186"/>
      <c r="F188" s="293"/>
      <c r="G188" s="311"/>
      <c r="H188" s="311"/>
      <c r="I188" s="311"/>
      <c r="J188" s="312"/>
      <c r="K188" s="312"/>
      <c r="L188" s="309"/>
      <c r="M188" s="233" t="str">
        <f t="shared" si="1"/>
        <v/>
      </c>
      <c r="N188" s="233" t="str">
        <f>IF(Detailed_Expense_PD1[[#This Row],[TOTAL]]&lt;&gt;"",Detailed_Expense_PD1[[#This Row],[TOTAL]]*VLOOKUP(Detailed_Expense_PD1[[#This Row],[CURRENCY]],#REF!,2,0),"")</f>
        <v/>
      </c>
      <c r="O188" s="311"/>
      <c r="P188" s="311"/>
      <c r="Q188" s="311"/>
      <c r="V188" s="72"/>
      <c r="W188" s="72"/>
    </row>
    <row r="189" spans="1:23" x14ac:dyDescent="0.3">
      <c r="A189" s="185"/>
      <c r="B189" s="186"/>
      <c r="C189" s="186"/>
      <c r="D189" s="186"/>
      <c r="J189" s="16"/>
      <c r="K189" s="16"/>
      <c r="M189" s="16"/>
      <c r="N189" s="16"/>
      <c r="V189" s="72"/>
      <c r="W189" s="72"/>
    </row>
    <row r="190" spans="1:23" x14ac:dyDescent="0.3">
      <c r="A190" s="185"/>
      <c r="B190" s="186"/>
      <c r="C190" s="186"/>
      <c r="D190" s="186"/>
      <c r="J190" s="16"/>
      <c r="K190" s="16"/>
      <c r="M190" s="16"/>
      <c r="N190" s="16"/>
      <c r="V190" s="72"/>
      <c r="W190" s="72"/>
    </row>
    <row r="191" spans="1:23" x14ac:dyDescent="0.3">
      <c r="A191" s="185"/>
      <c r="B191" s="186"/>
      <c r="C191" s="186"/>
      <c r="D191" s="186"/>
      <c r="J191" s="16"/>
      <c r="K191" s="16"/>
      <c r="M191" s="16"/>
      <c r="N191" s="16"/>
      <c r="V191" s="72"/>
      <c r="W191" s="72"/>
    </row>
    <row r="192" spans="1:23" x14ac:dyDescent="0.3">
      <c r="A192" s="185"/>
      <c r="B192" s="186"/>
      <c r="C192" s="186"/>
      <c r="D192" s="186"/>
      <c r="J192" s="16"/>
      <c r="K192" s="16"/>
      <c r="M192" s="16"/>
      <c r="N192" s="16"/>
      <c r="V192" s="72"/>
      <c r="W192" s="72"/>
    </row>
    <row r="193" spans="1:23" x14ac:dyDescent="0.3">
      <c r="A193" s="185"/>
      <c r="B193" s="186"/>
      <c r="C193" s="186"/>
      <c r="D193" s="186"/>
      <c r="J193" s="16"/>
      <c r="K193" s="16"/>
      <c r="M193" s="16"/>
      <c r="N193" s="16"/>
      <c r="V193" s="72"/>
      <c r="W193" s="72"/>
    </row>
    <row r="194" spans="1:23" x14ac:dyDescent="0.3">
      <c r="A194" s="185"/>
      <c r="B194" s="186"/>
      <c r="C194" s="186"/>
      <c r="D194" s="186"/>
      <c r="J194" s="16"/>
      <c r="K194" s="16"/>
      <c r="M194" s="16"/>
      <c r="N194" s="16"/>
      <c r="V194" s="72"/>
      <c r="W194" s="72"/>
    </row>
    <row r="195" spans="1:23" x14ac:dyDescent="0.3">
      <c r="A195" s="185"/>
      <c r="B195" s="186"/>
      <c r="C195" s="186"/>
      <c r="D195" s="186"/>
      <c r="J195" s="16"/>
      <c r="K195" s="16"/>
      <c r="M195" s="16"/>
      <c r="N195" s="16"/>
      <c r="V195" s="72"/>
      <c r="W195" s="72"/>
    </row>
    <row r="196" spans="1:23" x14ac:dyDescent="0.3">
      <c r="A196" s="185"/>
      <c r="B196" s="186"/>
      <c r="C196" s="186"/>
      <c r="D196" s="186"/>
      <c r="J196" s="16"/>
      <c r="K196" s="16"/>
      <c r="M196" s="16"/>
      <c r="N196" s="16"/>
      <c r="V196" s="72"/>
      <c r="W196" s="72"/>
    </row>
    <row r="197" spans="1:23" x14ac:dyDescent="0.3">
      <c r="A197" s="185"/>
      <c r="B197" s="186"/>
      <c r="C197" s="186"/>
      <c r="D197" s="186"/>
      <c r="J197" s="16"/>
      <c r="K197" s="16"/>
      <c r="M197" s="16"/>
      <c r="N197" s="16"/>
      <c r="V197" s="72"/>
      <c r="W197" s="72"/>
    </row>
    <row r="198" spans="1:23" x14ac:dyDescent="0.3">
      <c r="A198" s="185"/>
      <c r="B198" s="186"/>
      <c r="C198" s="186"/>
      <c r="D198" s="186"/>
      <c r="J198" s="16"/>
      <c r="K198" s="16"/>
      <c r="M198" s="16"/>
      <c r="N198" s="16"/>
      <c r="V198" s="72"/>
      <c r="W198" s="72"/>
    </row>
    <row r="199" spans="1:23" x14ac:dyDescent="0.3">
      <c r="A199" s="185"/>
      <c r="B199" s="186"/>
      <c r="C199" s="186"/>
      <c r="D199" s="186"/>
      <c r="J199" s="16"/>
      <c r="K199" s="16"/>
      <c r="M199" s="16"/>
      <c r="N199" s="16"/>
      <c r="V199" s="72"/>
      <c r="W199" s="72"/>
    </row>
    <row r="200" spans="1:23" x14ac:dyDescent="0.3">
      <c r="A200" s="185"/>
      <c r="B200" s="186"/>
      <c r="C200" s="186"/>
      <c r="D200" s="186"/>
      <c r="J200" s="16"/>
      <c r="K200" s="16"/>
      <c r="M200" s="16"/>
      <c r="N200" s="16"/>
      <c r="V200" s="72"/>
      <c r="W200" s="72"/>
    </row>
    <row r="201" spans="1:23" x14ac:dyDescent="0.3">
      <c r="A201" s="185"/>
      <c r="B201" s="186"/>
      <c r="C201" s="186"/>
      <c r="D201" s="186"/>
      <c r="J201" s="16"/>
      <c r="K201" s="16"/>
      <c r="M201" s="16"/>
      <c r="N201" s="16"/>
      <c r="V201" s="72"/>
      <c r="W201" s="72"/>
    </row>
    <row r="202" spans="1:23" x14ac:dyDescent="0.3">
      <c r="A202" s="185"/>
      <c r="B202" s="186"/>
      <c r="C202" s="186"/>
      <c r="D202" s="186"/>
      <c r="J202" s="16"/>
      <c r="K202" s="16"/>
      <c r="M202" s="16"/>
      <c r="N202" s="16"/>
      <c r="V202" s="72"/>
      <c r="W202" s="72"/>
    </row>
    <row r="203" spans="1:23" x14ac:dyDescent="0.3">
      <c r="A203" s="185"/>
      <c r="B203" s="186"/>
      <c r="C203" s="186"/>
      <c r="D203" s="186"/>
      <c r="J203" s="16"/>
      <c r="K203" s="16"/>
      <c r="M203" s="16"/>
      <c r="N203" s="16"/>
      <c r="V203" s="72"/>
      <c r="W203" s="72"/>
    </row>
    <row r="204" spans="1:23" x14ac:dyDescent="0.3">
      <c r="A204" s="185"/>
      <c r="B204" s="186"/>
      <c r="C204" s="186"/>
      <c r="D204" s="186"/>
      <c r="J204" s="16"/>
      <c r="K204" s="16"/>
      <c r="V204" s="72"/>
      <c r="W204" s="72"/>
    </row>
    <row r="205" spans="1:23" x14ac:dyDescent="0.3">
      <c r="A205" s="185"/>
      <c r="B205" s="186"/>
      <c r="C205" s="186"/>
      <c r="D205" s="186"/>
      <c r="J205" s="16"/>
      <c r="K205" s="16"/>
      <c r="V205" s="72"/>
      <c r="W205" s="72"/>
    </row>
    <row r="206" spans="1:23" x14ac:dyDescent="0.3">
      <c r="A206" s="185"/>
      <c r="B206" s="186"/>
      <c r="C206" s="186"/>
      <c r="D206" s="186"/>
      <c r="J206" s="16"/>
      <c r="K206" s="16"/>
      <c r="V206" s="72"/>
      <c r="W206" s="72"/>
    </row>
    <row r="207" spans="1:23" x14ac:dyDescent="0.3">
      <c r="A207" s="185"/>
      <c r="B207" s="186"/>
      <c r="C207" s="186"/>
      <c r="D207" s="186"/>
      <c r="J207" s="16"/>
      <c r="K207" s="16"/>
      <c r="V207" s="72"/>
      <c r="W207" s="72"/>
    </row>
    <row r="208" spans="1:23" x14ac:dyDescent="0.3">
      <c r="A208" s="185"/>
      <c r="B208" s="186"/>
      <c r="C208" s="186"/>
      <c r="D208" s="186"/>
      <c r="J208" s="16"/>
      <c r="K208" s="16"/>
      <c r="V208" s="72"/>
      <c r="W208" s="72"/>
    </row>
    <row r="209" spans="1:23" x14ac:dyDescent="0.3">
      <c r="A209" s="185"/>
      <c r="B209" s="186"/>
      <c r="C209" s="186"/>
      <c r="D209" s="186"/>
      <c r="J209" s="16"/>
      <c r="K209" s="16"/>
      <c r="V209" s="72"/>
      <c r="W209" s="72"/>
    </row>
    <row r="210" spans="1:23" x14ac:dyDescent="0.3">
      <c r="A210" s="185"/>
      <c r="B210" s="186"/>
      <c r="C210" s="186"/>
      <c r="D210" s="186"/>
      <c r="J210" s="16"/>
      <c r="K210" s="16"/>
      <c r="V210" s="72"/>
      <c r="W210" s="72"/>
    </row>
    <row r="211" spans="1:23" x14ac:dyDescent="0.3">
      <c r="A211" s="185"/>
      <c r="B211" s="186"/>
      <c r="C211" s="186"/>
      <c r="D211" s="186"/>
      <c r="J211" s="16"/>
      <c r="K211" s="16"/>
      <c r="V211" s="72"/>
      <c r="W211" s="72"/>
    </row>
    <row r="212" spans="1:23" x14ac:dyDescent="0.3">
      <c r="A212" s="185"/>
      <c r="B212" s="186"/>
      <c r="C212" s="186"/>
      <c r="D212" s="186"/>
      <c r="J212" s="16"/>
      <c r="K212" s="16"/>
      <c r="V212" s="72"/>
      <c r="W212" s="72"/>
    </row>
    <row r="213" spans="1:23" x14ac:dyDescent="0.3">
      <c r="A213" s="185"/>
      <c r="B213" s="186"/>
      <c r="C213" s="186"/>
      <c r="D213" s="186"/>
      <c r="J213" s="16"/>
      <c r="K213" s="16"/>
      <c r="V213" s="72"/>
      <c r="W213" s="72"/>
    </row>
    <row r="214" spans="1:23" x14ac:dyDescent="0.3">
      <c r="A214" s="185"/>
      <c r="B214" s="186"/>
      <c r="C214" s="186"/>
      <c r="D214" s="186"/>
      <c r="J214" s="16"/>
      <c r="K214" s="16"/>
      <c r="V214" s="72"/>
      <c r="W214" s="72"/>
    </row>
    <row r="215" spans="1:23" x14ac:dyDescent="0.3">
      <c r="A215" s="185"/>
      <c r="B215" s="186"/>
      <c r="C215" s="186"/>
      <c r="D215" s="186"/>
      <c r="J215" s="16"/>
      <c r="K215" s="16"/>
      <c r="V215" s="72"/>
      <c r="W215" s="72"/>
    </row>
    <row r="216" spans="1:23" x14ac:dyDescent="0.3">
      <c r="A216" s="185"/>
      <c r="B216" s="186"/>
      <c r="C216" s="186"/>
      <c r="D216" s="186"/>
      <c r="J216" s="16"/>
      <c r="K216" s="16"/>
      <c r="V216" s="72"/>
      <c r="W216" s="72"/>
    </row>
    <row r="217" spans="1:23" x14ac:dyDescent="0.3">
      <c r="A217" s="185"/>
      <c r="B217" s="186"/>
      <c r="C217" s="186"/>
      <c r="D217" s="186"/>
      <c r="J217" s="16"/>
      <c r="K217" s="16"/>
      <c r="V217" s="72"/>
      <c r="W217" s="72"/>
    </row>
    <row r="218" spans="1:23" x14ac:dyDescent="0.3">
      <c r="A218" s="185"/>
      <c r="B218" s="186"/>
      <c r="C218" s="186"/>
      <c r="D218" s="186"/>
      <c r="J218" s="16"/>
      <c r="K218" s="16"/>
      <c r="V218" s="72"/>
      <c r="W218" s="72"/>
    </row>
    <row r="219" spans="1:23" x14ac:dyDescent="0.3">
      <c r="A219" s="185"/>
      <c r="B219" s="186"/>
      <c r="C219" s="186"/>
      <c r="D219" s="186"/>
      <c r="J219" s="16"/>
      <c r="K219" s="16"/>
      <c r="V219" s="72"/>
      <c r="W219" s="72"/>
    </row>
    <row r="220" spans="1:23" x14ac:dyDescent="0.3">
      <c r="A220" s="185"/>
      <c r="B220" s="186"/>
      <c r="C220" s="186"/>
      <c r="D220" s="186"/>
      <c r="J220" s="16"/>
      <c r="K220" s="16"/>
      <c r="V220" s="72"/>
      <c r="W220" s="72"/>
    </row>
    <row r="221" spans="1:23" x14ac:dyDescent="0.3">
      <c r="A221" s="185"/>
      <c r="B221" s="186"/>
      <c r="C221" s="186"/>
      <c r="D221" s="186"/>
      <c r="J221" s="16"/>
      <c r="K221" s="16"/>
      <c r="V221" s="72"/>
      <c r="W221" s="72"/>
    </row>
    <row r="222" spans="1:23" x14ac:dyDescent="0.3">
      <c r="A222" s="185"/>
      <c r="B222" s="186"/>
      <c r="C222" s="186"/>
      <c r="D222" s="186"/>
      <c r="J222" s="16"/>
      <c r="K222" s="16"/>
      <c r="V222" s="72"/>
      <c r="W222" s="72"/>
    </row>
    <row r="223" spans="1:23" x14ac:dyDescent="0.3">
      <c r="A223" s="185"/>
      <c r="B223" s="186"/>
      <c r="C223" s="186"/>
      <c r="D223" s="186"/>
      <c r="J223" s="16"/>
      <c r="K223" s="16"/>
      <c r="V223" s="72"/>
      <c r="W223" s="72"/>
    </row>
    <row r="224" spans="1:23" x14ac:dyDescent="0.3">
      <c r="A224" s="185"/>
      <c r="B224" s="186"/>
      <c r="C224" s="186"/>
      <c r="D224" s="186"/>
      <c r="J224" s="16"/>
      <c r="K224" s="16"/>
      <c r="V224" s="72"/>
      <c r="W224" s="72"/>
    </row>
    <row r="225" spans="1:23" x14ac:dyDescent="0.3">
      <c r="A225" s="185"/>
      <c r="B225" s="186"/>
      <c r="C225" s="186"/>
      <c r="D225" s="186"/>
      <c r="J225" s="16"/>
      <c r="K225" s="16"/>
      <c r="V225" s="72"/>
      <c r="W225" s="72"/>
    </row>
    <row r="226" spans="1:23" x14ac:dyDescent="0.3">
      <c r="A226" s="185"/>
      <c r="B226" s="186"/>
      <c r="C226" s="186"/>
      <c r="D226" s="186"/>
      <c r="J226" s="16"/>
      <c r="K226" s="16"/>
      <c r="V226" s="72"/>
      <c r="W226" s="72"/>
    </row>
    <row r="227" spans="1:23" x14ac:dyDescent="0.3">
      <c r="A227" s="185"/>
      <c r="B227" s="186"/>
      <c r="C227" s="186"/>
      <c r="D227" s="186"/>
      <c r="J227" s="16"/>
      <c r="K227" s="16"/>
      <c r="V227" s="72"/>
      <c r="W227" s="72"/>
    </row>
    <row r="228" spans="1:23" x14ac:dyDescent="0.3">
      <c r="A228" s="185"/>
      <c r="B228" s="186"/>
      <c r="C228" s="186"/>
      <c r="D228" s="186"/>
      <c r="J228" s="16"/>
      <c r="K228" s="16"/>
      <c r="V228" s="72"/>
      <c r="W228" s="72"/>
    </row>
    <row r="229" spans="1:23" x14ac:dyDescent="0.3">
      <c r="A229" s="185"/>
      <c r="B229" s="186"/>
      <c r="C229" s="186"/>
      <c r="D229" s="186"/>
      <c r="J229" s="16"/>
      <c r="K229" s="16"/>
      <c r="V229" s="72"/>
      <c r="W229" s="72"/>
    </row>
    <row r="230" spans="1:23" x14ac:dyDescent="0.3">
      <c r="A230" s="185"/>
      <c r="B230" s="186"/>
      <c r="C230" s="186"/>
      <c r="D230" s="186"/>
      <c r="J230" s="16"/>
      <c r="K230" s="16"/>
      <c r="V230" s="72"/>
      <c r="W230" s="72"/>
    </row>
    <row r="231" spans="1:23" x14ac:dyDescent="0.3">
      <c r="A231" s="185"/>
      <c r="B231" s="186"/>
      <c r="C231" s="186"/>
      <c r="D231" s="186"/>
      <c r="J231" s="16"/>
      <c r="K231" s="16"/>
      <c r="V231" s="72"/>
      <c r="W231" s="72"/>
    </row>
    <row r="232" spans="1:23" x14ac:dyDescent="0.3">
      <c r="A232" s="185"/>
      <c r="B232" s="186"/>
      <c r="C232" s="186"/>
      <c r="D232" s="186"/>
      <c r="J232" s="16"/>
      <c r="K232" s="16"/>
      <c r="V232" s="72"/>
      <c r="W232" s="72"/>
    </row>
    <row r="233" spans="1:23" x14ac:dyDescent="0.3">
      <c r="A233" s="185"/>
      <c r="B233" s="186"/>
      <c r="C233" s="186"/>
      <c r="D233" s="186"/>
      <c r="J233" s="16"/>
      <c r="K233" s="16"/>
      <c r="V233" s="72"/>
      <c r="W233" s="72"/>
    </row>
    <row r="234" spans="1:23" x14ac:dyDescent="0.3">
      <c r="A234" s="185"/>
      <c r="B234" s="186"/>
      <c r="C234" s="186"/>
      <c r="D234" s="186"/>
      <c r="J234" s="16"/>
      <c r="K234" s="16"/>
      <c r="V234" s="72"/>
      <c r="W234" s="72"/>
    </row>
    <row r="235" spans="1:23" x14ac:dyDescent="0.3">
      <c r="A235" s="185"/>
      <c r="B235" s="186"/>
      <c r="C235" s="186"/>
      <c r="D235" s="186"/>
      <c r="J235" s="16"/>
      <c r="K235" s="16"/>
      <c r="V235" s="72"/>
      <c r="W235" s="72"/>
    </row>
    <row r="236" spans="1:23" x14ac:dyDescent="0.3">
      <c r="A236" s="185"/>
      <c r="B236" s="186"/>
      <c r="C236" s="186"/>
      <c r="D236" s="186"/>
      <c r="J236" s="16"/>
      <c r="K236" s="16"/>
      <c r="V236" s="72"/>
      <c r="W236" s="72"/>
    </row>
    <row r="237" spans="1:23" x14ac:dyDescent="0.3">
      <c r="A237" s="185"/>
      <c r="B237" s="186"/>
      <c r="C237" s="186"/>
      <c r="D237" s="186"/>
      <c r="J237" s="16"/>
      <c r="K237" s="16"/>
      <c r="V237" s="72"/>
      <c r="W237" s="72"/>
    </row>
    <row r="238" spans="1:23" x14ac:dyDescent="0.3">
      <c r="A238" s="185"/>
      <c r="B238" s="186"/>
      <c r="C238" s="186"/>
      <c r="D238" s="186"/>
      <c r="J238" s="16"/>
      <c r="K238" s="16"/>
      <c r="V238" s="72"/>
      <c r="W238" s="72"/>
    </row>
    <row r="239" spans="1:23" x14ac:dyDescent="0.3">
      <c r="A239" s="185"/>
      <c r="B239" s="186"/>
      <c r="C239" s="186"/>
      <c r="D239" s="186"/>
      <c r="J239" s="16"/>
      <c r="K239" s="16"/>
      <c r="V239" s="72"/>
      <c r="W239" s="72"/>
    </row>
    <row r="240" spans="1:23" x14ac:dyDescent="0.3">
      <c r="A240" s="185"/>
      <c r="B240" s="186"/>
      <c r="C240" s="186"/>
      <c r="D240" s="186"/>
      <c r="J240" s="16"/>
      <c r="K240" s="16"/>
      <c r="V240" s="72"/>
      <c r="W240" s="72"/>
    </row>
    <row r="241" spans="1:23" x14ac:dyDescent="0.3">
      <c r="A241" s="185"/>
      <c r="B241" s="186"/>
      <c r="C241" s="186"/>
      <c r="D241" s="186"/>
      <c r="J241" s="16"/>
      <c r="K241" s="16"/>
      <c r="V241" s="72"/>
      <c r="W241" s="72"/>
    </row>
    <row r="242" spans="1:23" x14ac:dyDescent="0.3">
      <c r="A242" s="185"/>
      <c r="B242" s="186"/>
      <c r="C242" s="186"/>
      <c r="D242" s="186"/>
      <c r="J242" s="16"/>
      <c r="K242" s="16"/>
      <c r="V242" s="72"/>
      <c r="W242" s="72"/>
    </row>
    <row r="243" spans="1:23" x14ac:dyDescent="0.3">
      <c r="A243" s="185"/>
      <c r="B243" s="186"/>
      <c r="C243" s="186"/>
      <c r="D243" s="186"/>
      <c r="J243" s="16"/>
      <c r="K243" s="16"/>
      <c r="V243" s="72"/>
      <c r="W243" s="72"/>
    </row>
    <row r="244" spans="1:23" x14ac:dyDescent="0.3">
      <c r="A244" s="185"/>
      <c r="B244" s="186"/>
      <c r="C244" s="186"/>
      <c r="D244" s="186"/>
      <c r="J244" s="16"/>
      <c r="K244" s="16"/>
      <c r="V244" s="72"/>
      <c r="W244" s="72"/>
    </row>
    <row r="245" spans="1:23" x14ac:dyDescent="0.3">
      <c r="A245" s="185"/>
      <c r="B245" s="186"/>
      <c r="C245" s="186"/>
      <c r="D245" s="186"/>
      <c r="J245" s="16"/>
      <c r="K245" s="16"/>
      <c r="V245" s="72"/>
      <c r="W245" s="72"/>
    </row>
    <row r="246" spans="1:23" x14ac:dyDescent="0.3">
      <c r="A246" s="185"/>
      <c r="B246" s="186"/>
      <c r="C246" s="186"/>
      <c r="D246" s="186"/>
      <c r="J246" s="16"/>
      <c r="K246" s="16"/>
      <c r="V246" s="72"/>
      <c r="W246" s="72"/>
    </row>
    <row r="247" spans="1:23" x14ac:dyDescent="0.3">
      <c r="A247" s="185"/>
      <c r="B247" s="186"/>
      <c r="C247" s="186"/>
      <c r="D247" s="186"/>
      <c r="J247" s="16"/>
      <c r="K247" s="16"/>
      <c r="V247" s="72"/>
      <c r="W247" s="72"/>
    </row>
    <row r="248" spans="1:23" x14ac:dyDescent="0.3">
      <c r="A248" s="185"/>
      <c r="B248" s="186"/>
      <c r="C248" s="186"/>
      <c r="D248" s="186"/>
      <c r="J248" s="16"/>
      <c r="K248" s="16"/>
      <c r="V248" s="72"/>
      <c r="W248" s="72"/>
    </row>
    <row r="249" spans="1:23" x14ac:dyDescent="0.3">
      <c r="A249" s="185"/>
      <c r="B249" s="186"/>
      <c r="C249" s="186"/>
      <c r="D249" s="186"/>
      <c r="J249" s="16"/>
      <c r="K249" s="16"/>
      <c r="V249" s="72"/>
      <c r="W249" s="72"/>
    </row>
    <row r="250" spans="1:23" x14ac:dyDescent="0.3">
      <c r="A250" s="185"/>
      <c r="B250" s="186"/>
      <c r="C250" s="186"/>
      <c r="D250" s="186"/>
      <c r="J250" s="16"/>
      <c r="K250" s="16"/>
      <c r="V250" s="72"/>
      <c r="W250" s="72"/>
    </row>
    <row r="251" spans="1:23" x14ac:dyDescent="0.3">
      <c r="A251" s="185"/>
      <c r="B251" s="186"/>
      <c r="C251" s="186"/>
      <c r="D251" s="186"/>
      <c r="J251" s="16"/>
      <c r="K251" s="16"/>
      <c r="V251" s="72"/>
      <c r="W251" s="72"/>
    </row>
    <row r="252" spans="1:23" x14ac:dyDescent="0.3">
      <c r="A252" s="185"/>
      <c r="B252" s="186"/>
      <c r="C252" s="186"/>
      <c r="D252" s="186"/>
      <c r="J252" s="16"/>
      <c r="K252" s="16"/>
      <c r="V252" s="72"/>
      <c r="W252" s="72"/>
    </row>
    <row r="253" spans="1:23" x14ac:dyDescent="0.3">
      <c r="A253" s="185"/>
      <c r="B253" s="186"/>
      <c r="C253" s="186"/>
      <c r="D253" s="186"/>
      <c r="J253" s="16"/>
      <c r="K253" s="16"/>
      <c r="V253" s="72"/>
      <c r="W253" s="72"/>
    </row>
    <row r="254" spans="1:23" x14ac:dyDescent="0.3">
      <c r="A254" s="185"/>
      <c r="B254" s="186"/>
      <c r="C254" s="186"/>
      <c r="D254" s="186"/>
      <c r="J254" s="16"/>
      <c r="K254" s="16"/>
      <c r="V254" s="72"/>
      <c r="W254" s="72"/>
    </row>
    <row r="255" spans="1:23" x14ac:dyDescent="0.3">
      <c r="A255" s="185"/>
      <c r="B255" s="186"/>
      <c r="C255" s="186"/>
      <c r="D255" s="186"/>
      <c r="J255" s="16"/>
      <c r="K255" s="16"/>
      <c r="V255" s="72"/>
      <c r="W255" s="72"/>
    </row>
    <row r="256" spans="1:23" x14ac:dyDescent="0.3">
      <c r="A256" s="185"/>
      <c r="B256" s="186"/>
      <c r="C256" s="186"/>
      <c r="D256" s="186"/>
      <c r="J256" s="16"/>
      <c r="K256" s="16"/>
      <c r="V256" s="72"/>
      <c r="W256" s="72"/>
    </row>
    <row r="257" spans="1:23" x14ac:dyDescent="0.3">
      <c r="A257" s="185"/>
      <c r="B257" s="186"/>
      <c r="C257" s="186"/>
      <c r="D257" s="186"/>
      <c r="J257" s="16"/>
      <c r="K257" s="16"/>
      <c r="V257" s="72"/>
      <c r="W257" s="72"/>
    </row>
    <row r="258" spans="1:23" x14ac:dyDescent="0.3">
      <c r="A258" s="185"/>
      <c r="B258" s="186"/>
      <c r="C258" s="186"/>
      <c r="D258" s="186"/>
      <c r="J258" s="16"/>
      <c r="K258" s="16"/>
      <c r="V258" s="72"/>
      <c r="W258" s="72"/>
    </row>
    <row r="259" spans="1:23" x14ac:dyDescent="0.3">
      <c r="A259" s="185"/>
      <c r="B259" s="186"/>
      <c r="C259" s="186"/>
      <c r="D259" s="186"/>
      <c r="J259" s="16"/>
      <c r="K259" s="16"/>
      <c r="V259" s="72"/>
      <c r="W259" s="72"/>
    </row>
    <row r="260" spans="1:23" x14ac:dyDescent="0.3">
      <c r="A260" s="185"/>
      <c r="B260" s="186"/>
      <c r="C260" s="186"/>
      <c r="D260" s="186"/>
      <c r="J260" s="16"/>
      <c r="K260" s="16"/>
      <c r="V260" s="72"/>
      <c r="W260" s="72"/>
    </row>
    <row r="261" spans="1:23" x14ac:dyDescent="0.3">
      <c r="A261" s="185"/>
      <c r="B261" s="186"/>
      <c r="C261" s="186"/>
      <c r="D261" s="186"/>
      <c r="J261" s="16"/>
      <c r="K261" s="16"/>
      <c r="V261" s="72"/>
      <c r="W261" s="72"/>
    </row>
    <row r="262" spans="1:23" x14ac:dyDescent="0.3">
      <c r="A262" s="185"/>
      <c r="B262" s="186"/>
      <c r="C262" s="186"/>
      <c r="D262" s="186"/>
      <c r="J262" s="16"/>
      <c r="K262" s="16"/>
      <c r="V262" s="72"/>
      <c r="W262" s="72"/>
    </row>
    <row r="263" spans="1:23" x14ac:dyDescent="0.3">
      <c r="A263" s="185"/>
      <c r="B263" s="186"/>
      <c r="C263" s="186"/>
      <c r="D263" s="186"/>
      <c r="J263" s="16"/>
      <c r="K263" s="16"/>
      <c r="V263" s="72"/>
      <c r="W263" s="72"/>
    </row>
    <row r="264" spans="1:23" x14ac:dyDescent="0.3">
      <c r="A264" s="185"/>
      <c r="B264" s="186"/>
      <c r="C264" s="186"/>
      <c r="D264" s="186"/>
      <c r="J264" s="16"/>
      <c r="K264" s="16"/>
      <c r="V264" s="72"/>
      <c r="W264" s="72"/>
    </row>
    <row r="265" spans="1:23" x14ac:dyDescent="0.3">
      <c r="A265" s="185"/>
      <c r="B265" s="186"/>
      <c r="C265" s="186"/>
      <c r="D265" s="186"/>
      <c r="J265" s="16"/>
      <c r="K265" s="16"/>
      <c r="V265" s="72"/>
      <c r="W265" s="72"/>
    </row>
    <row r="266" spans="1:23" x14ac:dyDescent="0.3">
      <c r="A266" s="185"/>
      <c r="B266" s="186"/>
      <c r="C266" s="186"/>
      <c r="D266" s="186"/>
      <c r="J266" s="16"/>
      <c r="K266" s="16"/>
      <c r="V266" s="72"/>
      <c r="W266" s="72"/>
    </row>
    <row r="267" spans="1:23" x14ac:dyDescent="0.3">
      <c r="A267" s="185"/>
      <c r="B267" s="186"/>
      <c r="C267" s="186"/>
      <c r="D267" s="186"/>
      <c r="J267" s="16"/>
      <c r="K267" s="16"/>
      <c r="V267" s="72"/>
      <c r="W267" s="72"/>
    </row>
    <row r="268" spans="1:23" x14ac:dyDescent="0.3">
      <c r="A268" s="185"/>
      <c r="B268" s="186"/>
      <c r="C268" s="186"/>
      <c r="D268" s="186"/>
      <c r="J268" s="16"/>
      <c r="K268" s="16"/>
      <c r="V268" s="72"/>
      <c r="W268" s="72"/>
    </row>
    <row r="269" spans="1:23" x14ac:dyDescent="0.3">
      <c r="A269" s="185"/>
      <c r="B269" s="186"/>
      <c r="C269" s="186"/>
      <c r="D269" s="186"/>
      <c r="J269" s="16"/>
      <c r="K269" s="16"/>
      <c r="V269" s="72"/>
      <c r="W269" s="72"/>
    </row>
    <row r="270" spans="1:23" x14ac:dyDescent="0.3">
      <c r="A270" s="185"/>
      <c r="B270" s="186"/>
      <c r="C270" s="186"/>
      <c r="D270" s="186"/>
      <c r="J270" s="16"/>
      <c r="K270" s="16"/>
      <c r="V270" s="72"/>
      <c r="W270" s="72"/>
    </row>
    <row r="271" spans="1:23" x14ac:dyDescent="0.3">
      <c r="A271" s="185"/>
      <c r="B271" s="186"/>
      <c r="C271" s="186"/>
      <c r="D271" s="186"/>
      <c r="J271" s="16"/>
      <c r="K271" s="16"/>
      <c r="V271" s="72"/>
      <c r="W271" s="72"/>
    </row>
    <row r="272" spans="1:23" x14ac:dyDescent="0.3">
      <c r="A272" s="185"/>
      <c r="B272" s="186"/>
      <c r="C272" s="186"/>
      <c r="D272" s="186"/>
      <c r="J272" s="16"/>
      <c r="K272" s="16"/>
      <c r="V272" s="72"/>
      <c r="W272" s="72"/>
    </row>
    <row r="273" spans="1:23" x14ac:dyDescent="0.3">
      <c r="A273" s="185"/>
      <c r="B273" s="186"/>
      <c r="C273" s="186"/>
      <c r="D273" s="186"/>
      <c r="J273" s="16"/>
      <c r="K273" s="16"/>
      <c r="V273" s="72"/>
      <c r="W273" s="72"/>
    </row>
    <row r="274" spans="1:23" x14ac:dyDescent="0.3">
      <c r="A274" s="185"/>
      <c r="B274" s="186"/>
      <c r="C274" s="186"/>
      <c r="D274" s="186"/>
      <c r="J274" s="16"/>
      <c r="K274" s="16"/>
      <c r="V274" s="72"/>
      <c r="W274" s="72"/>
    </row>
    <row r="275" spans="1:23" x14ac:dyDescent="0.3">
      <c r="A275" s="185"/>
      <c r="B275" s="186"/>
      <c r="C275" s="186"/>
      <c r="D275" s="186"/>
      <c r="J275" s="16"/>
      <c r="K275" s="16"/>
      <c r="V275" s="72"/>
      <c r="W275" s="72"/>
    </row>
    <row r="276" spans="1:23" x14ac:dyDescent="0.3">
      <c r="A276" s="185"/>
      <c r="B276" s="186"/>
      <c r="C276" s="186"/>
      <c r="D276" s="186"/>
      <c r="J276" s="16"/>
      <c r="K276" s="16"/>
      <c r="V276" s="72"/>
      <c r="W276" s="72"/>
    </row>
    <row r="277" spans="1:23" x14ac:dyDescent="0.3">
      <c r="A277" s="185"/>
      <c r="B277" s="186"/>
      <c r="C277" s="186"/>
      <c r="D277" s="186"/>
      <c r="J277" s="16"/>
      <c r="K277" s="16"/>
      <c r="V277" s="72"/>
      <c r="W277" s="72"/>
    </row>
    <row r="278" spans="1:23" x14ac:dyDescent="0.3">
      <c r="A278" s="185"/>
      <c r="B278" s="186"/>
      <c r="C278" s="186"/>
      <c r="D278" s="186"/>
      <c r="J278" s="16"/>
      <c r="K278" s="16"/>
      <c r="V278" s="72"/>
      <c r="W278" s="72"/>
    </row>
    <row r="279" spans="1:23" x14ac:dyDescent="0.3">
      <c r="A279" s="185"/>
      <c r="B279" s="186"/>
      <c r="C279" s="186"/>
      <c r="D279" s="186"/>
      <c r="J279" s="16"/>
      <c r="K279" s="16"/>
      <c r="V279" s="72"/>
      <c r="W279" s="72"/>
    </row>
    <row r="280" spans="1:23" x14ac:dyDescent="0.3">
      <c r="A280" s="185"/>
      <c r="B280" s="186"/>
      <c r="C280" s="186"/>
      <c r="D280" s="186"/>
      <c r="J280" s="16"/>
      <c r="K280" s="16"/>
      <c r="V280" s="72"/>
      <c r="W280" s="72"/>
    </row>
    <row r="281" spans="1:23" x14ac:dyDescent="0.3">
      <c r="A281" s="185"/>
      <c r="B281" s="186"/>
      <c r="C281" s="186"/>
      <c r="D281" s="186"/>
      <c r="J281" s="16"/>
      <c r="K281" s="16"/>
      <c r="V281" s="72"/>
      <c r="W281" s="72"/>
    </row>
    <row r="282" spans="1:23" x14ac:dyDescent="0.3">
      <c r="A282" s="185"/>
      <c r="B282" s="186"/>
      <c r="C282" s="186"/>
      <c r="D282" s="186"/>
      <c r="J282" s="16"/>
      <c r="K282" s="16"/>
      <c r="V282" s="72"/>
      <c r="W282" s="72"/>
    </row>
    <row r="283" spans="1:23" x14ac:dyDescent="0.3">
      <c r="A283" s="185"/>
      <c r="B283" s="186"/>
      <c r="C283" s="186"/>
      <c r="D283" s="186"/>
      <c r="J283" s="16"/>
      <c r="K283" s="16"/>
      <c r="V283" s="72"/>
      <c r="W283" s="72"/>
    </row>
    <row r="284" spans="1:23" x14ac:dyDescent="0.3">
      <c r="A284" s="185"/>
      <c r="B284" s="186"/>
      <c r="C284" s="186"/>
      <c r="D284" s="186"/>
      <c r="J284" s="16"/>
      <c r="K284" s="16"/>
      <c r="V284" s="72"/>
      <c r="W284" s="72"/>
    </row>
    <row r="285" spans="1:23" x14ac:dyDescent="0.3">
      <c r="A285" s="185"/>
      <c r="B285" s="186"/>
      <c r="C285" s="186"/>
      <c r="D285" s="186"/>
      <c r="J285" s="16"/>
      <c r="K285" s="16"/>
      <c r="V285" s="72"/>
      <c r="W285" s="72"/>
    </row>
    <row r="286" spans="1:23" x14ac:dyDescent="0.3">
      <c r="A286" s="185"/>
      <c r="B286" s="186"/>
      <c r="C286" s="186"/>
      <c r="D286" s="186"/>
      <c r="J286" s="16"/>
      <c r="K286" s="16"/>
      <c r="V286" s="72"/>
      <c r="W286" s="72"/>
    </row>
    <row r="287" spans="1:23" x14ac:dyDescent="0.3">
      <c r="A287" s="185"/>
      <c r="B287" s="186"/>
      <c r="C287" s="186"/>
      <c r="D287" s="186"/>
      <c r="J287" s="16"/>
      <c r="K287" s="16"/>
      <c r="V287" s="72"/>
      <c r="W287" s="72"/>
    </row>
    <row r="288" spans="1:23" x14ac:dyDescent="0.3">
      <c r="A288" s="185"/>
      <c r="B288" s="186"/>
      <c r="C288" s="186"/>
      <c r="D288" s="186"/>
      <c r="J288" s="16"/>
      <c r="K288" s="16"/>
      <c r="V288" s="72"/>
      <c r="W288" s="72"/>
    </row>
    <row r="289" spans="1:23" x14ac:dyDescent="0.3">
      <c r="A289" s="185"/>
      <c r="B289" s="186"/>
      <c r="C289" s="186"/>
      <c r="D289" s="186"/>
      <c r="J289" s="16"/>
      <c r="K289" s="16"/>
      <c r="V289" s="72"/>
      <c r="W289" s="72"/>
    </row>
    <row r="290" spans="1:23" x14ac:dyDescent="0.3">
      <c r="A290" s="185"/>
      <c r="B290" s="186"/>
      <c r="C290" s="186"/>
      <c r="D290" s="186"/>
      <c r="J290" s="16"/>
      <c r="K290" s="16"/>
      <c r="V290" s="72"/>
      <c r="W290" s="72"/>
    </row>
    <row r="291" spans="1:23" x14ac:dyDescent="0.3">
      <c r="A291" s="185"/>
      <c r="B291" s="186"/>
      <c r="C291" s="186"/>
      <c r="D291" s="186"/>
      <c r="J291" s="16"/>
      <c r="K291" s="16"/>
      <c r="V291" s="72"/>
      <c r="W291" s="72"/>
    </row>
    <row r="292" spans="1:23" x14ac:dyDescent="0.3">
      <c r="A292" s="185"/>
      <c r="B292" s="186"/>
      <c r="C292" s="186"/>
      <c r="D292" s="186"/>
      <c r="J292" s="16"/>
      <c r="K292" s="16"/>
      <c r="V292" s="72"/>
      <c r="W292" s="72"/>
    </row>
    <row r="293" spans="1:23" x14ac:dyDescent="0.3">
      <c r="A293" s="185"/>
      <c r="B293" s="186"/>
      <c r="C293" s="186"/>
      <c r="D293" s="186"/>
      <c r="J293" s="16"/>
      <c r="K293" s="16"/>
      <c r="V293" s="72"/>
      <c r="W293" s="72"/>
    </row>
    <row r="294" spans="1:23" x14ac:dyDescent="0.3">
      <c r="A294" s="185"/>
      <c r="B294" s="186"/>
      <c r="C294" s="186"/>
      <c r="D294" s="186"/>
      <c r="J294" s="16"/>
      <c r="K294" s="16"/>
      <c r="V294" s="72"/>
      <c r="W294" s="72"/>
    </row>
    <row r="295" spans="1:23" x14ac:dyDescent="0.3">
      <c r="A295" s="185"/>
      <c r="B295" s="186"/>
      <c r="C295" s="186"/>
      <c r="D295" s="186"/>
      <c r="J295" s="16"/>
      <c r="K295" s="16"/>
      <c r="V295" s="72"/>
      <c r="W295" s="72"/>
    </row>
    <row r="296" spans="1:23" x14ac:dyDescent="0.3">
      <c r="A296" s="185"/>
      <c r="B296" s="186"/>
      <c r="C296" s="186"/>
      <c r="D296" s="186"/>
      <c r="J296" s="16"/>
      <c r="K296" s="16"/>
      <c r="V296" s="72"/>
      <c r="W296" s="72"/>
    </row>
    <row r="297" spans="1:23" x14ac:dyDescent="0.3">
      <c r="A297" s="185"/>
      <c r="B297" s="186"/>
      <c r="C297" s="186"/>
      <c r="D297" s="186"/>
      <c r="J297" s="16"/>
      <c r="K297" s="16"/>
      <c r="V297" s="72"/>
      <c r="W297" s="72"/>
    </row>
    <row r="298" spans="1:23" x14ac:dyDescent="0.3">
      <c r="A298" s="185"/>
      <c r="B298" s="186"/>
      <c r="C298" s="186"/>
      <c r="D298" s="186"/>
      <c r="J298" s="16"/>
      <c r="K298" s="16"/>
      <c r="V298" s="72"/>
      <c r="W298" s="72"/>
    </row>
    <row r="299" spans="1:23" x14ac:dyDescent="0.3">
      <c r="A299" s="185"/>
      <c r="B299" s="186"/>
      <c r="C299" s="186"/>
      <c r="D299" s="186"/>
      <c r="J299" s="16"/>
      <c r="K299" s="16"/>
      <c r="V299" s="72"/>
      <c r="W299" s="72"/>
    </row>
    <row r="300" spans="1:23" x14ac:dyDescent="0.3">
      <c r="A300" s="185"/>
      <c r="B300" s="186"/>
      <c r="C300" s="186"/>
      <c r="D300" s="186"/>
      <c r="J300" s="16"/>
      <c r="K300" s="16"/>
      <c r="V300" s="72"/>
      <c r="W300" s="72"/>
    </row>
    <row r="301" spans="1:23" x14ac:dyDescent="0.3">
      <c r="A301" s="185"/>
      <c r="B301" s="186"/>
      <c r="C301" s="186"/>
      <c r="D301" s="186"/>
      <c r="J301" s="16"/>
      <c r="K301" s="16"/>
      <c r="V301" s="72"/>
      <c r="W301" s="72"/>
    </row>
    <row r="302" spans="1:23" x14ac:dyDescent="0.3">
      <c r="A302" s="185"/>
      <c r="B302" s="186"/>
      <c r="C302" s="186"/>
      <c r="D302" s="186"/>
      <c r="J302" s="16"/>
      <c r="K302" s="16"/>
      <c r="V302" s="72"/>
      <c r="W302" s="72"/>
    </row>
    <row r="303" spans="1:23" x14ac:dyDescent="0.3">
      <c r="A303" s="185"/>
      <c r="B303" s="186"/>
      <c r="C303" s="186"/>
      <c r="D303" s="186"/>
      <c r="J303" s="16"/>
      <c r="K303" s="16"/>
      <c r="V303" s="72"/>
      <c r="W303" s="72"/>
    </row>
    <row r="304" spans="1:23" x14ac:dyDescent="0.3">
      <c r="A304" s="185"/>
      <c r="B304" s="186"/>
      <c r="C304" s="186"/>
      <c r="D304" s="186"/>
      <c r="J304" s="16"/>
      <c r="K304" s="16"/>
      <c r="V304" s="72"/>
      <c r="W304" s="72"/>
    </row>
    <row r="305" spans="1:23" x14ac:dyDescent="0.3">
      <c r="A305" s="185"/>
      <c r="B305" s="186"/>
      <c r="C305" s="186"/>
      <c r="D305" s="186"/>
      <c r="J305" s="16"/>
      <c r="K305" s="16"/>
      <c r="V305" s="72"/>
      <c r="W305" s="72"/>
    </row>
    <row r="306" spans="1:23" x14ac:dyDescent="0.3">
      <c r="A306" s="185"/>
      <c r="B306" s="186"/>
      <c r="C306" s="186"/>
      <c r="D306" s="186"/>
      <c r="J306" s="16"/>
      <c r="K306" s="16"/>
      <c r="V306" s="72"/>
      <c r="W306" s="72"/>
    </row>
    <row r="307" spans="1:23" x14ac:dyDescent="0.3">
      <c r="A307" s="185"/>
      <c r="B307" s="186"/>
      <c r="C307" s="186"/>
      <c r="D307" s="186"/>
      <c r="J307" s="16"/>
      <c r="K307" s="16"/>
      <c r="V307" s="72"/>
      <c r="W307" s="72"/>
    </row>
    <row r="308" spans="1:23" x14ac:dyDescent="0.3">
      <c r="A308" s="185"/>
      <c r="B308" s="186"/>
      <c r="C308" s="186"/>
      <c r="D308" s="186"/>
      <c r="J308" s="16"/>
      <c r="K308" s="16"/>
      <c r="V308" s="72"/>
      <c r="W308" s="72"/>
    </row>
    <row r="309" spans="1:23" x14ac:dyDescent="0.3">
      <c r="A309" s="185"/>
      <c r="B309" s="186"/>
      <c r="C309" s="186"/>
      <c r="D309" s="186"/>
      <c r="J309" s="16"/>
      <c r="K309" s="16"/>
      <c r="V309" s="72"/>
      <c r="W309" s="72"/>
    </row>
    <row r="310" spans="1:23" x14ac:dyDescent="0.3">
      <c r="A310" s="185"/>
      <c r="B310" s="186"/>
      <c r="C310" s="186"/>
      <c r="D310" s="186"/>
      <c r="J310" s="16"/>
      <c r="K310" s="16"/>
      <c r="V310" s="72"/>
      <c r="W310" s="72"/>
    </row>
    <row r="311" spans="1:23" x14ac:dyDescent="0.3">
      <c r="A311" s="185"/>
      <c r="B311" s="186"/>
      <c r="C311" s="186"/>
      <c r="D311" s="186"/>
      <c r="J311" s="16"/>
      <c r="K311" s="16"/>
      <c r="V311" s="72"/>
      <c r="W311" s="72"/>
    </row>
    <row r="312" spans="1:23" x14ac:dyDescent="0.3">
      <c r="A312" s="185"/>
      <c r="B312" s="186"/>
      <c r="C312" s="186"/>
      <c r="D312" s="186"/>
      <c r="J312" s="16"/>
      <c r="K312" s="16"/>
      <c r="V312" s="72"/>
      <c r="W312" s="72"/>
    </row>
    <row r="313" spans="1:23" x14ac:dyDescent="0.3">
      <c r="A313" s="185"/>
      <c r="B313" s="186"/>
      <c r="C313" s="186"/>
      <c r="D313" s="186"/>
      <c r="J313" s="16"/>
      <c r="K313" s="16"/>
      <c r="V313" s="72"/>
      <c r="W313" s="72"/>
    </row>
    <row r="314" spans="1:23" x14ac:dyDescent="0.3">
      <c r="A314" s="185"/>
      <c r="B314" s="186"/>
      <c r="C314" s="186"/>
      <c r="D314" s="186"/>
      <c r="J314" s="16"/>
      <c r="K314" s="16"/>
      <c r="V314" s="72"/>
      <c r="W314" s="72"/>
    </row>
    <row r="315" spans="1:23" x14ac:dyDescent="0.3">
      <c r="A315" s="185"/>
      <c r="B315" s="186"/>
      <c r="C315" s="186"/>
      <c r="D315" s="186"/>
      <c r="J315" s="16"/>
      <c r="K315" s="16"/>
      <c r="V315" s="72"/>
      <c r="W315" s="72"/>
    </row>
    <row r="316" spans="1:23" x14ac:dyDescent="0.3">
      <c r="A316" s="185"/>
      <c r="B316" s="186"/>
      <c r="C316" s="186"/>
      <c r="D316" s="186"/>
      <c r="J316" s="16"/>
      <c r="K316" s="16"/>
      <c r="V316" s="72"/>
      <c r="W316" s="72"/>
    </row>
    <row r="317" spans="1:23" x14ac:dyDescent="0.3">
      <c r="A317" s="185"/>
      <c r="B317" s="186"/>
      <c r="C317" s="186"/>
      <c r="D317" s="186"/>
      <c r="J317" s="16"/>
      <c r="K317" s="16"/>
      <c r="V317" s="72"/>
      <c r="W317" s="72"/>
    </row>
    <row r="318" spans="1:23" x14ac:dyDescent="0.3">
      <c r="A318" s="185"/>
      <c r="B318" s="186"/>
      <c r="C318" s="186"/>
      <c r="D318" s="186"/>
      <c r="J318" s="16"/>
      <c r="K318" s="16"/>
      <c r="V318" s="72"/>
      <c r="W318" s="72"/>
    </row>
    <row r="319" spans="1:23" x14ac:dyDescent="0.3">
      <c r="A319" s="185"/>
      <c r="B319" s="186"/>
      <c r="C319" s="186"/>
      <c r="D319" s="186"/>
      <c r="J319" s="16"/>
      <c r="K319" s="16"/>
      <c r="V319" s="72"/>
      <c r="W319" s="72"/>
    </row>
    <row r="320" spans="1:23" x14ac:dyDescent="0.3">
      <c r="A320" s="185"/>
      <c r="B320" s="186"/>
      <c r="C320" s="186"/>
      <c r="D320" s="186"/>
      <c r="J320" s="16"/>
      <c r="K320" s="16"/>
      <c r="V320" s="72"/>
      <c r="W320" s="72"/>
    </row>
    <row r="321" spans="1:23" x14ac:dyDescent="0.3">
      <c r="A321" s="185"/>
      <c r="B321" s="186"/>
      <c r="C321" s="186"/>
      <c r="D321" s="186"/>
      <c r="K321" s="16"/>
      <c r="V321" s="72"/>
      <c r="W321" s="72"/>
    </row>
    <row r="322" spans="1:23" x14ac:dyDescent="0.3">
      <c r="A322" s="185"/>
      <c r="B322" s="186"/>
      <c r="C322" s="186"/>
      <c r="D322" s="186"/>
      <c r="K322" s="16"/>
      <c r="V322" s="72"/>
      <c r="W322" s="72"/>
    </row>
    <row r="323" spans="1:23" x14ac:dyDescent="0.3">
      <c r="A323" s="185"/>
      <c r="B323" s="186"/>
      <c r="C323" s="186"/>
      <c r="D323" s="186"/>
      <c r="K323" s="16"/>
      <c r="V323" s="72"/>
      <c r="W323" s="72"/>
    </row>
    <row r="324" spans="1:23" x14ac:dyDescent="0.3">
      <c r="A324" s="185"/>
      <c r="B324" s="186"/>
      <c r="C324" s="186"/>
      <c r="D324" s="186"/>
      <c r="K324" s="16"/>
      <c r="V324" s="72"/>
      <c r="W324" s="72"/>
    </row>
    <row r="325" spans="1:23" x14ac:dyDescent="0.3">
      <c r="A325" s="185"/>
      <c r="B325" s="186"/>
      <c r="C325" s="186"/>
      <c r="D325" s="186"/>
      <c r="K325" s="16"/>
      <c r="V325" s="72"/>
      <c r="W325" s="72"/>
    </row>
    <row r="326" spans="1:23" x14ac:dyDescent="0.3">
      <c r="A326" s="185"/>
      <c r="B326" s="186"/>
      <c r="C326" s="186"/>
      <c r="D326" s="186"/>
      <c r="K326" s="16"/>
      <c r="V326" s="72"/>
      <c r="W326" s="72"/>
    </row>
    <row r="327" spans="1:23" x14ac:dyDescent="0.3">
      <c r="A327" s="185"/>
      <c r="B327" s="186"/>
      <c r="C327" s="186"/>
      <c r="D327" s="186"/>
      <c r="K327" s="16"/>
      <c r="V327" s="72"/>
      <c r="W327" s="72"/>
    </row>
    <row r="328" spans="1:23" x14ac:dyDescent="0.3">
      <c r="A328" s="185"/>
      <c r="B328" s="186"/>
      <c r="C328" s="186"/>
      <c r="D328" s="186"/>
      <c r="K328" s="16"/>
      <c r="V328" s="72"/>
      <c r="W328" s="72"/>
    </row>
    <row r="329" spans="1:23" x14ac:dyDescent="0.3">
      <c r="A329" s="185"/>
      <c r="B329" s="186"/>
      <c r="C329" s="186"/>
      <c r="D329" s="186"/>
      <c r="K329" s="16"/>
      <c r="V329" s="72"/>
      <c r="W329" s="72"/>
    </row>
    <row r="330" spans="1:23" x14ac:dyDescent="0.3">
      <c r="A330" s="185"/>
      <c r="B330" s="186"/>
      <c r="C330" s="186"/>
      <c r="D330" s="186"/>
      <c r="V330" s="72"/>
      <c r="W330" s="72"/>
    </row>
    <row r="331" spans="1:23" x14ac:dyDescent="0.3">
      <c r="A331" s="185"/>
      <c r="B331" s="186"/>
      <c r="C331" s="186"/>
      <c r="D331" s="186"/>
      <c r="V331" s="72"/>
      <c r="W331" s="72"/>
    </row>
    <row r="332" spans="1:23" x14ac:dyDescent="0.3">
      <c r="A332" s="185"/>
      <c r="B332" s="186"/>
      <c r="C332" s="186"/>
      <c r="D332" s="186"/>
      <c r="V332" s="72"/>
      <c r="W332" s="72"/>
    </row>
    <row r="333" spans="1:23" x14ac:dyDescent="0.3">
      <c r="A333" s="185"/>
      <c r="B333" s="186"/>
      <c r="C333" s="186"/>
      <c r="D333" s="186"/>
      <c r="V333" s="72"/>
      <c r="W333" s="72"/>
    </row>
    <row r="334" spans="1:23" x14ac:dyDescent="0.3">
      <c r="A334" s="185"/>
      <c r="B334" s="186"/>
      <c r="C334" s="186"/>
      <c r="D334" s="186"/>
      <c r="V334" s="72"/>
      <c r="W334" s="72"/>
    </row>
    <row r="335" spans="1:23" x14ac:dyDescent="0.3">
      <c r="A335" s="185"/>
      <c r="B335" s="186"/>
      <c r="C335" s="186"/>
      <c r="D335" s="186"/>
      <c r="V335" s="72"/>
      <c r="W335" s="72"/>
    </row>
    <row r="336" spans="1:23" x14ac:dyDescent="0.3">
      <c r="A336" s="185"/>
      <c r="B336" s="186"/>
      <c r="C336" s="186"/>
      <c r="D336" s="186"/>
      <c r="V336" s="72"/>
      <c r="W336" s="72"/>
    </row>
    <row r="337" spans="1:23" x14ac:dyDescent="0.3">
      <c r="A337" s="185"/>
      <c r="B337" s="186"/>
      <c r="C337" s="186"/>
      <c r="D337" s="186"/>
      <c r="V337" s="72"/>
      <c r="W337" s="72"/>
    </row>
    <row r="338" spans="1:23" x14ac:dyDescent="0.3">
      <c r="A338" s="185"/>
      <c r="B338" s="186"/>
      <c r="C338" s="186"/>
      <c r="D338" s="186"/>
      <c r="V338" s="72"/>
      <c r="W338" s="72"/>
    </row>
    <row r="339" spans="1:23" x14ac:dyDescent="0.3">
      <c r="A339" s="185"/>
      <c r="B339" s="186"/>
      <c r="C339" s="186"/>
      <c r="D339" s="186"/>
      <c r="V339" s="72"/>
      <c r="W339" s="72"/>
    </row>
    <row r="340" spans="1:23" x14ac:dyDescent="0.3">
      <c r="A340" s="185"/>
      <c r="B340" s="186"/>
      <c r="C340" s="186"/>
      <c r="D340" s="186"/>
      <c r="V340" s="72"/>
      <c r="W340" s="72"/>
    </row>
    <row r="341" spans="1:23" x14ac:dyDescent="0.3">
      <c r="A341" s="185"/>
      <c r="B341" s="186"/>
      <c r="C341" s="186"/>
      <c r="D341" s="186"/>
      <c r="V341" s="72"/>
      <c r="W341" s="72"/>
    </row>
    <row r="342" spans="1:23" x14ac:dyDescent="0.3">
      <c r="A342" s="185"/>
      <c r="B342" s="186"/>
      <c r="C342" s="186"/>
      <c r="D342" s="186"/>
      <c r="V342" s="72"/>
      <c r="W342" s="72"/>
    </row>
    <row r="343" spans="1:23" x14ac:dyDescent="0.3">
      <c r="A343" s="185"/>
      <c r="B343" s="186"/>
      <c r="C343" s="186"/>
      <c r="D343" s="186"/>
      <c r="V343" s="72"/>
      <c r="W343" s="72"/>
    </row>
    <row r="344" spans="1:23" x14ac:dyDescent="0.3">
      <c r="A344" s="185"/>
      <c r="B344" s="186"/>
      <c r="C344" s="186"/>
      <c r="D344" s="186"/>
      <c r="V344" s="72"/>
      <c r="W344" s="72"/>
    </row>
    <row r="345" spans="1:23" x14ac:dyDescent="0.3">
      <c r="A345" s="185"/>
      <c r="B345" s="186"/>
      <c r="C345" s="186"/>
      <c r="D345" s="186"/>
      <c r="V345" s="72"/>
      <c r="W345" s="72"/>
    </row>
    <row r="346" spans="1:23" x14ac:dyDescent="0.3">
      <c r="A346" s="185"/>
      <c r="B346" s="186"/>
      <c r="C346" s="186"/>
      <c r="D346" s="186"/>
      <c r="V346" s="72"/>
      <c r="W346" s="72"/>
    </row>
    <row r="347" spans="1:23" x14ac:dyDescent="0.3">
      <c r="A347" s="185"/>
      <c r="B347" s="186"/>
      <c r="C347" s="186"/>
      <c r="D347" s="186"/>
      <c r="V347" s="72"/>
      <c r="W347" s="72"/>
    </row>
    <row r="348" spans="1:23" x14ac:dyDescent="0.3">
      <c r="A348" s="185"/>
      <c r="B348" s="186"/>
      <c r="C348" s="186"/>
      <c r="D348" s="186"/>
      <c r="V348" s="72"/>
      <c r="W348" s="72"/>
    </row>
    <row r="349" spans="1:23" x14ac:dyDescent="0.3">
      <c r="A349" s="185"/>
      <c r="B349" s="186"/>
      <c r="C349" s="186"/>
      <c r="D349" s="186"/>
      <c r="V349" s="72"/>
      <c r="W349" s="72"/>
    </row>
    <row r="350" spans="1:23" x14ac:dyDescent="0.3">
      <c r="A350" s="185"/>
      <c r="B350" s="186"/>
      <c r="C350" s="186"/>
      <c r="D350" s="186"/>
      <c r="V350" s="72"/>
      <c r="W350" s="72"/>
    </row>
    <row r="351" spans="1:23" x14ac:dyDescent="0.3">
      <c r="A351" s="185"/>
      <c r="B351" s="186"/>
      <c r="C351" s="186"/>
      <c r="D351" s="186"/>
      <c r="V351" s="72"/>
      <c r="W351" s="72"/>
    </row>
    <row r="352" spans="1:23" x14ac:dyDescent="0.3">
      <c r="A352" s="185"/>
      <c r="B352" s="186"/>
      <c r="C352" s="186"/>
      <c r="D352" s="186"/>
      <c r="V352" s="72"/>
      <c r="W352" s="72"/>
    </row>
    <row r="353" spans="1:23" x14ac:dyDescent="0.3">
      <c r="A353" s="185"/>
      <c r="B353" s="186"/>
      <c r="C353" s="186"/>
      <c r="D353" s="186"/>
      <c r="V353" s="72"/>
      <c r="W353" s="72"/>
    </row>
    <row r="354" spans="1:23" x14ac:dyDescent="0.3">
      <c r="A354" s="185"/>
      <c r="B354" s="186"/>
      <c r="C354" s="186"/>
      <c r="D354" s="186"/>
      <c r="V354" s="72"/>
      <c r="W354" s="72"/>
    </row>
    <row r="355" spans="1:23" x14ac:dyDescent="0.3">
      <c r="A355" s="185"/>
      <c r="B355" s="186"/>
      <c r="C355" s="186"/>
      <c r="D355" s="186"/>
      <c r="V355" s="72"/>
      <c r="W355" s="72"/>
    </row>
    <row r="356" spans="1:23" x14ac:dyDescent="0.3">
      <c r="A356" s="185"/>
      <c r="B356" s="186"/>
      <c r="C356" s="186"/>
      <c r="D356" s="186"/>
      <c r="V356" s="72"/>
      <c r="W356" s="72"/>
    </row>
    <row r="357" spans="1:23" x14ac:dyDescent="0.3">
      <c r="A357" s="185"/>
      <c r="B357" s="186"/>
      <c r="C357" s="186"/>
      <c r="D357" s="186"/>
      <c r="V357" s="72"/>
      <c r="W357" s="72"/>
    </row>
    <row r="358" spans="1:23" x14ac:dyDescent="0.3">
      <c r="A358" s="185"/>
      <c r="B358" s="186"/>
      <c r="C358" s="186"/>
      <c r="D358" s="186"/>
      <c r="V358" s="72"/>
      <c r="W358" s="72"/>
    </row>
    <row r="359" spans="1:23" x14ac:dyDescent="0.3">
      <c r="A359" s="185"/>
      <c r="B359" s="186"/>
      <c r="C359" s="186"/>
      <c r="D359" s="186"/>
      <c r="V359" s="72"/>
      <c r="W359" s="72"/>
    </row>
    <row r="360" spans="1:23" x14ac:dyDescent="0.3">
      <c r="A360" s="185"/>
      <c r="B360" s="186"/>
      <c r="C360" s="186"/>
      <c r="D360" s="186"/>
      <c r="V360" s="72"/>
      <c r="W360" s="72"/>
    </row>
    <row r="361" spans="1:23" x14ac:dyDescent="0.3">
      <c r="A361" s="185"/>
      <c r="B361" s="186"/>
      <c r="C361" s="186"/>
      <c r="D361" s="186"/>
      <c r="V361" s="72"/>
      <c r="W361" s="72"/>
    </row>
    <row r="362" spans="1:23" x14ac:dyDescent="0.3">
      <c r="A362" s="185"/>
      <c r="B362" s="186"/>
      <c r="C362" s="186"/>
      <c r="D362" s="186"/>
      <c r="V362" s="72"/>
      <c r="W362" s="72"/>
    </row>
    <row r="363" spans="1:23" x14ac:dyDescent="0.3">
      <c r="A363" s="185"/>
      <c r="B363" s="186"/>
      <c r="C363" s="186"/>
      <c r="D363" s="186"/>
      <c r="V363" s="72"/>
      <c r="W363" s="72"/>
    </row>
    <row r="364" spans="1:23" x14ac:dyDescent="0.3">
      <c r="A364" s="185"/>
      <c r="B364" s="186"/>
      <c r="C364" s="186"/>
      <c r="D364" s="186"/>
      <c r="V364" s="72"/>
      <c r="W364" s="72"/>
    </row>
    <row r="365" spans="1:23" x14ac:dyDescent="0.3">
      <c r="A365" s="185"/>
      <c r="B365" s="186"/>
      <c r="C365" s="186"/>
      <c r="D365" s="186"/>
      <c r="V365" s="72"/>
      <c r="W365" s="72"/>
    </row>
    <row r="366" spans="1:23" x14ac:dyDescent="0.3">
      <c r="A366" s="185"/>
      <c r="B366" s="186"/>
      <c r="C366" s="186"/>
      <c r="D366" s="186"/>
      <c r="V366" s="72"/>
      <c r="W366" s="72"/>
    </row>
    <row r="367" spans="1:23" x14ac:dyDescent="0.3">
      <c r="A367" s="185"/>
      <c r="B367" s="186"/>
      <c r="C367" s="186"/>
      <c r="D367" s="186"/>
      <c r="V367" s="72"/>
      <c r="W367" s="72"/>
    </row>
    <row r="368" spans="1:23" x14ac:dyDescent="0.3">
      <c r="A368" s="185"/>
      <c r="B368" s="186"/>
      <c r="C368" s="186"/>
      <c r="D368" s="186"/>
      <c r="V368" s="72"/>
      <c r="W368" s="72"/>
    </row>
    <row r="369" spans="1:23" x14ac:dyDescent="0.3">
      <c r="A369" s="185"/>
      <c r="B369" s="186"/>
      <c r="C369" s="186"/>
      <c r="D369" s="186"/>
      <c r="V369" s="72"/>
      <c r="W369" s="72"/>
    </row>
    <row r="370" spans="1:23" x14ac:dyDescent="0.3">
      <c r="A370" s="185"/>
      <c r="B370" s="186"/>
      <c r="C370" s="186"/>
      <c r="D370" s="186"/>
      <c r="V370" s="72"/>
      <c r="W370" s="72"/>
    </row>
    <row r="371" spans="1:23" x14ac:dyDescent="0.3">
      <c r="A371" s="185"/>
      <c r="B371" s="186"/>
      <c r="C371" s="186"/>
      <c r="D371" s="186"/>
      <c r="V371" s="72"/>
      <c r="W371" s="72"/>
    </row>
    <row r="372" spans="1:23" x14ac:dyDescent="0.3">
      <c r="A372" s="185"/>
      <c r="B372" s="186"/>
      <c r="C372" s="186"/>
      <c r="D372" s="186"/>
      <c r="V372" s="72"/>
      <c r="W372" s="72"/>
    </row>
    <row r="373" spans="1:23" x14ac:dyDescent="0.3">
      <c r="A373" s="185"/>
      <c r="B373" s="186"/>
      <c r="C373" s="186"/>
      <c r="D373" s="186"/>
      <c r="V373" s="72"/>
      <c r="W373" s="72"/>
    </row>
    <row r="374" spans="1:23" x14ac:dyDescent="0.3">
      <c r="A374" s="185"/>
      <c r="B374" s="186"/>
      <c r="C374" s="186"/>
      <c r="D374" s="186"/>
      <c r="V374" s="72"/>
      <c r="W374" s="72"/>
    </row>
    <row r="375" spans="1:23" x14ac:dyDescent="0.3">
      <c r="A375" s="185"/>
      <c r="B375" s="186"/>
      <c r="C375" s="186"/>
      <c r="D375" s="186"/>
      <c r="V375" s="72"/>
      <c r="W375" s="72"/>
    </row>
    <row r="376" spans="1:23" x14ac:dyDescent="0.3">
      <c r="A376" s="185"/>
      <c r="B376" s="186"/>
      <c r="C376" s="186"/>
      <c r="D376" s="186"/>
      <c r="V376" s="72"/>
      <c r="W376" s="72"/>
    </row>
    <row r="377" spans="1:23" x14ac:dyDescent="0.3">
      <c r="A377" s="185"/>
      <c r="B377" s="186"/>
      <c r="C377" s="186"/>
      <c r="D377" s="186"/>
      <c r="V377" s="72"/>
      <c r="W377" s="72"/>
    </row>
    <row r="378" spans="1:23" x14ac:dyDescent="0.3">
      <c r="A378" s="185"/>
      <c r="B378" s="186"/>
      <c r="C378" s="186"/>
      <c r="D378" s="186"/>
      <c r="V378" s="72"/>
      <c r="W378" s="72"/>
    </row>
    <row r="379" spans="1:23" x14ac:dyDescent="0.3">
      <c r="A379" s="185"/>
      <c r="B379" s="186"/>
      <c r="C379" s="186"/>
      <c r="D379" s="186"/>
      <c r="V379" s="72"/>
      <c r="W379" s="72"/>
    </row>
    <row r="380" spans="1:23" x14ac:dyDescent="0.3">
      <c r="A380" s="185"/>
      <c r="B380" s="186"/>
      <c r="C380" s="186"/>
      <c r="D380" s="186"/>
      <c r="V380" s="72"/>
      <c r="W380" s="72"/>
    </row>
    <row r="381" spans="1:23" x14ac:dyDescent="0.3">
      <c r="A381" s="185"/>
      <c r="B381" s="186"/>
      <c r="C381" s="186"/>
      <c r="D381" s="186"/>
      <c r="V381" s="72"/>
      <c r="W381" s="72"/>
    </row>
    <row r="382" spans="1:23" x14ac:dyDescent="0.3">
      <c r="A382" s="185"/>
      <c r="B382" s="186"/>
      <c r="C382" s="186"/>
      <c r="D382" s="186"/>
      <c r="V382" s="72"/>
      <c r="W382" s="72"/>
    </row>
    <row r="383" spans="1:23" x14ac:dyDescent="0.3">
      <c r="A383" s="185"/>
      <c r="B383" s="186"/>
      <c r="C383" s="186"/>
      <c r="D383" s="186"/>
      <c r="V383" s="72"/>
      <c r="W383" s="72"/>
    </row>
    <row r="384" spans="1:23" x14ac:dyDescent="0.3">
      <c r="A384" s="185"/>
      <c r="B384" s="186"/>
      <c r="C384" s="186"/>
      <c r="D384" s="186"/>
      <c r="V384" s="72"/>
      <c r="W384" s="72"/>
    </row>
    <row r="385" spans="1:23" x14ac:dyDescent="0.3">
      <c r="A385" s="185"/>
      <c r="B385" s="186"/>
      <c r="C385" s="186"/>
      <c r="D385" s="186"/>
      <c r="V385" s="72"/>
      <c r="W385" s="72"/>
    </row>
    <row r="386" spans="1:23" x14ac:dyDescent="0.3">
      <c r="A386" s="185"/>
      <c r="B386" s="186"/>
      <c r="C386" s="186"/>
      <c r="D386" s="186"/>
      <c r="V386" s="72"/>
      <c r="W386" s="72"/>
    </row>
    <row r="387" spans="1:23" x14ac:dyDescent="0.3">
      <c r="A387" s="185"/>
      <c r="B387" s="186"/>
      <c r="C387" s="186"/>
      <c r="D387" s="186"/>
      <c r="V387" s="72"/>
      <c r="W387" s="72"/>
    </row>
    <row r="388" spans="1:23" x14ac:dyDescent="0.3">
      <c r="A388" s="185"/>
      <c r="B388" s="186"/>
      <c r="C388" s="186"/>
      <c r="D388" s="186"/>
      <c r="V388" s="72"/>
      <c r="W388" s="72"/>
    </row>
    <row r="389" spans="1:23" x14ac:dyDescent="0.3">
      <c r="A389" s="185"/>
      <c r="B389" s="186"/>
      <c r="C389" s="186"/>
      <c r="D389" s="186"/>
      <c r="V389" s="72"/>
      <c r="W389" s="72"/>
    </row>
    <row r="390" spans="1:23" x14ac:dyDescent="0.3">
      <c r="A390" s="185"/>
      <c r="B390" s="186"/>
      <c r="C390" s="186"/>
      <c r="D390" s="186"/>
      <c r="V390" s="72"/>
      <c r="W390" s="72"/>
    </row>
    <row r="391" spans="1:23" x14ac:dyDescent="0.3">
      <c r="A391" s="185"/>
      <c r="B391" s="186"/>
      <c r="C391" s="186"/>
      <c r="D391" s="186"/>
      <c r="V391" s="72"/>
      <c r="W391" s="72"/>
    </row>
    <row r="392" spans="1:23" x14ac:dyDescent="0.3">
      <c r="A392" s="185"/>
      <c r="B392" s="186"/>
      <c r="C392" s="186"/>
      <c r="D392" s="186"/>
      <c r="V392" s="72"/>
      <c r="W392" s="72"/>
    </row>
    <row r="393" spans="1:23" x14ac:dyDescent="0.3">
      <c r="A393" s="185"/>
      <c r="B393" s="186"/>
      <c r="C393" s="186"/>
      <c r="D393" s="186"/>
      <c r="V393" s="72"/>
      <c r="W393" s="72"/>
    </row>
    <row r="394" spans="1:23" x14ac:dyDescent="0.3">
      <c r="A394" s="185"/>
      <c r="B394" s="186"/>
      <c r="C394" s="186"/>
      <c r="D394" s="186"/>
      <c r="V394" s="72"/>
      <c r="W394" s="72"/>
    </row>
    <row r="395" spans="1:23" x14ac:dyDescent="0.3">
      <c r="A395" s="185"/>
      <c r="B395" s="186"/>
      <c r="C395" s="186"/>
      <c r="D395" s="186"/>
      <c r="V395" s="72"/>
      <c r="W395" s="72"/>
    </row>
    <row r="396" spans="1:23" x14ac:dyDescent="0.3">
      <c r="A396" s="185"/>
      <c r="B396" s="186"/>
      <c r="C396" s="186"/>
      <c r="D396" s="186"/>
      <c r="V396" s="72"/>
      <c r="W396" s="72"/>
    </row>
    <row r="397" spans="1:23" x14ac:dyDescent="0.3">
      <c r="A397" s="185"/>
      <c r="B397" s="186"/>
      <c r="C397" s="186"/>
      <c r="D397" s="186"/>
      <c r="V397" s="72"/>
      <c r="W397" s="72"/>
    </row>
    <row r="398" spans="1:23" x14ac:dyDescent="0.3">
      <c r="A398" s="185"/>
      <c r="B398" s="186"/>
      <c r="C398" s="186"/>
      <c r="D398" s="186"/>
      <c r="V398" s="72"/>
      <c r="W398" s="72"/>
    </row>
    <row r="399" spans="1:23" x14ac:dyDescent="0.3">
      <c r="A399" s="185"/>
      <c r="B399" s="186"/>
      <c r="C399" s="186"/>
      <c r="D399" s="186"/>
      <c r="V399" s="72"/>
      <c r="W399" s="72"/>
    </row>
    <row r="400" spans="1:23" x14ac:dyDescent="0.3">
      <c r="A400" s="185"/>
      <c r="B400" s="186"/>
      <c r="C400" s="186"/>
      <c r="D400" s="186"/>
      <c r="V400" s="72"/>
      <c r="W400" s="72"/>
    </row>
    <row r="401" spans="1:23" x14ac:dyDescent="0.3">
      <c r="A401" s="185"/>
      <c r="B401" s="186"/>
      <c r="C401" s="186"/>
      <c r="D401" s="186"/>
      <c r="V401" s="72"/>
      <c r="W401" s="72"/>
    </row>
    <row r="402" spans="1:23" x14ac:dyDescent="0.3">
      <c r="A402" s="185"/>
      <c r="B402" s="186"/>
      <c r="C402" s="186"/>
      <c r="D402" s="186"/>
      <c r="V402" s="72"/>
      <c r="W402" s="72"/>
    </row>
    <row r="403" spans="1:23" x14ac:dyDescent="0.3">
      <c r="A403" s="185"/>
      <c r="B403" s="186"/>
      <c r="C403" s="186"/>
      <c r="D403" s="186"/>
      <c r="V403" s="72"/>
      <c r="W403" s="72"/>
    </row>
    <row r="404" spans="1:23" x14ac:dyDescent="0.3">
      <c r="A404" s="185"/>
      <c r="B404" s="186"/>
      <c r="C404" s="186"/>
      <c r="D404" s="186"/>
      <c r="V404" s="72"/>
      <c r="W404" s="72"/>
    </row>
    <row r="405" spans="1:23" x14ac:dyDescent="0.3">
      <c r="A405" s="185"/>
      <c r="B405" s="186"/>
      <c r="C405" s="186"/>
      <c r="D405" s="186"/>
      <c r="V405" s="72"/>
      <c r="W405" s="72"/>
    </row>
    <row r="406" spans="1:23" x14ac:dyDescent="0.3">
      <c r="A406" s="185"/>
      <c r="B406" s="186"/>
      <c r="C406" s="186"/>
      <c r="D406" s="186"/>
      <c r="V406" s="72"/>
      <c r="W406" s="72"/>
    </row>
    <row r="407" spans="1:23" x14ac:dyDescent="0.3">
      <c r="A407" s="185"/>
      <c r="B407" s="186"/>
      <c r="C407" s="186"/>
      <c r="D407" s="186"/>
      <c r="V407" s="72"/>
      <c r="W407" s="72"/>
    </row>
    <row r="408" spans="1:23" x14ac:dyDescent="0.3">
      <c r="A408" s="185"/>
      <c r="B408" s="186"/>
      <c r="C408" s="186"/>
      <c r="D408" s="186"/>
      <c r="V408" s="72"/>
      <c r="W408" s="72"/>
    </row>
    <row r="409" spans="1:23" x14ac:dyDescent="0.3">
      <c r="A409" s="185"/>
      <c r="B409" s="186"/>
      <c r="C409" s="186"/>
      <c r="D409" s="186"/>
      <c r="V409" s="72"/>
      <c r="W409" s="72"/>
    </row>
    <row r="410" spans="1:23" x14ac:dyDescent="0.3">
      <c r="A410" s="185"/>
      <c r="B410" s="186"/>
      <c r="C410" s="186"/>
      <c r="D410" s="186"/>
      <c r="V410" s="72"/>
      <c r="W410" s="72"/>
    </row>
    <row r="411" spans="1:23" x14ac:dyDescent="0.3">
      <c r="A411" s="185"/>
      <c r="B411" s="186"/>
      <c r="C411" s="186"/>
      <c r="D411" s="186"/>
      <c r="V411" s="72"/>
      <c r="W411" s="72"/>
    </row>
    <row r="412" spans="1:23" x14ac:dyDescent="0.3">
      <c r="A412" s="185"/>
      <c r="B412" s="186"/>
      <c r="C412" s="186"/>
      <c r="D412" s="186"/>
      <c r="V412" s="72"/>
      <c r="W412" s="72"/>
    </row>
    <row r="413" spans="1:23" x14ac:dyDescent="0.3">
      <c r="A413" s="185"/>
      <c r="B413" s="186"/>
      <c r="C413" s="186"/>
      <c r="D413" s="186"/>
      <c r="V413" s="72"/>
      <c r="W413" s="72"/>
    </row>
    <row r="414" spans="1:23" x14ac:dyDescent="0.3">
      <c r="A414" s="185"/>
      <c r="B414" s="186"/>
      <c r="C414" s="186"/>
      <c r="D414" s="186"/>
      <c r="V414" s="72"/>
      <c r="W414" s="72"/>
    </row>
    <row r="415" spans="1:23" x14ac:dyDescent="0.3">
      <c r="A415" s="185"/>
      <c r="B415" s="186"/>
      <c r="C415" s="186"/>
      <c r="D415" s="186"/>
      <c r="V415" s="72"/>
      <c r="W415" s="72"/>
    </row>
    <row r="416" spans="1:23" x14ac:dyDescent="0.3">
      <c r="A416" s="185"/>
      <c r="B416" s="186"/>
      <c r="C416" s="186"/>
      <c r="D416" s="186"/>
      <c r="V416" s="72"/>
      <c r="W416" s="72"/>
    </row>
    <row r="417" spans="1:23" x14ac:dyDescent="0.3">
      <c r="A417" s="185"/>
      <c r="B417" s="186"/>
      <c r="C417" s="186"/>
      <c r="D417" s="186"/>
      <c r="V417" s="72"/>
      <c r="W417" s="72"/>
    </row>
    <row r="418" spans="1:23" x14ac:dyDescent="0.3">
      <c r="A418" s="185"/>
      <c r="B418" s="186"/>
      <c r="C418" s="186"/>
      <c r="D418" s="186"/>
      <c r="V418" s="72"/>
      <c r="W418" s="72"/>
    </row>
    <row r="419" spans="1:23" x14ac:dyDescent="0.3">
      <c r="A419" s="185"/>
      <c r="B419" s="186"/>
      <c r="C419" s="186"/>
      <c r="D419" s="186"/>
      <c r="V419" s="72"/>
      <c r="W419" s="72"/>
    </row>
    <row r="420" spans="1:23" x14ac:dyDescent="0.3">
      <c r="A420" s="185"/>
      <c r="B420" s="186"/>
      <c r="C420" s="186"/>
      <c r="D420" s="186"/>
      <c r="V420" s="72"/>
      <c r="W420" s="72"/>
    </row>
    <row r="421" spans="1:23" x14ac:dyDescent="0.3">
      <c r="A421" s="185"/>
      <c r="B421" s="186"/>
      <c r="C421" s="186"/>
      <c r="D421" s="186"/>
      <c r="V421" s="72"/>
      <c r="W421" s="72"/>
    </row>
    <row r="422" spans="1:23" x14ac:dyDescent="0.3">
      <c r="A422" s="185"/>
      <c r="B422" s="186"/>
      <c r="C422" s="186"/>
      <c r="D422" s="186"/>
      <c r="V422" s="72"/>
      <c r="W422" s="72"/>
    </row>
    <row r="423" spans="1:23" x14ac:dyDescent="0.3">
      <c r="A423" s="185"/>
      <c r="B423" s="186"/>
      <c r="C423" s="186"/>
      <c r="D423" s="186"/>
      <c r="V423" s="72"/>
      <c r="W423" s="72"/>
    </row>
    <row r="424" spans="1:23" x14ac:dyDescent="0.3">
      <c r="A424" s="185"/>
      <c r="B424" s="186"/>
      <c r="C424" s="186"/>
      <c r="D424" s="186"/>
      <c r="V424" s="72"/>
      <c r="W424" s="72"/>
    </row>
    <row r="425" spans="1:23" x14ac:dyDescent="0.3">
      <c r="A425" s="185"/>
      <c r="B425" s="186"/>
      <c r="C425" s="186"/>
      <c r="D425" s="186"/>
      <c r="V425" s="72"/>
      <c r="W425" s="72"/>
    </row>
    <row r="426" spans="1:23" x14ac:dyDescent="0.3">
      <c r="A426" s="185"/>
      <c r="B426" s="186"/>
      <c r="C426" s="186"/>
      <c r="D426" s="186"/>
      <c r="V426" s="72"/>
      <c r="W426" s="72"/>
    </row>
    <row r="427" spans="1:23" x14ac:dyDescent="0.3">
      <c r="A427" s="185"/>
      <c r="B427" s="186"/>
      <c r="C427" s="186"/>
      <c r="D427" s="186"/>
      <c r="V427" s="72"/>
      <c r="W427" s="72"/>
    </row>
    <row r="428" spans="1:23" x14ac:dyDescent="0.3">
      <c r="A428" s="185"/>
      <c r="B428" s="186"/>
      <c r="C428" s="186"/>
      <c r="D428" s="186"/>
      <c r="V428" s="72"/>
      <c r="W428" s="72"/>
    </row>
    <row r="429" spans="1:23" x14ac:dyDescent="0.3">
      <c r="A429" s="185"/>
      <c r="B429" s="186"/>
      <c r="C429" s="186"/>
      <c r="D429" s="186"/>
      <c r="V429" s="72"/>
      <c r="W429" s="72"/>
    </row>
    <row r="430" spans="1:23" x14ac:dyDescent="0.3">
      <c r="A430" s="185"/>
      <c r="B430" s="186"/>
      <c r="C430" s="186"/>
      <c r="D430" s="186"/>
      <c r="V430" s="72"/>
      <c r="W430" s="72"/>
    </row>
    <row r="431" spans="1:23" x14ac:dyDescent="0.3">
      <c r="A431" s="185"/>
      <c r="B431" s="186"/>
      <c r="C431" s="186"/>
      <c r="D431" s="186"/>
      <c r="V431" s="72"/>
      <c r="W431" s="72"/>
    </row>
    <row r="432" spans="1:23" x14ac:dyDescent="0.3">
      <c r="A432" s="185"/>
      <c r="B432" s="186"/>
      <c r="C432" s="186"/>
      <c r="D432" s="186"/>
      <c r="V432" s="72"/>
      <c r="W432" s="72"/>
    </row>
    <row r="433" spans="1:23" x14ac:dyDescent="0.3">
      <c r="A433" s="185"/>
      <c r="B433" s="186"/>
      <c r="C433" s="186"/>
      <c r="D433" s="186"/>
      <c r="V433" s="72"/>
      <c r="W433" s="72"/>
    </row>
    <row r="434" spans="1:23" x14ac:dyDescent="0.3">
      <c r="A434" s="185"/>
      <c r="B434" s="186"/>
      <c r="C434" s="186"/>
      <c r="D434" s="186"/>
      <c r="V434" s="72"/>
      <c r="W434" s="72"/>
    </row>
    <row r="435" spans="1:23" x14ac:dyDescent="0.3">
      <c r="A435" s="185"/>
      <c r="B435" s="186"/>
      <c r="C435" s="186"/>
      <c r="D435" s="186"/>
      <c r="V435" s="72"/>
      <c r="W435" s="72"/>
    </row>
    <row r="436" spans="1:23" x14ac:dyDescent="0.3">
      <c r="A436" s="185"/>
      <c r="B436" s="186"/>
      <c r="C436" s="186"/>
      <c r="D436" s="186"/>
      <c r="V436" s="72"/>
      <c r="W436" s="72"/>
    </row>
    <row r="437" spans="1:23" x14ac:dyDescent="0.3">
      <c r="A437" s="185"/>
      <c r="B437" s="186"/>
      <c r="C437" s="186"/>
      <c r="D437" s="186"/>
      <c r="V437" s="72"/>
      <c r="W437" s="72"/>
    </row>
    <row r="438" spans="1:23" x14ac:dyDescent="0.3">
      <c r="A438" s="185"/>
      <c r="B438" s="186"/>
      <c r="C438" s="186"/>
      <c r="D438" s="186"/>
      <c r="V438" s="72"/>
      <c r="W438" s="72"/>
    </row>
    <row r="439" spans="1:23" x14ac:dyDescent="0.3">
      <c r="A439" s="185"/>
      <c r="B439" s="186"/>
      <c r="C439" s="186"/>
      <c r="D439" s="186"/>
      <c r="V439" s="72"/>
      <c r="W439" s="72"/>
    </row>
    <row r="440" spans="1:23" x14ac:dyDescent="0.3">
      <c r="A440" s="185"/>
      <c r="B440" s="186"/>
      <c r="C440" s="186"/>
      <c r="D440" s="186"/>
      <c r="V440" s="72"/>
      <c r="W440" s="72"/>
    </row>
    <row r="441" spans="1:23" x14ac:dyDescent="0.3">
      <c r="A441" s="185"/>
      <c r="B441" s="186"/>
      <c r="C441" s="186"/>
      <c r="D441" s="186"/>
      <c r="V441" s="72"/>
      <c r="W441" s="72"/>
    </row>
    <row r="442" spans="1:23" x14ac:dyDescent="0.3">
      <c r="A442" s="185"/>
      <c r="B442" s="186"/>
      <c r="C442" s="186"/>
      <c r="D442" s="186"/>
      <c r="V442" s="72"/>
      <c r="W442" s="72"/>
    </row>
    <row r="443" spans="1:23" x14ac:dyDescent="0.3">
      <c r="A443" s="185"/>
      <c r="B443" s="186"/>
      <c r="C443" s="186"/>
      <c r="D443" s="186"/>
      <c r="V443" s="72"/>
      <c r="W443" s="72"/>
    </row>
    <row r="444" spans="1:23" x14ac:dyDescent="0.3">
      <c r="A444" s="185"/>
      <c r="B444" s="186"/>
      <c r="C444" s="186"/>
      <c r="D444" s="186"/>
      <c r="V444" s="72"/>
      <c r="W444" s="72"/>
    </row>
    <row r="445" spans="1:23" x14ac:dyDescent="0.3">
      <c r="A445" s="185"/>
      <c r="B445" s="186"/>
      <c r="C445" s="186"/>
      <c r="D445" s="186"/>
      <c r="V445" s="72"/>
      <c r="W445" s="72"/>
    </row>
    <row r="446" spans="1:23" x14ac:dyDescent="0.3">
      <c r="A446" s="185"/>
      <c r="B446" s="186"/>
      <c r="C446" s="186"/>
      <c r="D446" s="186"/>
      <c r="V446" s="72"/>
      <c r="W446" s="72"/>
    </row>
    <row r="447" spans="1:23" x14ac:dyDescent="0.3">
      <c r="A447" s="185"/>
      <c r="B447" s="186"/>
      <c r="C447" s="186"/>
      <c r="D447" s="186"/>
      <c r="V447" s="72"/>
      <c r="W447" s="72"/>
    </row>
    <row r="448" spans="1:23" x14ac:dyDescent="0.3">
      <c r="A448" s="185"/>
      <c r="B448" s="186"/>
      <c r="C448" s="186"/>
      <c r="D448" s="186"/>
      <c r="V448" s="72"/>
      <c r="W448" s="72"/>
    </row>
    <row r="449" spans="1:23" x14ac:dyDescent="0.3">
      <c r="A449" s="185"/>
      <c r="B449" s="186"/>
      <c r="C449" s="186"/>
      <c r="D449" s="186"/>
      <c r="V449" s="72"/>
      <c r="W449" s="72"/>
    </row>
    <row r="450" spans="1:23" x14ac:dyDescent="0.3">
      <c r="A450" s="185"/>
      <c r="B450" s="186"/>
      <c r="C450" s="186"/>
      <c r="D450" s="186"/>
      <c r="V450" s="72"/>
      <c r="W450" s="72"/>
    </row>
    <row r="451" spans="1:23" x14ac:dyDescent="0.3">
      <c r="A451" s="185"/>
      <c r="B451" s="186"/>
      <c r="C451" s="186"/>
      <c r="D451" s="186"/>
      <c r="V451" s="72"/>
      <c r="W451" s="72"/>
    </row>
    <row r="452" spans="1:23" x14ac:dyDescent="0.3">
      <c r="A452" s="185"/>
      <c r="B452" s="186"/>
      <c r="C452" s="186"/>
      <c r="D452" s="186"/>
      <c r="V452" s="72"/>
      <c r="W452" s="72"/>
    </row>
    <row r="453" spans="1:23" x14ac:dyDescent="0.3">
      <c r="A453" s="185"/>
      <c r="B453" s="186"/>
      <c r="C453" s="186"/>
      <c r="D453" s="186"/>
      <c r="V453" s="72"/>
      <c r="W453" s="72"/>
    </row>
    <row r="454" spans="1:23" x14ac:dyDescent="0.3">
      <c r="A454" s="185"/>
      <c r="B454" s="186"/>
      <c r="C454" s="186"/>
      <c r="D454" s="186"/>
      <c r="V454" s="72"/>
      <c r="W454" s="72"/>
    </row>
    <row r="455" spans="1:23" x14ac:dyDescent="0.3">
      <c r="A455" s="185"/>
      <c r="B455" s="186"/>
      <c r="C455" s="186"/>
      <c r="D455" s="186"/>
      <c r="V455" s="72"/>
      <c r="W455" s="72"/>
    </row>
    <row r="456" spans="1:23" x14ac:dyDescent="0.3">
      <c r="A456" s="185"/>
      <c r="B456" s="186"/>
      <c r="C456" s="186"/>
      <c r="D456" s="186"/>
      <c r="V456" s="72"/>
      <c r="W456" s="72"/>
    </row>
    <row r="457" spans="1:23" x14ac:dyDescent="0.3">
      <c r="A457" s="185"/>
      <c r="B457" s="186"/>
      <c r="C457" s="186"/>
      <c r="D457" s="186"/>
      <c r="V457" s="72"/>
      <c r="W457" s="72"/>
    </row>
    <row r="458" spans="1:23" x14ac:dyDescent="0.3">
      <c r="A458" s="185"/>
      <c r="B458" s="186"/>
      <c r="C458" s="186"/>
      <c r="D458" s="186"/>
      <c r="V458" s="72"/>
      <c r="W458" s="72"/>
    </row>
    <row r="459" spans="1:23" x14ac:dyDescent="0.3">
      <c r="A459" s="185"/>
      <c r="B459" s="186"/>
      <c r="C459" s="186"/>
      <c r="D459" s="186"/>
      <c r="V459" s="72"/>
      <c r="W459" s="72"/>
    </row>
    <row r="460" spans="1:23" x14ac:dyDescent="0.3">
      <c r="A460" s="185"/>
      <c r="B460" s="186"/>
      <c r="C460" s="186"/>
      <c r="D460" s="186"/>
      <c r="V460" s="72"/>
      <c r="W460" s="72"/>
    </row>
    <row r="461" spans="1:23" x14ac:dyDescent="0.3">
      <c r="A461" s="185"/>
      <c r="B461" s="186"/>
      <c r="C461" s="186"/>
      <c r="D461" s="186"/>
      <c r="V461" s="72"/>
      <c r="W461" s="72"/>
    </row>
    <row r="462" spans="1:23" x14ac:dyDescent="0.3">
      <c r="A462" s="185"/>
      <c r="B462" s="186"/>
      <c r="C462" s="186"/>
      <c r="D462" s="186"/>
      <c r="V462" s="72"/>
      <c r="W462" s="72"/>
    </row>
    <row r="463" spans="1:23" x14ac:dyDescent="0.3">
      <c r="A463" s="185"/>
      <c r="B463" s="186"/>
      <c r="C463" s="186"/>
      <c r="D463" s="186"/>
      <c r="V463" s="72"/>
      <c r="W463" s="72"/>
    </row>
    <row r="464" spans="1:23" x14ac:dyDescent="0.3">
      <c r="A464" s="185"/>
      <c r="B464" s="186"/>
      <c r="C464" s="186"/>
      <c r="D464" s="186"/>
      <c r="V464" s="72"/>
      <c r="W464" s="72"/>
    </row>
    <row r="465" spans="1:23" x14ac:dyDescent="0.3">
      <c r="A465" s="185"/>
      <c r="B465" s="186"/>
      <c r="C465" s="186"/>
      <c r="D465" s="186"/>
      <c r="V465" s="72"/>
      <c r="W465" s="72"/>
    </row>
    <row r="466" spans="1:23" x14ac:dyDescent="0.3">
      <c r="A466" s="185"/>
      <c r="B466" s="186"/>
      <c r="C466" s="186"/>
      <c r="D466" s="186"/>
      <c r="V466" s="72"/>
      <c r="W466" s="72"/>
    </row>
    <row r="467" spans="1:23" x14ac:dyDescent="0.3">
      <c r="A467" s="185"/>
      <c r="B467" s="186"/>
      <c r="C467" s="186"/>
      <c r="D467" s="186"/>
      <c r="V467" s="72"/>
      <c r="W467" s="72"/>
    </row>
    <row r="468" spans="1:23" x14ac:dyDescent="0.3">
      <c r="A468" s="185"/>
      <c r="B468" s="186"/>
      <c r="C468" s="186"/>
      <c r="D468" s="186"/>
      <c r="V468" s="72"/>
      <c r="W468" s="72"/>
    </row>
    <row r="469" spans="1:23" x14ac:dyDescent="0.3">
      <c r="A469" s="185"/>
      <c r="B469" s="186"/>
      <c r="C469" s="186"/>
      <c r="D469" s="186"/>
      <c r="V469" s="72"/>
      <c r="W469" s="72"/>
    </row>
    <row r="470" spans="1:23" x14ac:dyDescent="0.3">
      <c r="A470" s="185"/>
      <c r="B470" s="186"/>
      <c r="C470" s="186"/>
      <c r="D470" s="186"/>
      <c r="V470" s="72"/>
      <c r="W470" s="72"/>
    </row>
    <row r="471" spans="1:23" x14ac:dyDescent="0.3">
      <c r="A471" s="185"/>
      <c r="B471" s="186"/>
      <c r="C471" s="186"/>
      <c r="D471" s="186"/>
      <c r="V471" s="72"/>
      <c r="W471" s="72"/>
    </row>
    <row r="472" spans="1:23" x14ac:dyDescent="0.3">
      <c r="A472" s="185"/>
      <c r="B472" s="186"/>
      <c r="C472" s="186"/>
      <c r="D472" s="186"/>
      <c r="V472" s="72"/>
      <c r="W472" s="72"/>
    </row>
    <row r="473" spans="1:23" x14ac:dyDescent="0.3">
      <c r="A473" s="185"/>
      <c r="B473" s="186"/>
      <c r="C473" s="186"/>
      <c r="D473" s="186"/>
      <c r="V473" s="72"/>
      <c r="W473" s="72"/>
    </row>
    <row r="474" spans="1:23" x14ac:dyDescent="0.3">
      <c r="A474" s="185"/>
      <c r="B474" s="186"/>
      <c r="C474" s="186"/>
      <c r="D474" s="186"/>
      <c r="V474" s="72"/>
      <c r="W474" s="72"/>
    </row>
    <row r="475" spans="1:23" x14ac:dyDescent="0.3">
      <c r="A475" s="185"/>
      <c r="B475" s="186"/>
      <c r="C475" s="186"/>
      <c r="D475" s="186"/>
      <c r="V475" s="72"/>
      <c r="W475" s="72"/>
    </row>
    <row r="476" spans="1:23" x14ac:dyDescent="0.3">
      <c r="A476" s="185"/>
      <c r="B476" s="186"/>
      <c r="C476" s="186"/>
      <c r="D476" s="186"/>
      <c r="V476" s="72"/>
      <c r="W476" s="72"/>
    </row>
    <row r="477" spans="1:23" x14ac:dyDescent="0.3">
      <c r="A477" s="185"/>
      <c r="B477" s="186"/>
      <c r="C477" s="186"/>
      <c r="D477" s="186"/>
      <c r="V477" s="72"/>
      <c r="W477" s="72"/>
    </row>
    <row r="478" spans="1:23" x14ac:dyDescent="0.3">
      <c r="A478" s="185"/>
      <c r="B478" s="186"/>
      <c r="C478" s="186"/>
      <c r="D478" s="186"/>
      <c r="V478" s="72"/>
      <c r="W478" s="72"/>
    </row>
    <row r="479" spans="1:23" x14ac:dyDescent="0.3">
      <c r="A479" s="185"/>
      <c r="B479" s="186"/>
      <c r="C479" s="186"/>
      <c r="D479" s="186"/>
      <c r="V479" s="72"/>
      <c r="W479" s="72"/>
    </row>
    <row r="480" spans="1:23" x14ac:dyDescent="0.3">
      <c r="A480" s="185"/>
      <c r="B480" s="186"/>
      <c r="C480" s="186"/>
      <c r="D480" s="186"/>
      <c r="V480" s="72"/>
      <c r="W480" s="72"/>
    </row>
    <row r="481" spans="1:23" x14ac:dyDescent="0.3">
      <c r="A481" s="185"/>
      <c r="B481" s="186"/>
      <c r="C481" s="186"/>
      <c r="D481" s="186"/>
      <c r="V481" s="72"/>
      <c r="W481" s="72"/>
    </row>
    <row r="482" spans="1:23" x14ac:dyDescent="0.3">
      <c r="A482" s="185"/>
      <c r="B482" s="186"/>
      <c r="C482" s="186"/>
      <c r="D482" s="186"/>
      <c r="V482" s="72"/>
      <c r="W482" s="72"/>
    </row>
    <row r="483" spans="1:23" x14ac:dyDescent="0.3">
      <c r="A483" s="185"/>
      <c r="B483" s="186"/>
      <c r="C483" s="186"/>
      <c r="D483" s="186"/>
      <c r="V483" s="72"/>
      <c r="W483" s="72"/>
    </row>
    <row r="484" spans="1:23" x14ac:dyDescent="0.3">
      <c r="A484" s="185"/>
      <c r="B484" s="186"/>
      <c r="C484" s="186"/>
      <c r="D484" s="186"/>
      <c r="V484" s="72"/>
      <c r="W484" s="72"/>
    </row>
    <row r="485" spans="1:23" x14ac:dyDescent="0.3">
      <c r="A485" s="185"/>
      <c r="B485" s="186"/>
      <c r="C485" s="186"/>
      <c r="D485" s="186"/>
      <c r="V485" s="72"/>
      <c r="W485" s="72"/>
    </row>
    <row r="486" spans="1:23" x14ac:dyDescent="0.3">
      <c r="A486" s="185"/>
      <c r="B486" s="186"/>
      <c r="C486" s="186"/>
      <c r="D486" s="186"/>
      <c r="V486" s="72"/>
      <c r="W486" s="72"/>
    </row>
    <row r="487" spans="1:23" x14ac:dyDescent="0.3">
      <c r="A487" s="185"/>
      <c r="B487" s="186"/>
      <c r="C487" s="186"/>
      <c r="D487" s="186"/>
      <c r="V487" s="72"/>
      <c r="W487" s="72"/>
    </row>
    <row r="488" spans="1:23" x14ac:dyDescent="0.3">
      <c r="A488" s="185"/>
      <c r="B488" s="186"/>
      <c r="C488" s="186"/>
      <c r="D488" s="186"/>
      <c r="V488" s="72"/>
      <c r="W488" s="72"/>
    </row>
    <row r="489" spans="1:23" x14ac:dyDescent="0.3">
      <c r="A489" s="185"/>
      <c r="B489" s="186"/>
      <c r="C489" s="186"/>
      <c r="D489" s="186"/>
      <c r="V489" s="72"/>
      <c r="W489" s="72"/>
    </row>
    <row r="490" spans="1:23" x14ac:dyDescent="0.3">
      <c r="A490" s="185"/>
      <c r="B490" s="186"/>
      <c r="C490" s="186"/>
      <c r="D490" s="186"/>
      <c r="V490" s="72"/>
      <c r="W490" s="72"/>
    </row>
    <row r="491" spans="1:23" x14ac:dyDescent="0.3">
      <c r="A491" s="185"/>
      <c r="B491" s="186"/>
      <c r="C491" s="186"/>
      <c r="D491" s="186"/>
      <c r="V491" s="72"/>
      <c r="W491" s="72"/>
    </row>
    <row r="492" spans="1:23" x14ac:dyDescent="0.3">
      <c r="A492" s="185"/>
      <c r="B492" s="186"/>
      <c r="C492" s="186"/>
      <c r="D492" s="186"/>
      <c r="V492" s="72"/>
      <c r="W492" s="72"/>
    </row>
    <row r="493" spans="1:23" x14ac:dyDescent="0.3">
      <c r="A493" s="185"/>
      <c r="B493" s="186"/>
      <c r="C493" s="186"/>
      <c r="D493" s="186"/>
      <c r="V493" s="72"/>
      <c r="W493" s="72"/>
    </row>
    <row r="494" spans="1:23" x14ac:dyDescent="0.3">
      <c r="A494" s="185"/>
      <c r="B494" s="186"/>
      <c r="C494" s="186"/>
      <c r="D494" s="186"/>
      <c r="V494" s="72"/>
      <c r="W494" s="72"/>
    </row>
    <row r="495" spans="1:23" x14ac:dyDescent="0.3">
      <c r="A495" s="185"/>
      <c r="B495" s="186"/>
      <c r="C495" s="186"/>
      <c r="D495" s="186"/>
      <c r="V495" s="72"/>
      <c r="W495" s="72"/>
    </row>
    <row r="496" spans="1:23" x14ac:dyDescent="0.3">
      <c r="A496" s="185"/>
      <c r="B496" s="186"/>
      <c r="C496" s="186"/>
      <c r="D496" s="186"/>
      <c r="V496" s="72"/>
      <c r="W496" s="72"/>
    </row>
    <row r="497" spans="1:23" x14ac:dyDescent="0.3">
      <c r="A497" s="185"/>
      <c r="B497" s="186"/>
      <c r="C497" s="186"/>
      <c r="D497" s="186"/>
      <c r="V497" s="72"/>
      <c r="W497" s="72"/>
    </row>
    <row r="498" spans="1:23" x14ac:dyDescent="0.3">
      <c r="A498" s="185"/>
      <c r="B498" s="186"/>
      <c r="C498" s="186"/>
      <c r="D498" s="186"/>
      <c r="V498" s="72"/>
      <c r="W498" s="72"/>
    </row>
    <row r="499" spans="1:23" x14ac:dyDescent="0.3">
      <c r="A499" s="185"/>
      <c r="B499" s="186"/>
      <c r="C499" s="186"/>
      <c r="D499" s="186"/>
      <c r="V499" s="72"/>
      <c r="W499" s="72"/>
    </row>
    <row r="500" spans="1:23" x14ac:dyDescent="0.3">
      <c r="A500" s="185"/>
      <c r="B500" s="186"/>
      <c r="C500" s="186"/>
      <c r="D500" s="186"/>
      <c r="V500" s="72"/>
      <c r="W500" s="72"/>
    </row>
    <row r="501" spans="1:23" x14ac:dyDescent="0.3">
      <c r="A501" s="185"/>
      <c r="B501" s="186"/>
      <c r="C501" s="186"/>
      <c r="D501" s="186"/>
      <c r="V501" s="72"/>
      <c r="W501" s="72"/>
    </row>
    <row r="502" spans="1:23" x14ac:dyDescent="0.3">
      <c r="A502" s="185"/>
      <c r="B502" s="186"/>
      <c r="C502" s="186"/>
      <c r="D502" s="186"/>
      <c r="V502" s="72"/>
      <c r="W502" s="72"/>
    </row>
    <row r="503" spans="1:23" x14ac:dyDescent="0.3">
      <c r="A503" s="185"/>
      <c r="B503" s="186"/>
      <c r="C503" s="186"/>
      <c r="D503" s="186"/>
      <c r="V503" s="72"/>
      <c r="W503" s="72"/>
    </row>
    <row r="504" spans="1:23" x14ac:dyDescent="0.3">
      <c r="A504" s="185"/>
      <c r="B504" s="186"/>
      <c r="C504" s="186"/>
      <c r="D504" s="186"/>
      <c r="V504" s="72"/>
      <c r="W504" s="72"/>
    </row>
    <row r="505" spans="1:23" x14ac:dyDescent="0.3">
      <c r="A505" s="185"/>
      <c r="B505" s="186"/>
      <c r="C505" s="186"/>
      <c r="D505" s="186"/>
      <c r="V505" s="72"/>
      <c r="W505" s="72"/>
    </row>
    <row r="506" spans="1:23" x14ac:dyDescent="0.3">
      <c r="A506" s="185"/>
      <c r="B506" s="186"/>
      <c r="C506" s="186"/>
      <c r="D506" s="186"/>
      <c r="V506" s="72"/>
      <c r="W506" s="72"/>
    </row>
    <row r="507" spans="1:23" x14ac:dyDescent="0.3">
      <c r="A507" s="185"/>
      <c r="B507" s="186"/>
      <c r="C507" s="186"/>
      <c r="D507" s="186"/>
      <c r="V507" s="72"/>
      <c r="W507" s="72"/>
    </row>
    <row r="508" spans="1:23" x14ac:dyDescent="0.3">
      <c r="A508" s="185"/>
      <c r="B508" s="186"/>
      <c r="C508" s="186"/>
      <c r="D508" s="186"/>
      <c r="V508" s="72"/>
      <c r="W508" s="72"/>
    </row>
    <row r="509" spans="1:23" x14ac:dyDescent="0.3">
      <c r="A509" s="185"/>
      <c r="B509" s="186"/>
      <c r="C509" s="186"/>
      <c r="D509" s="186"/>
      <c r="V509" s="72"/>
      <c r="W509" s="72"/>
    </row>
    <row r="510" spans="1:23" x14ac:dyDescent="0.3">
      <c r="A510" s="185"/>
      <c r="B510" s="186"/>
      <c r="C510" s="186"/>
      <c r="D510" s="186"/>
      <c r="V510" s="72"/>
      <c r="W510" s="72"/>
    </row>
    <row r="511" spans="1:23" x14ac:dyDescent="0.3">
      <c r="A511" s="185"/>
      <c r="B511" s="186"/>
      <c r="C511" s="186"/>
      <c r="D511" s="186"/>
      <c r="V511" s="72"/>
      <c r="W511" s="72"/>
    </row>
    <row r="512" spans="1:23" x14ac:dyDescent="0.3">
      <c r="A512" s="185"/>
      <c r="B512" s="186"/>
      <c r="C512" s="186"/>
      <c r="D512" s="186"/>
      <c r="V512" s="72"/>
      <c r="W512" s="72"/>
    </row>
    <row r="513" spans="1:23" x14ac:dyDescent="0.3">
      <c r="A513" s="185"/>
      <c r="B513" s="186"/>
      <c r="C513" s="186"/>
      <c r="D513" s="186"/>
      <c r="V513" s="72"/>
      <c r="W513" s="72"/>
    </row>
    <row r="514" spans="1:23" x14ac:dyDescent="0.3">
      <c r="A514" s="185"/>
      <c r="B514" s="186"/>
      <c r="C514" s="186"/>
      <c r="D514" s="186"/>
      <c r="V514" s="72"/>
      <c r="W514" s="72"/>
    </row>
    <row r="515" spans="1:23" x14ac:dyDescent="0.3">
      <c r="A515" s="185"/>
      <c r="B515" s="186"/>
      <c r="C515" s="186"/>
      <c r="D515" s="186"/>
      <c r="V515" s="72"/>
      <c r="W515" s="72"/>
    </row>
    <row r="516" spans="1:23" x14ac:dyDescent="0.3">
      <c r="A516" s="185"/>
      <c r="B516" s="186"/>
      <c r="C516" s="186"/>
      <c r="D516" s="186"/>
      <c r="V516" s="72"/>
      <c r="W516" s="72"/>
    </row>
    <row r="517" spans="1:23" x14ac:dyDescent="0.3">
      <c r="A517" s="185"/>
      <c r="B517" s="186"/>
      <c r="C517" s="186"/>
      <c r="D517" s="186"/>
      <c r="V517" s="72"/>
      <c r="W517" s="72"/>
    </row>
    <row r="518" spans="1:23" x14ac:dyDescent="0.3">
      <c r="A518" s="185"/>
      <c r="B518" s="186"/>
      <c r="C518" s="186"/>
      <c r="D518" s="186"/>
      <c r="V518" s="72"/>
      <c r="W518" s="72"/>
    </row>
    <row r="519" spans="1:23" x14ac:dyDescent="0.3">
      <c r="A519" s="185"/>
      <c r="B519" s="186"/>
      <c r="C519" s="186"/>
      <c r="D519" s="186"/>
      <c r="V519" s="72"/>
      <c r="W519" s="72"/>
    </row>
    <row r="520" spans="1:23" x14ac:dyDescent="0.3">
      <c r="A520" s="185"/>
      <c r="B520" s="186"/>
      <c r="C520" s="186"/>
      <c r="D520" s="186"/>
      <c r="V520" s="72"/>
      <c r="W520" s="72"/>
    </row>
    <row r="521" spans="1:23" x14ac:dyDescent="0.3">
      <c r="A521" s="185"/>
      <c r="B521" s="186"/>
      <c r="C521" s="186"/>
      <c r="D521" s="186"/>
      <c r="V521" s="72"/>
      <c r="W521" s="72"/>
    </row>
    <row r="522" spans="1:23" x14ac:dyDescent="0.3">
      <c r="A522" s="185"/>
      <c r="B522" s="186"/>
      <c r="C522" s="186"/>
      <c r="D522" s="186"/>
      <c r="V522" s="72"/>
      <c r="W522" s="72"/>
    </row>
    <row r="523" spans="1:23" x14ac:dyDescent="0.3">
      <c r="A523" s="185"/>
      <c r="B523" s="186"/>
      <c r="C523" s="186"/>
      <c r="D523" s="186"/>
      <c r="V523" s="72"/>
      <c r="W523" s="72"/>
    </row>
    <row r="524" spans="1:23" x14ac:dyDescent="0.3">
      <c r="A524" s="185"/>
      <c r="B524" s="186"/>
      <c r="C524" s="186"/>
      <c r="D524" s="186"/>
      <c r="V524" s="72"/>
      <c r="W524" s="72"/>
    </row>
    <row r="525" spans="1:23" x14ac:dyDescent="0.3">
      <c r="A525" s="185"/>
      <c r="B525" s="186"/>
      <c r="C525" s="186"/>
      <c r="D525" s="186"/>
      <c r="V525" s="72"/>
      <c r="W525" s="72"/>
    </row>
    <row r="526" spans="1:23" x14ac:dyDescent="0.3">
      <c r="A526" s="185"/>
      <c r="B526" s="186"/>
      <c r="C526" s="186"/>
      <c r="D526" s="186"/>
      <c r="V526" s="72"/>
      <c r="W526" s="72"/>
    </row>
    <row r="527" spans="1:23" x14ac:dyDescent="0.3">
      <c r="A527" s="185"/>
      <c r="B527" s="186"/>
      <c r="C527" s="186"/>
      <c r="D527" s="186"/>
      <c r="V527" s="72"/>
      <c r="W527" s="72"/>
    </row>
    <row r="528" spans="1:23" x14ac:dyDescent="0.3">
      <c r="A528" s="185"/>
      <c r="B528" s="186"/>
      <c r="C528" s="186"/>
      <c r="D528" s="186"/>
      <c r="V528" s="72"/>
      <c r="W528" s="72"/>
    </row>
    <row r="529" spans="1:23" x14ac:dyDescent="0.3">
      <c r="A529" s="185"/>
      <c r="B529" s="186"/>
      <c r="C529" s="186"/>
      <c r="D529" s="186"/>
      <c r="V529" s="72"/>
      <c r="W529" s="72"/>
    </row>
    <row r="530" spans="1:23" x14ac:dyDescent="0.3">
      <c r="A530" s="185"/>
      <c r="B530" s="186"/>
      <c r="C530" s="186"/>
      <c r="D530" s="186"/>
      <c r="V530" s="72"/>
      <c r="W530" s="72"/>
    </row>
    <row r="531" spans="1:23" x14ac:dyDescent="0.3">
      <c r="A531" s="185"/>
      <c r="B531" s="186"/>
      <c r="C531" s="186"/>
      <c r="D531" s="186"/>
      <c r="V531" s="72"/>
      <c r="W531" s="72"/>
    </row>
    <row r="532" spans="1:23" x14ac:dyDescent="0.3">
      <c r="A532" s="185"/>
      <c r="B532" s="186"/>
      <c r="C532" s="186"/>
      <c r="D532" s="186"/>
      <c r="V532" s="72"/>
      <c r="W532" s="72"/>
    </row>
    <row r="533" spans="1:23" x14ac:dyDescent="0.3">
      <c r="A533" s="185"/>
      <c r="B533" s="186"/>
      <c r="C533" s="186"/>
      <c r="D533" s="186"/>
      <c r="V533" s="72"/>
      <c r="W533" s="72"/>
    </row>
    <row r="534" spans="1:23" x14ac:dyDescent="0.3">
      <c r="A534" s="185"/>
      <c r="B534" s="186"/>
      <c r="C534" s="186"/>
      <c r="D534" s="186"/>
      <c r="V534" s="72"/>
      <c r="W534" s="72"/>
    </row>
    <row r="535" spans="1:23" x14ac:dyDescent="0.3">
      <c r="A535" s="185"/>
      <c r="B535" s="186"/>
      <c r="C535" s="186"/>
      <c r="D535" s="186"/>
      <c r="V535" s="72"/>
      <c r="W535" s="72"/>
    </row>
    <row r="536" spans="1:23" x14ac:dyDescent="0.3">
      <c r="A536" s="185"/>
      <c r="B536" s="186"/>
      <c r="C536" s="186"/>
      <c r="D536" s="186"/>
      <c r="V536" s="72"/>
      <c r="W536" s="72"/>
    </row>
    <row r="537" spans="1:23" x14ac:dyDescent="0.3">
      <c r="A537" s="185"/>
      <c r="B537" s="186"/>
      <c r="C537" s="186"/>
      <c r="D537" s="186"/>
      <c r="V537" s="72"/>
      <c r="W537" s="72"/>
    </row>
    <row r="538" spans="1:23" x14ac:dyDescent="0.3">
      <c r="A538" s="185"/>
      <c r="B538" s="186"/>
      <c r="C538" s="186"/>
      <c r="D538" s="186"/>
      <c r="V538" s="72"/>
      <c r="W538" s="72"/>
    </row>
    <row r="539" spans="1:23" x14ac:dyDescent="0.3">
      <c r="A539" s="185"/>
      <c r="B539" s="186"/>
      <c r="C539" s="186"/>
      <c r="D539" s="186"/>
      <c r="V539" s="72"/>
      <c r="W539" s="72"/>
    </row>
    <row r="540" spans="1:23" x14ac:dyDescent="0.3">
      <c r="A540" s="185"/>
      <c r="B540" s="186"/>
      <c r="C540" s="186"/>
      <c r="D540" s="186"/>
      <c r="V540" s="72"/>
      <c r="W540" s="72"/>
    </row>
    <row r="541" spans="1:23" x14ac:dyDescent="0.3">
      <c r="A541" s="185"/>
      <c r="B541" s="186"/>
      <c r="C541" s="186"/>
      <c r="D541" s="186"/>
      <c r="V541" s="72"/>
      <c r="W541" s="72"/>
    </row>
    <row r="542" spans="1:23" x14ac:dyDescent="0.3">
      <c r="A542" s="185"/>
      <c r="B542" s="186"/>
      <c r="C542" s="186"/>
      <c r="D542" s="186"/>
      <c r="V542" s="72"/>
      <c r="W542" s="72"/>
    </row>
    <row r="543" spans="1:23" x14ac:dyDescent="0.3">
      <c r="A543" s="185"/>
      <c r="B543" s="186"/>
      <c r="C543" s="186"/>
      <c r="D543" s="186"/>
      <c r="V543" s="72"/>
      <c r="W543" s="72"/>
    </row>
    <row r="544" spans="1:23" x14ac:dyDescent="0.3">
      <c r="A544" s="185"/>
      <c r="B544" s="186"/>
      <c r="C544" s="186"/>
      <c r="D544" s="186"/>
      <c r="V544" s="72"/>
      <c r="W544" s="72"/>
    </row>
    <row r="545" spans="1:23" x14ac:dyDescent="0.3">
      <c r="A545" s="185"/>
      <c r="B545" s="186"/>
      <c r="C545" s="186"/>
      <c r="D545" s="186"/>
      <c r="V545" s="72"/>
      <c r="W545" s="72"/>
    </row>
    <row r="546" spans="1:23" x14ac:dyDescent="0.3">
      <c r="A546" s="185"/>
      <c r="B546" s="186"/>
      <c r="C546" s="186"/>
      <c r="D546" s="186"/>
      <c r="V546" s="72"/>
      <c r="W546" s="72"/>
    </row>
    <row r="547" spans="1:23" x14ac:dyDescent="0.3">
      <c r="A547" s="185"/>
      <c r="B547" s="186"/>
      <c r="C547" s="186"/>
      <c r="D547" s="186"/>
      <c r="V547" s="72"/>
      <c r="W547" s="72"/>
    </row>
    <row r="548" spans="1:23" x14ac:dyDescent="0.3">
      <c r="A548" s="185"/>
      <c r="B548" s="186"/>
      <c r="C548" s="186"/>
      <c r="D548" s="186"/>
      <c r="V548" s="72"/>
      <c r="W548" s="72"/>
    </row>
    <row r="549" spans="1:23" x14ac:dyDescent="0.3">
      <c r="A549" s="185"/>
      <c r="B549" s="186"/>
      <c r="C549" s="186"/>
      <c r="D549" s="186"/>
      <c r="V549" s="72"/>
      <c r="W549" s="72"/>
    </row>
    <row r="550" spans="1:23" x14ac:dyDescent="0.3">
      <c r="A550" s="185"/>
      <c r="B550" s="186"/>
      <c r="C550" s="186"/>
      <c r="D550" s="186"/>
      <c r="V550" s="72"/>
      <c r="W550" s="72"/>
    </row>
    <row r="551" spans="1:23" x14ac:dyDescent="0.3">
      <c r="A551" s="185"/>
      <c r="B551" s="186"/>
      <c r="C551" s="186"/>
      <c r="D551" s="186"/>
      <c r="V551" s="72"/>
      <c r="W551" s="72"/>
    </row>
    <row r="552" spans="1:23" x14ac:dyDescent="0.3">
      <c r="A552" s="185"/>
      <c r="B552" s="186"/>
      <c r="C552" s="186"/>
      <c r="D552" s="186"/>
      <c r="V552" s="72"/>
      <c r="W552" s="72"/>
    </row>
    <row r="553" spans="1:23" x14ac:dyDescent="0.3">
      <c r="A553" s="185"/>
      <c r="B553" s="186"/>
      <c r="C553" s="186"/>
      <c r="D553" s="186"/>
      <c r="V553" s="72"/>
      <c r="W553" s="72"/>
    </row>
    <row r="554" spans="1:23" x14ac:dyDescent="0.3">
      <c r="A554" s="185"/>
      <c r="B554" s="186"/>
      <c r="C554" s="186"/>
      <c r="D554" s="186"/>
      <c r="V554" s="72"/>
      <c r="W554" s="72"/>
    </row>
    <row r="555" spans="1:23" x14ac:dyDescent="0.3">
      <c r="A555" s="185"/>
      <c r="B555" s="186"/>
      <c r="C555" s="186"/>
      <c r="D555" s="186"/>
      <c r="V555" s="72"/>
      <c r="W555" s="72"/>
    </row>
    <row r="556" spans="1:23" x14ac:dyDescent="0.3">
      <c r="A556" s="185"/>
      <c r="B556" s="186"/>
      <c r="C556" s="186"/>
      <c r="D556" s="186"/>
      <c r="V556" s="72"/>
      <c r="W556" s="72"/>
    </row>
    <row r="557" spans="1:23" x14ac:dyDescent="0.3">
      <c r="A557" s="185"/>
      <c r="B557" s="186"/>
      <c r="C557" s="186"/>
      <c r="D557" s="186"/>
      <c r="V557" s="72"/>
      <c r="W557" s="72"/>
    </row>
    <row r="558" spans="1:23" x14ac:dyDescent="0.3">
      <c r="A558" s="185"/>
      <c r="B558" s="186"/>
      <c r="C558" s="186"/>
      <c r="D558" s="186"/>
      <c r="V558" s="72"/>
      <c r="W558" s="72"/>
    </row>
    <row r="559" spans="1:23" x14ac:dyDescent="0.3">
      <c r="A559" s="185"/>
      <c r="B559" s="186"/>
      <c r="C559" s="186"/>
      <c r="D559" s="186"/>
      <c r="V559" s="72"/>
      <c r="W559" s="72"/>
    </row>
    <row r="560" spans="1:23" x14ac:dyDescent="0.3">
      <c r="A560" s="185"/>
      <c r="B560" s="186"/>
      <c r="C560" s="186"/>
      <c r="D560" s="186"/>
      <c r="V560" s="72"/>
      <c r="W560" s="72"/>
    </row>
    <row r="561" spans="1:23" x14ac:dyDescent="0.3">
      <c r="A561" s="185"/>
      <c r="B561" s="186"/>
      <c r="C561" s="186"/>
      <c r="D561" s="186"/>
      <c r="V561" s="72"/>
      <c r="W561" s="72"/>
    </row>
    <row r="562" spans="1:23" x14ac:dyDescent="0.3">
      <c r="A562" s="185"/>
      <c r="B562" s="186"/>
      <c r="C562" s="186"/>
      <c r="D562" s="186"/>
      <c r="V562" s="72"/>
      <c r="W562" s="72"/>
    </row>
    <row r="563" spans="1:23" x14ac:dyDescent="0.3">
      <c r="A563" s="185"/>
      <c r="B563" s="186"/>
      <c r="C563" s="186"/>
      <c r="D563" s="186"/>
      <c r="V563" s="72"/>
      <c r="W563" s="72"/>
    </row>
    <row r="564" spans="1:23" x14ac:dyDescent="0.3">
      <c r="A564" s="185"/>
      <c r="B564" s="186"/>
      <c r="C564" s="186"/>
      <c r="D564" s="186"/>
      <c r="V564" s="72"/>
      <c r="W564" s="72"/>
    </row>
    <row r="565" spans="1:23" x14ac:dyDescent="0.3">
      <c r="A565" s="185"/>
      <c r="B565" s="186"/>
      <c r="C565" s="186"/>
      <c r="D565" s="186"/>
      <c r="V565" s="72"/>
      <c r="W565" s="72"/>
    </row>
    <row r="566" spans="1:23" x14ac:dyDescent="0.3">
      <c r="A566" s="185"/>
      <c r="B566" s="186"/>
      <c r="C566" s="186"/>
      <c r="D566" s="186"/>
      <c r="V566" s="72"/>
      <c r="W566" s="72"/>
    </row>
    <row r="567" spans="1:23" x14ac:dyDescent="0.3">
      <c r="A567" s="185"/>
      <c r="B567" s="186"/>
      <c r="C567" s="186"/>
      <c r="D567" s="186"/>
      <c r="V567" s="72"/>
      <c r="W567" s="72"/>
    </row>
    <row r="568" spans="1:23" x14ac:dyDescent="0.3">
      <c r="A568" s="185"/>
      <c r="B568" s="186"/>
      <c r="C568" s="186"/>
      <c r="D568" s="186"/>
      <c r="V568" s="72"/>
      <c r="W568" s="72"/>
    </row>
    <row r="569" spans="1:23" x14ac:dyDescent="0.3">
      <c r="A569" s="185"/>
      <c r="B569" s="186"/>
      <c r="C569" s="186"/>
      <c r="D569" s="186"/>
      <c r="V569" s="72"/>
      <c r="W569" s="72"/>
    </row>
    <row r="570" spans="1:23" x14ac:dyDescent="0.3">
      <c r="A570" s="185"/>
      <c r="B570" s="186"/>
      <c r="C570" s="186"/>
      <c r="D570" s="186"/>
      <c r="V570" s="72"/>
      <c r="W570" s="72"/>
    </row>
    <row r="571" spans="1:23" x14ac:dyDescent="0.3">
      <c r="A571" s="185"/>
      <c r="B571" s="186"/>
      <c r="C571" s="186"/>
      <c r="D571" s="186"/>
      <c r="V571" s="72"/>
      <c r="W571" s="72"/>
    </row>
    <row r="572" spans="1:23" x14ac:dyDescent="0.3">
      <c r="A572" s="185"/>
      <c r="B572" s="186"/>
      <c r="C572" s="186"/>
      <c r="D572" s="186"/>
      <c r="V572" s="72"/>
      <c r="W572" s="72"/>
    </row>
    <row r="573" spans="1:23" x14ac:dyDescent="0.3">
      <c r="A573" s="185"/>
      <c r="B573" s="186"/>
      <c r="C573" s="186"/>
      <c r="D573" s="186"/>
      <c r="V573" s="72"/>
      <c r="W573" s="72"/>
    </row>
    <row r="574" spans="1:23" x14ac:dyDescent="0.3">
      <c r="A574" s="185"/>
      <c r="B574" s="186"/>
      <c r="C574" s="186"/>
      <c r="D574" s="186"/>
      <c r="V574" s="72"/>
      <c r="W574" s="72"/>
    </row>
    <row r="575" spans="1:23" x14ac:dyDescent="0.3">
      <c r="A575" s="185"/>
      <c r="B575" s="186"/>
      <c r="C575" s="186"/>
      <c r="D575" s="186"/>
      <c r="V575" s="72"/>
      <c r="W575" s="72"/>
    </row>
    <row r="576" spans="1:23" x14ac:dyDescent="0.3">
      <c r="A576" s="185"/>
      <c r="B576" s="186"/>
      <c r="C576" s="186"/>
      <c r="D576" s="186"/>
      <c r="V576" s="72"/>
      <c r="W576" s="72"/>
    </row>
    <row r="577" spans="1:23" x14ac:dyDescent="0.3">
      <c r="A577" s="185"/>
      <c r="B577" s="186"/>
      <c r="C577" s="186"/>
      <c r="D577" s="186"/>
      <c r="V577" s="72"/>
      <c r="W577" s="72"/>
    </row>
    <row r="578" spans="1:23" x14ac:dyDescent="0.3">
      <c r="A578" s="185"/>
      <c r="B578" s="186"/>
      <c r="C578" s="186"/>
      <c r="D578" s="186"/>
      <c r="V578" s="72"/>
      <c r="W578" s="72"/>
    </row>
    <row r="579" spans="1:23" x14ac:dyDescent="0.3">
      <c r="A579" s="185"/>
      <c r="B579" s="186"/>
      <c r="C579" s="186"/>
      <c r="D579" s="186"/>
      <c r="V579" s="72"/>
      <c r="W579" s="72"/>
    </row>
    <row r="580" spans="1:23" x14ac:dyDescent="0.3">
      <c r="A580" s="185"/>
      <c r="B580" s="186"/>
      <c r="C580" s="186"/>
      <c r="D580" s="186"/>
      <c r="V580" s="72"/>
      <c r="W580" s="72"/>
    </row>
    <row r="581" spans="1:23" x14ac:dyDescent="0.3">
      <c r="A581" s="185"/>
      <c r="B581" s="186"/>
      <c r="C581" s="186"/>
      <c r="D581" s="186"/>
      <c r="V581" s="72"/>
      <c r="W581" s="72"/>
    </row>
    <row r="582" spans="1:23" x14ac:dyDescent="0.3">
      <c r="A582" s="185"/>
      <c r="B582" s="186"/>
      <c r="C582" s="186"/>
      <c r="D582" s="186"/>
      <c r="V582" s="72"/>
      <c r="W582" s="72"/>
    </row>
    <row r="583" spans="1:23" x14ac:dyDescent="0.3">
      <c r="A583" s="185"/>
      <c r="B583" s="186"/>
      <c r="C583" s="186"/>
      <c r="D583" s="186"/>
      <c r="V583" s="72"/>
      <c r="W583" s="72"/>
    </row>
    <row r="584" spans="1:23" x14ac:dyDescent="0.3">
      <c r="A584" s="185"/>
      <c r="B584" s="186"/>
      <c r="C584" s="186"/>
      <c r="D584" s="186"/>
      <c r="V584" s="72"/>
      <c r="W584" s="72"/>
    </row>
    <row r="585" spans="1:23" x14ac:dyDescent="0.3">
      <c r="A585" s="185"/>
      <c r="B585" s="186"/>
      <c r="C585" s="186"/>
      <c r="D585" s="186"/>
      <c r="V585" s="72"/>
      <c r="W585" s="72"/>
    </row>
    <row r="586" spans="1:23" x14ac:dyDescent="0.3">
      <c r="A586" s="185"/>
      <c r="B586" s="186"/>
      <c r="C586" s="186"/>
      <c r="D586" s="186"/>
      <c r="V586" s="72"/>
      <c r="W586" s="72"/>
    </row>
    <row r="587" spans="1:23" x14ac:dyDescent="0.3">
      <c r="A587" s="185"/>
      <c r="B587" s="186"/>
      <c r="C587" s="186"/>
      <c r="D587" s="186"/>
      <c r="V587" s="72"/>
      <c r="W587" s="72"/>
    </row>
    <row r="588" spans="1:23" x14ac:dyDescent="0.3">
      <c r="A588" s="185"/>
      <c r="B588" s="186"/>
      <c r="C588" s="186"/>
      <c r="D588" s="186"/>
      <c r="V588" s="72"/>
      <c r="W588" s="72"/>
    </row>
    <row r="589" spans="1:23" x14ac:dyDescent="0.3">
      <c r="A589" s="185"/>
      <c r="B589" s="186"/>
      <c r="C589" s="186"/>
      <c r="D589" s="186"/>
      <c r="V589" s="72"/>
      <c r="W589" s="72"/>
    </row>
    <row r="590" spans="1:23" x14ac:dyDescent="0.3">
      <c r="A590" s="185"/>
      <c r="B590" s="186"/>
      <c r="C590" s="186"/>
      <c r="D590" s="186"/>
      <c r="V590" s="72"/>
      <c r="W590" s="72"/>
    </row>
    <row r="591" spans="1:23" x14ac:dyDescent="0.3">
      <c r="A591" s="185"/>
      <c r="B591" s="186"/>
      <c r="C591" s="186"/>
      <c r="D591" s="186"/>
      <c r="V591" s="72"/>
      <c r="W591" s="72"/>
    </row>
    <row r="592" spans="1:23" x14ac:dyDescent="0.3">
      <c r="A592" s="185"/>
      <c r="B592" s="186"/>
      <c r="C592" s="186"/>
      <c r="D592" s="186"/>
      <c r="V592" s="72"/>
      <c r="W592" s="72"/>
    </row>
    <row r="593" spans="1:23" x14ac:dyDescent="0.3">
      <c r="A593" s="185"/>
      <c r="B593" s="186"/>
      <c r="C593" s="186"/>
      <c r="D593" s="186"/>
      <c r="V593" s="72"/>
      <c r="W593" s="72"/>
    </row>
    <row r="594" spans="1:23" x14ac:dyDescent="0.3">
      <c r="A594" s="185"/>
      <c r="B594" s="186"/>
      <c r="C594" s="186"/>
      <c r="D594" s="186"/>
      <c r="V594" s="72"/>
      <c r="W594" s="72"/>
    </row>
    <row r="595" spans="1:23" x14ac:dyDescent="0.3">
      <c r="A595" s="185"/>
      <c r="B595" s="186"/>
      <c r="C595" s="186"/>
      <c r="D595" s="186"/>
      <c r="V595" s="72"/>
      <c r="W595" s="72"/>
    </row>
    <row r="596" spans="1:23" x14ac:dyDescent="0.3">
      <c r="A596" s="185"/>
      <c r="B596" s="186"/>
      <c r="C596" s="186"/>
      <c r="D596" s="186"/>
      <c r="V596" s="72"/>
      <c r="W596" s="72"/>
    </row>
    <row r="597" spans="1:23" x14ac:dyDescent="0.3">
      <c r="A597" s="185"/>
      <c r="B597" s="186"/>
      <c r="C597" s="186"/>
      <c r="D597" s="186"/>
      <c r="V597" s="72"/>
      <c r="W597" s="72"/>
    </row>
    <row r="598" spans="1:23" x14ac:dyDescent="0.3">
      <c r="A598" s="185"/>
      <c r="B598" s="186"/>
      <c r="C598" s="186"/>
      <c r="D598" s="186"/>
      <c r="V598" s="72"/>
      <c r="W598" s="72"/>
    </row>
    <row r="599" spans="1:23" x14ac:dyDescent="0.3">
      <c r="A599" s="185"/>
      <c r="B599" s="186"/>
      <c r="C599" s="186"/>
      <c r="D599" s="186"/>
      <c r="V599" s="72"/>
      <c r="W599" s="72"/>
    </row>
    <row r="600" spans="1:23" x14ac:dyDescent="0.3">
      <c r="A600" s="185"/>
      <c r="B600" s="186"/>
      <c r="C600" s="186"/>
      <c r="D600" s="186"/>
      <c r="V600" s="72"/>
      <c r="W600" s="72"/>
    </row>
    <row r="601" spans="1:23" x14ac:dyDescent="0.3">
      <c r="A601" s="185"/>
      <c r="B601" s="186"/>
      <c r="C601" s="186"/>
      <c r="D601" s="186"/>
      <c r="V601" s="72"/>
      <c r="W601" s="72"/>
    </row>
    <row r="602" spans="1:23" x14ac:dyDescent="0.3">
      <c r="A602" s="185"/>
      <c r="B602" s="186"/>
      <c r="C602" s="186"/>
      <c r="D602" s="186"/>
      <c r="V602" s="72"/>
      <c r="W602" s="72"/>
    </row>
    <row r="603" spans="1:23" x14ac:dyDescent="0.3">
      <c r="A603" s="185"/>
      <c r="B603" s="186"/>
      <c r="C603" s="186"/>
      <c r="D603" s="186"/>
      <c r="V603" s="72"/>
      <c r="W603" s="72"/>
    </row>
    <row r="604" spans="1:23" x14ac:dyDescent="0.3">
      <c r="A604" s="185"/>
      <c r="B604" s="186"/>
      <c r="C604" s="186"/>
      <c r="D604" s="186"/>
      <c r="V604" s="72"/>
      <c r="W604" s="72"/>
    </row>
    <row r="605" spans="1:23" x14ac:dyDescent="0.3">
      <c r="A605" s="185"/>
      <c r="B605" s="186"/>
      <c r="C605" s="186"/>
      <c r="D605" s="186"/>
      <c r="V605" s="72"/>
      <c r="W605" s="72"/>
    </row>
    <row r="606" spans="1:23" x14ac:dyDescent="0.3">
      <c r="A606" s="185"/>
      <c r="B606" s="186"/>
      <c r="C606" s="186"/>
      <c r="D606" s="186"/>
      <c r="V606" s="72"/>
      <c r="W606" s="72"/>
    </row>
    <row r="607" spans="1:23" x14ac:dyDescent="0.3">
      <c r="A607" s="185"/>
      <c r="B607" s="186"/>
      <c r="C607" s="186"/>
      <c r="D607" s="186"/>
      <c r="V607" s="72"/>
      <c r="W607" s="72"/>
    </row>
    <row r="608" spans="1:23" x14ac:dyDescent="0.3">
      <c r="A608" s="185"/>
      <c r="B608" s="186"/>
      <c r="C608" s="186"/>
      <c r="D608" s="186"/>
      <c r="V608" s="72"/>
      <c r="W608" s="72"/>
    </row>
    <row r="609" spans="1:23" x14ac:dyDescent="0.3">
      <c r="A609" s="185"/>
      <c r="B609" s="186"/>
      <c r="C609" s="186"/>
      <c r="D609" s="186"/>
      <c r="V609" s="72"/>
      <c r="W609" s="72"/>
    </row>
    <row r="610" spans="1:23" x14ac:dyDescent="0.3">
      <c r="A610" s="185"/>
      <c r="B610" s="186"/>
      <c r="C610" s="186"/>
      <c r="D610" s="186"/>
      <c r="V610" s="72"/>
      <c r="W610" s="72"/>
    </row>
    <row r="611" spans="1:23" x14ac:dyDescent="0.3">
      <c r="A611" s="185"/>
      <c r="B611" s="186"/>
      <c r="C611" s="186"/>
      <c r="D611" s="186"/>
      <c r="V611" s="72"/>
      <c r="W611" s="72"/>
    </row>
    <row r="612" spans="1:23" x14ac:dyDescent="0.3">
      <c r="A612" s="185"/>
      <c r="B612" s="186"/>
      <c r="C612" s="186"/>
      <c r="D612" s="186"/>
      <c r="V612" s="72"/>
      <c r="W612" s="72"/>
    </row>
    <row r="613" spans="1:23" x14ac:dyDescent="0.3">
      <c r="A613" s="185"/>
      <c r="B613" s="186"/>
      <c r="C613" s="186"/>
      <c r="D613" s="186"/>
      <c r="V613" s="72"/>
      <c r="W613" s="72"/>
    </row>
    <row r="614" spans="1:23" x14ac:dyDescent="0.3">
      <c r="A614" s="185"/>
      <c r="B614" s="186"/>
      <c r="C614" s="186"/>
      <c r="D614" s="186"/>
      <c r="V614" s="72"/>
      <c r="W614" s="72"/>
    </row>
    <row r="615" spans="1:23" x14ac:dyDescent="0.3">
      <c r="A615" s="185"/>
      <c r="B615" s="186"/>
      <c r="C615" s="186"/>
      <c r="D615" s="186"/>
      <c r="V615" s="72"/>
      <c r="W615" s="72"/>
    </row>
    <row r="616" spans="1:23" x14ac:dyDescent="0.3">
      <c r="A616" s="185"/>
      <c r="B616" s="186"/>
      <c r="C616" s="186"/>
      <c r="D616" s="186"/>
      <c r="V616" s="72"/>
      <c r="W616" s="72"/>
    </row>
    <row r="617" spans="1:23" x14ac:dyDescent="0.3">
      <c r="A617" s="185"/>
      <c r="B617" s="186"/>
      <c r="C617" s="186"/>
      <c r="D617" s="186"/>
      <c r="V617" s="72"/>
      <c r="W617" s="72"/>
    </row>
    <row r="618" spans="1:23" x14ac:dyDescent="0.3">
      <c r="A618" s="185"/>
      <c r="B618" s="186"/>
      <c r="C618" s="186"/>
      <c r="D618" s="186"/>
      <c r="V618" s="72"/>
      <c r="W618" s="72"/>
    </row>
    <row r="619" spans="1:23" x14ac:dyDescent="0.3">
      <c r="A619" s="185"/>
      <c r="B619" s="186"/>
      <c r="C619" s="186"/>
      <c r="D619" s="186"/>
      <c r="V619" s="72"/>
      <c r="W619" s="72"/>
    </row>
    <row r="620" spans="1:23" x14ac:dyDescent="0.3">
      <c r="A620" s="185"/>
      <c r="B620" s="186"/>
      <c r="C620" s="186"/>
      <c r="D620" s="186"/>
      <c r="V620" s="72"/>
      <c r="W620" s="72"/>
    </row>
    <row r="621" spans="1:23" x14ac:dyDescent="0.3">
      <c r="A621" s="185"/>
      <c r="B621" s="186"/>
      <c r="C621" s="186"/>
      <c r="D621" s="186"/>
      <c r="V621" s="72"/>
      <c r="W621" s="72"/>
    </row>
    <row r="622" spans="1:23" x14ac:dyDescent="0.3">
      <c r="A622" s="185"/>
      <c r="B622" s="186"/>
      <c r="C622" s="186"/>
      <c r="D622" s="186"/>
      <c r="V622" s="72"/>
      <c r="W622" s="72"/>
    </row>
    <row r="623" spans="1:23" x14ac:dyDescent="0.3">
      <c r="A623" s="185"/>
      <c r="B623" s="186"/>
      <c r="C623" s="186"/>
      <c r="D623" s="186"/>
      <c r="V623" s="72"/>
      <c r="W623" s="72"/>
    </row>
    <row r="624" spans="1:23" x14ac:dyDescent="0.3">
      <c r="A624" s="185"/>
      <c r="B624" s="186"/>
      <c r="C624" s="186"/>
      <c r="D624" s="186"/>
      <c r="V624" s="72"/>
      <c r="W624" s="72"/>
    </row>
    <row r="625" spans="1:23" x14ac:dyDescent="0.3">
      <c r="A625" s="185"/>
      <c r="B625" s="186"/>
      <c r="C625" s="186"/>
      <c r="D625" s="186"/>
      <c r="V625" s="72"/>
      <c r="W625" s="72"/>
    </row>
    <row r="626" spans="1:23" x14ac:dyDescent="0.3">
      <c r="A626" s="185"/>
      <c r="B626" s="186"/>
      <c r="C626" s="186"/>
      <c r="D626" s="186"/>
      <c r="V626" s="72"/>
      <c r="W626" s="72"/>
    </row>
    <row r="627" spans="1:23" x14ac:dyDescent="0.3">
      <c r="A627" s="185"/>
      <c r="B627" s="186"/>
      <c r="C627" s="186"/>
      <c r="D627" s="186"/>
      <c r="V627" s="72"/>
      <c r="W627" s="72"/>
    </row>
    <row r="628" spans="1:23" x14ac:dyDescent="0.3">
      <c r="A628" s="185"/>
      <c r="B628" s="186"/>
      <c r="C628" s="186"/>
      <c r="D628" s="186"/>
      <c r="V628" s="72"/>
      <c r="W628" s="72"/>
    </row>
    <row r="629" spans="1:23" x14ac:dyDescent="0.3">
      <c r="A629" s="185"/>
      <c r="B629" s="186"/>
      <c r="C629" s="186"/>
      <c r="D629" s="186"/>
      <c r="V629" s="72"/>
      <c r="W629" s="72"/>
    </row>
    <row r="630" spans="1:23" x14ac:dyDescent="0.3">
      <c r="A630" s="185"/>
      <c r="B630" s="186"/>
      <c r="C630" s="186"/>
      <c r="D630" s="186"/>
      <c r="V630" s="72"/>
      <c r="W630" s="72"/>
    </row>
    <row r="631" spans="1:23" x14ac:dyDescent="0.3">
      <c r="A631" s="185"/>
      <c r="B631" s="186"/>
      <c r="C631" s="186"/>
      <c r="D631" s="186"/>
      <c r="V631" s="72"/>
      <c r="W631" s="72"/>
    </row>
    <row r="632" spans="1:23" x14ac:dyDescent="0.3">
      <c r="A632" s="185"/>
      <c r="B632" s="186"/>
      <c r="C632" s="186"/>
      <c r="D632" s="186"/>
      <c r="V632" s="72"/>
      <c r="W632" s="72"/>
    </row>
    <row r="633" spans="1:23" x14ac:dyDescent="0.3">
      <c r="A633" s="185"/>
      <c r="B633" s="186"/>
      <c r="C633" s="186"/>
      <c r="D633" s="186"/>
      <c r="V633" s="72"/>
      <c r="W633" s="72"/>
    </row>
    <row r="634" spans="1:23" x14ac:dyDescent="0.3">
      <c r="A634" s="185"/>
      <c r="B634" s="186"/>
      <c r="C634" s="186"/>
      <c r="D634" s="186"/>
      <c r="V634" s="72"/>
      <c r="W634" s="72"/>
    </row>
    <row r="635" spans="1:23" x14ac:dyDescent="0.3">
      <c r="A635" s="185"/>
      <c r="B635" s="186"/>
      <c r="C635" s="186"/>
      <c r="D635" s="186"/>
      <c r="V635" s="72"/>
      <c r="W635" s="72"/>
    </row>
    <row r="636" spans="1:23" x14ac:dyDescent="0.3">
      <c r="A636" s="185"/>
      <c r="B636" s="186"/>
      <c r="C636" s="186"/>
      <c r="D636" s="186"/>
      <c r="V636" s="72"/>
      <c r="W636" s="72"/>
    </row>
    <row r="637" spans="1:23" x14ac:dyDescent="0.3">
      <c r="A637" s="185"/>
      <c r="B637" s="186"/>
      <c r="C637" s="186"/>
      <c r="D637" s="186"/>
      <c r="V637" s="72"/>
      <c r="W637" s="72"/>
    </row>
    <row r="638" spans="1:23" x14ac:dyDescent="0.3">
      <c r="A638" s="185"/>
      <c r="B638" s="186"/>
      <c r="C638" s="186"/>
      <c r="D638" s="186"/>
      <c r="V638" s="72"/>
      <c r="W638" s="72"/>
    </row>
    <row r="639" spans="1:23" x14ac:dyDescent="0.3">
      <c r="A639" s="185"/>
      <c r="B639" s="186"/>
      <c r="C639" s="186"/>
      <c r="D639" s="186"/>
      <c r="V639" s="72"/>
      <c r="W639" s="72"/>
    </row>
    <row r="640" spans="1:23" x14ac:dyDescent="0.3">
      <c r="A640" s="185"/>
      <c r="B640" s="186"/>
      <c r="C640" s="186"/>
      <c r="D640" s="186"/>
      <c r="V640" s="72"/>
      <c r="W640" s="72"/>
    </row>
    <row r="641" spans="1:23" x14ac:dyDescent="0.3">
      <c r="A641" s="185"/>
      <c r="B641" s="186"/>
      <c r="C641" s="186"/>
      <c r="D641" s="186"/>
      <c r="V641" s="72"/>
      <c r="W641" s="72"/>
    </row>
    <row r="642" spans="1:23" x14ac:dyDescent="0.3">
      <c r="A642" s="185"/>
      <c r="B642" s="186"/>
      <c r="C642" s="186"/>
      <c r="D642" s="186"/>
      <c r="V642" s="72"/>
      <c r="W642" s="72"/>
    </row>
    <row r="643" spans="1:23" x14ac:dyDescent="0.3">
      <c r="A643" s="185"/>
      <c r="B643" s="186"/>
      <c r="C643" s="186"/>
      <c r="D643" s="186"/>
      <c r="V643" s="72"/>
      <c r="W643" s="72"/>
    </row>
    <row r="644" spans="1:23" x14ac:dyDescent="0.3">
      <c r="A644" s="185"/>
      <c r="B644" s="186"/>
      <c r="C644" s="186"/>
      <c r="D644" s="186"/>
      <c r="V644" s="72"/>
      <c r="W644" s="72"/>
    </row>
    <row r="645" spans="1:23" x14ac:dyDescent="0.3">
      <c r="A645" s="185"/>
      <c r="B645" s="186"/>
      <c r="C645" s="186"/>
      <c r="D645" s="186"/>
      <c r="V645" s="72"/>
      <c r="W645" s="72"/>
    </row>
    <row r="646" spans="1:23" x14ac:dyDescent="0.3">
      <c r="A646" s="185"/>
      <c r="B646" s="186"/>
      <c r="C646" s="186"/>
      <c r="D646" s="186"/>
      <c r="V646" s="72"/>
      <c r="W646" s="72"/>
    </row>
    <row r="647" spans="1:23" x14ac:dyDescent="0.3">
      <c r="A647" s="185"/>
      <c r="B647" s="186"/>
      <c r="C647" s="186"/>
      <c r="D647" s="186"/>
      <c r="V647" s="72"/>
      <c r="W647" s="72"/>
    </row>
    <row r="648" spans="1:23" x14ac:dyDescent="0.3">
      <c r="A648" s="185"/>
      <c r="B648" s="186"/>
      <c r="C648" s="186"/>
      <c r="D648" s="186"/>
      <c r="V648" s="72"/>
      <c r="W648" s="72"/>
    </row>
    <row r="649" spans="1:23" x14ac:dyDescent="0.3">
      <c r="A649" s="185"/>
      <c r="B649" s="186"/>
      <c r="C649" s="186"/>
      <c r="D649" s="186"/>
      <c r="V649" s="72"/>
      <c r="W649" s="72"/>
    </row>
    <row r="650" spans="1:23" x14ac:dyDescent="0.3">
      <c r="A650" s="185"/>
      <c r="B650" s="186"/>
      <c r="C650" s="186"/>
      <c r="D650" s="186"/>
      <c r="V650" s="72"/>
      <c r="W650" s="72"/>
    </row>
    <row r="651" spans="1:23" x14ac:dyDescent="0.3">
      <c r="A651" s="185"/>
      <c r="B651" s="186"/>
      <c r="C651" s="186"/>
      <c r="D651" s="186"/>
      <c r="V651" s="72"/>
      <c r="W651" s="72"/>
    </row>
    <row r="652" spans="1:23" x14ac:dyDescent="0.3">
      <c r="A652" s="185"/>
      <c r="B652" s="186"/>
      <c r="C652" s="186"/>
      <c r="D652" s="186"/>
      <c r="V652" s="72"/>
      <c r="W652" s="72"/>
    </row>
    <row r="653" spans="1:23" x14ac:dyDescent="0.3">
      <c r="A653" s="185"/>
      <c r="B653" s="186"/>
      <c r="C653" s="186"/>
      <c r="D653" s="186"/>
      <c r="V653" s="72"/>
      <c r="W653" s="72"/>
    </row>
    <row r="654" spans="1:23" x14ac:dyDescent="0.3">
      <c r="A654" s="185"/>
      <c r="B654" s="186"/>
      <c r="C654" s="186"/>
      <c r="D654" s="186"/>
      <c r="V654" s="72"/>
      <c r="W654" s="72"/>
    </row>
    <row r="655" spans="1:23" x14ac:dyDescent="0.3">
      <c r="A655" s="185"/>
      <c r="B655" s="186"/>
      <c r="C655" s="186"/>
      <c r="D655" s="186"/>
      <c r="V655" s="72"/>
      <c r="W655" s="72"/>
    </row>
    <row r="656" spans="1:23" x14ac:dyDescent="0.3">
      <c r="A656" s="185"/>
      <c r="B656" s="186"/>
      <c r="C656" s="186"/>
      <c r="D656" s="186"/>
      <c r="V656" s="72"/>
      <c r="W656" s="72"/>
    </row>
    <row r="657" spans="1:23" x14ac:dyDescent="0.3">
      <c r="A657" s="185"/>
      <c r="B657" s="186"/>
      <c r="C657" s="186"/>
      <c r="D657" s="186"/>
      <c r="V657" s="72"/>
      <c r="W657" s="72"/>
    </row>
    <row r="658" spans="1:23" x14ac:dyDescent="0.3">
      <c r="A658" s="185"/>
      <c r="B658" s="186"/>
      <c r="C658" s="186"/>
      <c r="D658" s="186"/>
      <c r="V658" s="72"/>
      <c r="W658" s="72"/>
    </row>
    <row r="659" spans="1:23" x14ac:dyDescent="0.3">
      <c r="A659" s="185"/>
      <c r="B659" s="186"/>
      <c r="C659" s="186"/>
      <c r="D659" s="186"/>
      <c r="V659" s="72"/>
      <c r="W659" s="72"/>
    </row>
    <row r="660" spans="1:23" x14ac:dyDescent="0.3">
      <c r="A660" s="185"/>
      <c r="B660" s="186"/>
      <c r="C660" s="186"/>
      <c r="D660" s="186"/>
      <c r="V660" s="72"/>
      <c r="W660" s="72"/>
    </row>
    <row r="661" spans="1:23" x14ac:dyDescent="0.3">
      <c r="A661" s="185"/>
      <c r="B661" s="186"/>
      <c r="C661" s="186"/>
      <c r="D661" s="186"/>
      <c r="V661" s="72"/>
      <c r="W661" s="72"/>
    </row>
    <row r="662" spans="1:23" x14ac:dyDescent="0.3">
      <c r="A662" s="185"/>
      <c r="B662" s="186"/>
      <c r="C662" s="186"/>
      <c r="D662" s="186"/>
      <c r="V662" s="72"/>
      <c r="W662" s="72"/>
    </row>
    <row r="663" spans="1:23" x14ac:dyDescent="0.3">
      <c r="A663" s="185"/>
      <c r="B663" s="186"/>
      <c r="C663" s="186"/>
      <c r="D663" s="186"/>
      <c r="V663" s="72"/>
      <c r="W663" s="72"/>
    </row>
    <row r="664" spans="1:23" x14ac:dyDescent="0.3">
      <c r="A664" s="185"/>
      <c r="B664" s="186"/>
      <c r="C664" s="186"/>
      <c r="D664" s="186"/>
      <c r="V664" s="72"/>
      <c r="W664" s="72"/>
    </row>
    <row r="665" spans="1:23" x14ac:dyDescent="0.3">
      <c r="A665" s="185"/>
      <c r="B665" s="186"/>
      <c r="C665" s="186"/>
      <c r="D665" s="186"/>
      <c r="V665" s="72"/>
      <c r="W665" s="72"/>
    </row>
    <row r="666" spans="1:23" x14ac:dyDescent="0.3">
      <c r="A666" s="185"/>
      <c r="B666" s="186"/>
      <c r="C666" s="186"/>
      <c r="D666" s="186"/>
      <c r="V666" s="72"/>
      <c r="W666" s="72"/>
    </row>
    <row r="667" spans="1:23" x14ac:dyDescent="0.3">
      <c r="A667" s="185"/>
      <c r="B667" s="186"/>
      <c r="C667" s="186"/>
      <c r="D667" s="186"/>
      <c r="V667" s="72"/>
      <c r="W667" s="72"/>
    </row>
    <row r="668" spans="1:23" x14ac:dyDescent="0.3">
      <c r="A668" s="185"/>
      <c r="B668" s="186"/>
      <c r="C668" s="186"/>
      <c r="D668" s="186"/>
      <c r="V668" s="72"/>
      <c r="W668" s="72"/>
    </row>
    <row r="669" spans="1:23" x14ac:dyDescent="0.3">
      <c r="A669" s="185"/>
      <c r="B669" s="186"/>
      <c r="C669" s="186"/>
      <c r="D669" s="186"/>
      <c r="V669" s="72"/>
      <c r="W669" s="72"/>
    </row>
    <row r="670" spans="1:23" x14ac:dyDescent="0.3">
      <c r="A670" s="185"/>
      <c r="B670" s="186"/>
      <c r="C670" s="186"/>
      <c r="D670" s="186"/>
      <c r="V670" s="72"/>
      <c r="W670" s="72"/>
    </row>
    <row r="671" spans="1:23" x14ac:dyDescent="0.3">
      <c r="A671" s="185"/>
      <c r="B671" s="186"/>
      <c r="C671" s="186"/>
      <c r="D671" s="186"/>
      <c r="V671" s="72"/>
      <c r="W671" s="72"/>
    </row>
    <row r="672" spans="1:23" x14ac:dyDescent="0.3">
      <c r="A672" s="185"/>
      <c r="B672" s="186"/>
      <c r="C672" s="186"/>
      <c r="D672" s="186"/>
      <c r="V672" s="72"/>
      <c r="W672" s="72"/>
    </row>
    <row r="673" spans="1:23" x14ac:dyDescent="0.3">
      <c r="A673" s="185"/>
      <c r="B673" s="186"/>
      <c r="C673" s="186"/>
      <c r="D673" s="186"/>
      <c r="V673" s="72"/>
      <c r="W673" s="72"/>
    </row>
    <row r="674" spans="1:23" x14ac:dyDescent="0.3">
      <c r="A674" s="185"/>
      <c r="B674" s="186"/>
      <c r="C674" s="186"/>
      <c r="D674" s="186"/>
      <c r="V674" s="72"/>
      <c r="W674" s="72"/>
    </row>
    <row r="675" spans="1:23" x14ac:dyDescent="0.3">
      <c r="A675" s="185"/>
      <c r="B675" s="186"/>
      <c r="C675" s="186"/>
      <c r="D675" s="186"/>
      <c r="V675" s="72"/>
      <c r="W675" s="72"/>
    </row>
    <row r="676" spans="1:23" x14ac:dyDescent="0.3">
      <c r="A676" s="185"/>
      <c r="B676" s="186"/>
      <c r="C676" s="186"/>
      <c r="D676" s="186"/>
      <c r="V676" s="72"/>
      <c r="W676" s="72"/>
    </row>
    <row r="677" spans="1:23" x14ac:dyDescent="0.3">
      <c r="A677" s="185"/>
      <c r="B677" s="186"/>
      <c r="C677" s="186"/>
      <c r="D677" s="186"/>
      <c r="V677" s="72"/>
      <c r="W677" s="72"/>
    </row>
    <row r="678" spans="1:23" x14ac:dyDescent="0.3">
      <c r="A678" s="185"/>
      <c r="B678" s="186"/>
      <c r="C678" s="186"/>
      <c r="D678" s="186"/>
      <c r="V678" s="72"/>
      <c r="W678" s="72"/>
    </row>
    <row r="679" spans="1:23" x14ac:dyDescent="0.3">
      <c r="A679" s="185"/>
      <c r="B679" s="186"/>
      <c r="C679" s="186"/>
      <c r="D679" s="186"/>
      <c r="V679" s="72"/>
      <c r="W679" s="72"/>
    </row>
    <row r="680" spans="1:23" x14ac:dyDescent="0.3">
      <c r="A680" s="185"/>
      <c r="B680" s="186"/>
      <c r="C680" s="186"/>
      <c r="D680" s="186"/>
      <c r="V680" s="72"/>
      <c r="W680" s="72"/>
    </row>
    <row r="681" spans="1:23" x14ac:dyDescent="0.3">
      <c r="A681" s="185"/>
      <c r="B681" s="186"/>
      <c r="C681" s="186"/>
      <c r="D681" s="186"/>
      <c r="V681" s="72"/>
      <c r="W681" s="72"/>
    </row>
    <row r="682" spans="1:23" x14ac:dyDescent="0.3">
      <c r="A682" s="185"/>
      <c r="B682" s="186"/>
      <c r="C682" s="186"/>
      <c r="D682" s="186"/>
      <c r="V682" s="72"/>
      <c r="W682" s="72"/>
    </row>
    <row r="683" spans="1:23" x14ac:dyDescent="0.3">
      <c r="A683" s="185"/>
      <c r="B683" s="186"/>
      <c r="C683" s="186"/>
      <c r="D683" s="186"/>
      <c r="V683" s="72"/>
      <c r="W683" s="72"/>
    </row>
    <row r="684" spans="1:23" x14ac:dyDescent="0.3">
      <c r="A684" s="185"/>
      <c r="B684" s="186"/>
      <c r="C684" s="186"/>
      <c r="D684" s="186"/>
      <c r="V684" s="72"/>
      <c r="W684" s="72"/>
    </row>
    <row r="685" spans="1:23" x14ac:dyDescent="0.3">
      <c r="A685" s="185"/>
      <c r="B685" s="186"/>
      <c r="C685" s="186"/>
      <c r="D685" s="186"/>
      <c r="V685" s="72"/>
      <c r="W685" s="72"/>
    </row>
    <row r="686" spans="1:23" x14ac:dyDescent="0.3">
      <c r="A686" s="185"/>
      <c r="B686" s="186"/>
      <c r="C686" s="186"/>
      <c r="D686" s="186"/>
      <c r="V686" s="72"/>
      <c r="W686" s="72"/>
    </row>
    <row r="687" spans="1:23" x14ac:dyDescent="0.3">
      <c r="A687" s="185"/>
      <c r="B687" s="186"/>
      <c r="C687" s="186"/>
      <c r="D687" s="186"/>
      <c r="V687" s="72"/>
      <c r="W687" s="72"/>
    </row>
    <row r="688" spans="1:23" x14ac:dyDescent="0.3">
      <c r="A688" s="185"/>
      <c r="B688" s="186"/>
      <c r="C688" s="186"/>
      <c r="D688" s="186"/>
      <c r="V688" s="72"/>
      <c r="W688" s="72"/>
    </row>
    <row r="689" spans="1:23" x14ac:dyDescent="0.3">
      <c r="A689" s="185"/>
      <c r="B689" s="186"/>
      <c r="C689" s="186"/>
      <c r="D689" s="186"/>
      <c r="V689" s="72"/>
      <c r="W689" s="72"/>
    </row>
    <row r="690" spans="1:23" x14ac:dyDescent="0.3">
      <c r="A690" s="185"/>
      <c r="B690" s="186"/>
      <c r="C690" s="186"/>
      <c r="D690" s="186"/>
      <c r="V690" s="72"/>
      <c r="W690" s="72"/>
    </row>
    <row r="691" spans="1:23" x14ac:dyDescent="0.3">
      <c r="A691" s="185"/>
      <c r="B691" s="186"/>
      <c r="C691" s="186"/>
      <c r="D691" s="186"/>
      <c r="V691" s="72"/>
      <c r="W691" s="72"/>
    </row>
    <row r="692" spans="1:23" x14ac:dyDescent="0.3">
      <c r="A692" s="185"/>
      <c r="B692" s="186"/>
      <c r="C692" s="186"/>
      <c r="D692" s="186"/>
      <c r="V692" s="72"/>
      <c r="W692" s="72"/>
    </row>
    <row r="693" spans="1:23" x14ac:dyDescent="0.3">
      <c r="A693" s="185"/>
      <c r="B693" s="186"/>
      <c r="C693" s="186"/>
      <c r="D693" s="186"/>
      <c r="V693" s="72"/>
      <c r="W693" s="72"/>
    </row>
    <row r="694" spans="1:23" x14ac:dyDescent="0.3">
      <c r="A694" s="185"/>
      <c r="B694" s="186"/>
      <c r="C694" s="186"/>
      <c r="D694" s="186"/>
      <c r="V694" s="72"/>
      <c r="W694" s="72"/>
    </row>
    <row r="695" spans="1:23" x14ac:dyDescent="0.3">
      <c r="A695" s="185"/>
      <c r="B695" s="186"/>
      <c r="C695" s="186"/>
      <c r="D695" s="186"/>
      <c r="V695" s="72"/>
      <c r="W695" s="72"/>
    </row>
    <row r="696" spans="1:23" x14ac:dyDescent="0.3">
      <c r="A696" s="185"/>
      <c r="B696" s="186"/>
      <c r="C696" s="186"/>
      <c r="D696" s="186"/>
      <c r="V696" s="72"/>
      <c r="W696" s="72"/>
    </row>
    <row r="697" spans="1:23" x14ac:dyDescent="0.3">
      <c r="A697" s="185"/>
      <c r="B697" s="186"/>
      <c r="C697" s="186"/>
      <c r="D697" s="186"/>
      <c r="V697" s="72"/>
      <c r="W697" s="72"/>
    </row>
    <row r="698" spans="1:23" x14ac:dyDescent="0.3">
      <c r="A698" s="185"/>
      <c r="B698" s="186"/>
      <c r="C698" s="186"/>
      <c r="D698" s="186"/>
      <c r="V698" s="72"/>
      <c r="W698" s="72"/>
    </row>
    <row r="699" spans="1:23" x14ac:dyDescent="0.3">
      <c r="A699" s="185"/>
      <c r="B699" s="186"/>
      <c r="C699" s="186"/>
      <c r="D699" s="186"/>
      <c r="V699" s="72"/>
      <c r="W699" s="72"/>
    </row>
    <row r="700" spans="1:23" x14ac:dyDescent="0.3">
      <c r="A700" s="185"/>
      <c r="B700" s="186"/>
      <c r="C700" s="186"/>
      <c r="D700" s="186"/>
      <c r="V700" s="72"/>
      <c r="W700" s="72"/>
    </row>
    <row r="701" spans="1:23" x14ac:dyDescent="0.3">
      <c r="A701" s="185"/>
      <c r="B701" s="186"/>
      <c r="C701" s="186"/>
      <c r="D701" s="186"/>
      <c r="V701" s="72"/>
      <c r="W701" s="72"/>
    </row>
    <row r="702" spans="1:23" x14ac:dyDescent="0.3">
      <c r="A702" s="185"/>
      <c r="B702" s="186"/>
      <c r="C702" s="186"/>
      <c r="D702" s="186"/>
      <c r="V702" s="72"/>
      <c r="W702" s="72"/>
    </row>
    <row r="703" spans="1:23" x14ac:dyDescent="0.3">
      <c r="A703" s="185"/>
      <c r="B703" s="186"/>
      <c r="C703" s="186"/>
      <c r="D703" s="186"/>
      <c r="V703" s="72"/>
      <c r="W703" s="72"/>
    </row>
    <row r="704" spans="1:23" x14ac:dyDescent="0.3">
      <c r="A704" s="185"/>
      <c r="B704" s="186"/>
      <c r="C704" s="186"/>
      <c r="D704" s="186"/>
      <c r="V704" s="72"/>
      <c r="W704" s="72"/>
    </row>
    <row r="705" spans="1:23" x14ac:dyDescent="0.3">
      <c r="A705" s="185"/>
      <c r="B705" s="186"/>
      <c r="C705" s="186"/>
      <c r="D705" s="186"/>
      <c r="V705" s="72"/>
      <c r="W705" s="72"/>
    </row>
    <row r="706" spans="1:23" x14ac:dyDescent="0.3">
      <c r="A706" s="185"/>
      <c r="B706" s="186"/>
      <c r="C706" s="186"/>
      <c r="D706" s="186"/>
      <c r="V706" s="72"/>
      <c r="W706" s="72"/>
    </row>
    <row r="707" spans="1:23" x14ac:dyDescent="0.3">
      <c r="A707" s="185"/>
      <c r="B707" s="186"/>
      <c r="C707" s="186"/>
      <c r="D707" s="186"/>
      <c r="V707" s="72"/>
      <c r="W707" s="72"/>
    </row>
    <row r="708" spans="1:23" x14ac:dyDescent="0.3">
      <c r="A708" s="185"/>
      <c r="B708" s="186"/>
      <c r="C708" s="186"/>
      <c r="D708" s="186"/>
      <c r="V708" s="72"/>
      <c r="W708" s="72"/>
    </row>
    <row r="709" spans="1:23" x14ac:dyDescent="0.3">
      <c r="A709" s="185"/>
      <c r="B709" s="186"/>
      <c r="C709" s="186"/>
      <c r="D709" s="186"/>
      <c r="V709" s="72"/>
      <c r="W709" s="72"/>
    </row>
    <row r="710" spans="1:23" x14ac:dyDescent="0.3">
      <c r="A710" s="185"/>
      <c r="B710" s="186"/>
      <c r="C710" s="186"/>
      <c r="D710" s="186"/>
      <c r="V710" s="72"/>
      <c r="W710" s="72"/>
    </row>
    <row r="711" spans="1:23" x14ac:dyDescent="0.3">
      <c r="A711" s="185"/>
      <c r="B711" s="186"/>
      <c r="C711" s="186"/>
      <c r="D711" s="186"/>
      <c r="V711" s="72"/>
      <c r="W711" s="72"/>
    </row>
    <row r="712" spans="1:23" x14ac:dyDescent="0.3">
      <c r="A712" s="185"/>
      <c r="B712" s="186"/>
      <c r="C712" s="186"/>
      <c r="D712" s="186"/>
      <c r="V712" s="72"/>
      <c r="W712" s="72"/>
    </row>
    <row r="713" spans="1:23" x14ac:dyDescent="0.3">
      <c r="A713" s="185"/>
      <c r="B713" s="186"/>
      <c r="C713" s="186"/>
      <c r="D713" s="186"/>
      <c r="V713" s="72"/>
      <c r="W713" s="72"/>
    </row>
    <row r="714" spans="1:23" x14ac:dyDescent="0.3">
      <c r="A714" s="185"/>
      <c r="B714" s="186"/>
      <c r="C714" s="186"/>
      <c r="D714" s="186"/>
      <c r="V714" s="72"/>
      <c r="W714" s="72"/>
    </row>
    <row r="715" spans="1:23" x14ac:dyDescent="0.3">
      <c r="A715" s="185"/>
      <c r="B715" s="186"/>
      <c r="C715" s="186"/>
      <c r="D715" s="186"/>
      <c r="V715" s="72"/>
      <c r="W715" s="72"/>
    </row>
    <row r="716" spans="1:23" x14ac:dyDescent="0.3">
      <c r="A716" s="185"/>
      <c r="B716" s="186"/>
      <c r="C716" s="186"/>
      <c r="D716" s="186"/>
      <c r="V716" s="72"/>
      <c r="W716" s="72"/>
    </row>
    <row r="717" spans="1:23" x14ac:dyDescent="0.3">
      <c r="A717" s="185"/>
      <c r="B717" s="186"/>
      <c r="C717" s="186"/>
      <c r="D717" s="186"/>
      <c r="V717" s="72"/>
      <c r="W717" s="72"/>
    </row>
    <row r="718" spans="1:23" x14ac:dyDescent="0.3">
      <c r="A718" s="185"/>
      <c r="B718" s="186"/>
      <c r="C718" s="186"/>
      <c r="D718" s="186"/>
      <c r="V718" s="72"/>
      <c r="W718" s="72"/>
    </row>
    <row r="719" spans="1:23" x14ac:dyDescent="0.3">
      <c r="A719" s="185"/>
      <c r="B719" s="186"/>
      <c r="C719" s="186"/>
      <c r="D719" s="186"/>
      <c r="V719" s="72"/>
      <c r="W719" s="72"/>
    </row>
    <row r="720" spans="1:23" x14ac:dyDescent="0.3">
      <c r="A720" s="185"/>
      <c r="B720" s="186"/>
      <c r="C720" s="186"/>
      <c r="D720" s="186"/>
      <c r="V720" s="72"/>
      <c r="W720" s="72"/>
    </row>
    <row r="721" spans="1:23" x14ac:dyDescent="0.3">
      <c r="A721" s="185"/>
      <c r="B721" s="186"/>
      <c r="C721" s="186"/>
      <c r="D721" s="186"/>
      <c r="V721" s="72"/>
      <c r="W721" s="72"/>
    </row>
    <row r="722" spans="1:23" x14ac:dyDescent="0.3">
      <c r="A722" s="185"/>
      <c r="B722" s="186"/>
      <c r="C722" s="186"/>
      <c r="D722" s="186"/>
      <c r="V722" s="72"/>
      <c r="W722" s="72"/>
    </row>
    <row r="723" spans="1:23" x14ac:dyDescent="0.3">
      <c r="A723" s="185"/>
      <c r="B723" s="186"/>
      <c r="C723" s="186"/>
      <c r="D723" s="186"/>
      <c r="V723" s="72"/>
      <c r="W723" s="72"/>
    </row>
    <row r="724" spans="1:23" x14ac:dyDescent="0.3">
      <c r="A724" s="185"/>
      <c r="B724" s="186"/>
      <c r="C724" s="186"/>
      <c r="D724" s="186"/>
      <c r="V724" s="72"/>
      <c r="W724" s="72"/>
    </row>
    <row r="725" spans="1:23" x14ac:dyDescent="0.3">
      <c r="A725" s="185"/>
      <c r="B725" s="186"/>
      <c r="C725" s="186"/>
      <c r="D725" s="186"/>
      <c r="V725" s="72"/>
      <c r="W725" s="72"/>
    </row>
    <row r="726" spans="1:23" x14ac:dyDescent="0.3">
      <c r="A726" s="185"/>
      <c r="B726" s="186"/>
      <c r="C726" s="186"/>
      <c r="D726" s="186"/>
      <c r="V726" s="72"/>
      <c r="W726" s="72"/>
    </row>
    <row r="727" spans="1:23" x14ac:dyDescent="0.3">
      <c r="A727" s="185"/>
      <c r="B727" s="186"/>
      <c r="C727" s="186"/>
      <c r="D727" s="186"/>
      <c r="V727" s="72"/>
      <c r="W727" s="72"/>
    </row>
    <row r="728" spans="1:23" x14ac:dyDescent="0.3">
      <c r="A728" s="185"/>
      <c r="B728" s="186"/>
      <c r="C728" s="186"/>
      <c r="D728" s="186"/>
      <c r="V728" s="72"/>
      <c r="W728" s="72"/>
    </row>
    <row r="729" spans="1:23" x14ac:dyDescent="0.3">
      <c r="A729" s="185"/>
      <c r="B729" s="186"/>
      <c r="C729" s="186"/>
      <c r="D729" s="186"/>
      <c r="V729" s="72"/>
      <c r="W729" s="72"/>
    </row>
    <row r="730" spans="1:23" x14ac:dyDescent="0.3">
      <c r="A730" s="185"/>
      <c r="B730" s="186"/>
      <c r="C730" s="186"/>
      <c r="D730" s="186"/>
      <c r="V730" s="72"/>
      <c r="W730" s="72"/>
    </row>
    <row r="731" spans="1:23" x14ac:dyDescent="0.3">
      <c r="A731" s="185"/>
      <c r="B731" s="186"/>
      <c r="C731" s="186"/>
      <c r="D731" s="186"/>
      <c r="V731" s="72"/>
      <c r="W731" s="72"/>
    </row>
    <row r="732" spans="1:23" x14ac:dyDescent="0.3">
      <c r="A732" s="185"/>
      <c r="B732" s="186"/>
      <c r="C732" s="186"/>
      <c r="D732" s="186"/>
      <c r="V732" s="72"/>
      <c r="W732" s="72"/>
    </row>
    <row r="733" spans="1:23" x14ac:dyDescent="0.3">
      <c r="A733" s="185"/>
      <c r="B733" s="186"/>
      <c r="C733" s="186"/>
      <c r="D733" s="186"/>
      <c r="V733" s="72"/>
      <c r="W733" s="72"/>
    </row>
    <row r="734" spans="1:23" x14ac:dyDescent="0.3">
      <c r="A734" s="185"/>
      <c r="B734" s="186"/>
      <c r="C734" s="186"/>
      <c r="D734" s="186"/>
      <c r="V734" s="72"/>
      <c r="W734" s="72"/>
    </row>
    <row r="735" spans="1:23" x14ac:dyDescent="0.3">
      <c r="A735" s="185"/>
      <c r="B735" s="186"/>
      <c r="C735" s="186"/>
      <c r="D735" s="186"/>
      <c r="V735" s="72"/>
      <c r="W735" s="72"/>
    </row>
    <row r="736" spans="1:23" x14ac:dyDescent="0.3">
      <c r="A736" s="185"/>
      <c r="B736" s="186"/>
      <c r="C736" s="186"/>
      <c r="D736" s="186"/>
      <c r="V736" s="72"/>
      <c r="W736" s="72"/>
    </row>
    <row r="737" spans="1:23" x14ac:dyDescent="0.3">
      <c r="A737" s="185"/>
      <c r="B737" s="186"/>
      <c r="C737" s="186"/>
      <c r="D737" s="186"/>
      <c r="V737" s="72"/>
      <c r="W737" s="72"/>
    </row>
    <row r="738" spans="1:23" x14ac:dyDescent="0.3">
      <c r="A738" s="185"/>
      <c r="B738" s="186"/>
      <c r="C738" s="186"/>
      <c r="D738" s="186"/>
      <c r="V738" s="72"/>
      <c r="W738" s="72"/>
    </row>
    <row r="739" spans="1:23" x14ac:dyDescent="0.3">
      <c r="A739" s="185"/>
      <c r="B739" s="186"/>
      <c r="C739" s="186"/>
      <c r="D739" s="186"/>
      <c r="V739" s="72"/>
      <c r="W739" s="72"/>
    </row>
    <row r="740" spans="1:23" x14ac:dyDescent="0.3">
      <c r="A740" s="185"/>
      <c r="B740" s="186"/>
      <c r="C740" s="186"/>
      <c r="D740" s="186"/>
      <c r="V740" s="72"/>
      <c r="W740" s="72"/>
    </row>
    <row r="741" spans="1:23" x14ac:dyDescent="0.3">
      <c r="A741" s="185"/>
      <c r="B741" s="186"/>
      <c r="C741" s="186"/>
      <c r="D741" s="186"/>
      <c r="V741" s="72"/>
      <c r="W741" s="72"/>
    </row>
    <row r="742" spans="1:23" x14ac:dyDescent="0.3">
      <c r="A742" s="185"/>
      <c r="B742" s="186"/>
      <c r="C742" s="186"/>
      <c r="D742" s="186"/>
      <c r="V742" s="72"/>
      <c r="W742" s="72"/>
    </row>
    <row r="743" spans="1:23" x14ac:dyDescent="0.3">
      <c r="A743" s="185"/>
      <c r="B743" s="186"/>
      <c r="C743" s="186"/>
      <c r="D743" s="186"/>
      <c r="V743" s="72"/>
      <c r="W743" s="72"/>
    </row>
    <row r="744" spans="1:23" x14ac:dyDescent="0.3">
      <c r="A744" s="185"/>
      <c r="B744" s="186"/>
      <c r="C744" s="186"/>
      <c r="D744" s="186"/>
      <c r="V744" s="72"/>
      <c r="W744" s="72"/>
    </row>
    <row r="745" spans="1:23" x14ac:dyDescent="0.3">
      <c r="A745" s="185"/>
      <c r="B745" s="186"/>
      <c r="C745" s="186"/>
      <c r="D745" s="186"/>
      <c r="V745" s="72"/>
      <c r="W745" s="72"/>
    </row>
    <row r="746" spans="1:23" x14ac:dyDescent="0.3">
      <c r="A746" s="185"/>
      <c r="B746" s="186"/>
      <c r="C746" s="186"/>
      <c r="D746" s="186"/>
      <c r="V746" s="72"/>
      <c r="W746" s="72"/>
    </row>
    <row r="747" spans="1:23" x14ac:dyDescent="0.3">
      <c r="A747" s="185"/>
      <c r="B747" s="186"/>
      <c r="C747" s="186"/>
      <c r="D747" s="186"/>
      <c r="V747" s="72"/>
      <c r="W747" s="72"/>
    </row>
    <row r="748" spans="1:23" x14ac:dyDescent="0.3">
      <c r="A748" s="185"/>
      <c r="B748" s="186"/>
      <c r="C748" s="186"/>
      <c r="D748" s="186"/>
      <c r="V748" s="72"/>
      <c r="W748" s="72"/>
    </row>
    <row r="749" spans="1:23" x14ac:dyDescent="0.3">
      <c r="A749" s="185"/>
      <c r="B749" s="186"/>
      <c r="C749" s="186"/>
      <c r="D749" s="186"/>
      <c r="V749" s="72"/>
      <c r="W749" s="72"/>
    </row>
    <row r="750" spans="1:23" x14ac:dyDescent="0.3">
      <c r="A750" s="185"/>
      <c r="B750" s="186"/>
      <c r="C750" s="186"/>
      <c r="D750" s="186"/>
      <c r="V750" s="72"/>
      <c r="W750" s="72"/>
    </row>
    <row r="751" spans="1:23" x14ac:dyDescent="0.3">
      <c r="A751" s="185"/>
      <c r="B751" s="186"/>
      <c r="C751" s="186"/>
      <c r="D751" s="186"/>
      <c r="V751" s="72"/>
      <c r="W751" s="72"/>
    </row>
    <row r="752" spans="1:23" x14ac:dyDescent="0.3">
      <c r="A752" s="185"/>
      <c r="B752" s="186"/>
      <c r="C752" s="186"/>
      <c r="D752" s="186"/>
      <c r="V752" s="72"/>
      <c r="W752" s="72"/>
    </row>
    <row r="753" spans="1:23" x14ac:dyDescent="0.3">
      <c r="A753" s="185"/>
      <c r="B753" s="186"/>
      <c r="C753" s="186"/>
      <c r="D753" s="186"/>
      <c r="V753" s="72"/>
      <c r="W753" s="72"/>
    </row>
    <row r="754" spans="1:23" x14ac:dyDescent="0.3">
      <c r="A754" s="185"/>
      <c r="B754" s="186"/>
      <c r="C754" s="186"/>
      <c r="D754" s="186"/>
      <c r="V754" s="72"/>
      <c r="W754" s="72"/>
    </row>
    <row r="755" spans="1:23" x14ac:dyDescent="0.3">
      <c r="A755" s="185"/>
      <c r="B755" s="186"/>
      <c r="C755" s="186"/>
      <c r="D755" s="186"/>
      <c r="V755" s="72"/>
      <c r="W755" s="72"/>
    </row>
    <row r="756" spans="1:23" x14ac:dyDescent="0.3">
      <c r="A756" s="185"/>
      <c r="B756" s="186"/>
      <c r="C756" s="186"/>
      <c r="D756" s="186"/>
      <c r="V756" s="72"/>
      <c r="W756" s="72"/>
    </row>
    <row r="757" spans="1:23" x14ac:dyDescent="0.3">
      <c r="A757" s="185"/>
      <c r="B757" s="186"/>
      <c r="C757" s="186"/>
      <c r="D757" s="186"/>
      <c r="V757" s="72"/>
      <c r="W757" s="72"/>
    </row>
    <row r="758" spans="1:23" x14ac:dyDescent="0.3">
      <c r="A758" s="185"/>
      <c r="B758" s="186"/>
      <c r="C758" s="186"/>
      <c r="D758" s="186"/>
      <c r="V758" s="72"/>
      <c r="W758" s="72"/>
    </row>
    <row r="759" spans="1:23" x14ac:dyDescent="0.3">
      <c r="A759" s="185"/>
      <c r="B759" s="186"/>
      <c r="C759" s="186"/>
      <c r="D759" s="186"/>
      <c r="V759" s="72"/>
      <c r="W759" s="72"/>
    </row>
    <row r="760" spans="1:23" x14ac:dyDescent="0.3">
      <c r="A760" s="185"/>
      <c r="B760" s="186"/>
      <c r="C760" s="186"/>
      <c r="D760" s="186"/>
      <c r="V760" s="72"/>
      <c r="W760" s="72"/>
    </row>
    <row r="761" spans="1:23" x14ac:dyDescent="0.3">
      <c r="A761" s="185"/>
      <c r="B761" s="186"/>
      <c r="C761" s="186"/>
      <c r="D761" s="186"/>
      <c r="V761" s="72"/>
      <c r="W761" s="72"/>
    </row>
    <row r="762" spans="1:23" x14ac:dyDescent="0.3">
      <c r="A762" s="185"/>
      <c r="B762" s="186"/>
      <c r="C762" s="186"/>
      <c r="D762" s="186"/>
      <c r="V762" s="72"/>
      <c r="W762" s="72"/>
    </row>
    <row r="763" spans="1:23" x14ac:dyDescent="0.3">
      <c r="A763" s="185"/>
      <c r="B763" s="186"/>
      <c r="C763" s="186"/>
      <c r="D763" s="186"/>
      <c r="V763" s="72"/>
      <c r="W763" s="72"/>
    </row>
    <row r="764" spans="1:23" x14ac:dyDescent="0.3">
      <c r="A764" s="185"/>
      <c r="B764" s="186"/>
      <c r="C764" s="186"/>
      <c r="D764" s="186"/>
      <c r="V764" s="72"/>
      <c r="W764" s="72"/>
    </row>
    <row r="765" spans="1:23" x14ac:dyDescent="0.3">
      <c r="A765" s="185"/>
      <c r="B765" s="186"/>
      <c r="C765" s="186"/>
      <c r="D765" s="186"/>
      <c r="V765" s="72"/>
      <c r="W765" s="72"/>
    </row>
    <row r="766" spans="1:23" x14ac:dyDescent="0.3">
      <c r="A766" s="185"/>
      <c r="B766" s="186"/>
      <c r="C766" s="186"/>
      <c r="D766" s="186"/>
      <c r="V766" s="72"/>
      <c r="W766" s="72"/>
    </row>
    <row r="767" spans="1:23" x14ac:dyDescent="0.3">
      <c r="A767" s="185"/>
      <c r="B767" s="186"/>
      <c r="C767" s="186"/>
      <c r="D767" s="186"/>
      <c r="V767" s="72"/>
      <c r="W767" s="72"/>
    </row>
    <row r="768" spans="1:23" x14ac:dyDescent="0.3">
      <c r="A768" s="185"/>
      <c r="B768" s="186"/>
      <c r="C768" s="186"/>
      <c r="D768" s="186"/>
      <c r="V768" s="72"/>
      <c r="W768" s="72"/>
    </row>
    <row r="769" spans="1:23" x14ac:dyDescent="0.3">
      <c r="A769" s="185"/>
      <c r="B769" s="186"/>
      <c r="C769" s="186"/>
      <c r="D769" s="186"/>
      <c r="V769" s="72"/>
      <c r="W769" s="72"/>
    </row>
    <row r="770" spans="1:23" x14ac:dyDescent="0.3">
      <c r="A770" s="185"/>
      <c r="B770" s="186"/>
      <c r="C770" s="186"/>
      <c r="D770" s="186"/>
      <c r="V770" s="72"/>
      <c r="W770" s="72"/>
    </row>
    <row r="771" spans="1:23" x14ac:dyDescent="0.3">
      <c r="A771" s="185"/>
      <c r="B771" s="186"/>
      <c r="C771" s="186"/>
      <c r="D771" s="186"/>
      <c r="V771" s="72"/>
      <c r="W771" s="72"/>
    </row>
    <row r="772" spans="1:23" x14ac:dyDescent="0.3">
      <c r="A772" s="185"/>
      <c r="B772" s="186"/>
      <c r="C772" s="186"/>
      <c r="D772" s="186"/>
      <c r="V772" s="72"/>
      <c r="W772" s="72"/>
    </row>
    <row r="773" spans="1:23" x14ac:dyDescent="0.3">
      <c r="A773" s="185"/>
      <c r="B773" s="186"/>
      <c r="C773" s="186"/>
      <c r="D773" s="186"/>
      <c r="V773" s="72"/>
      <c r="W773" s="72"/>
    </row>
    <row r="774" spans="1:23" x14ac:dyDescent="0.3">
      <c r="A774" s="185"/>
      <c r="B774" s="186"/>
      <c r="C774" s="186"/>
      <c r="D774" s="186"/>
      <c r="V774" s="72"/>
      <c r="W774" s="72"/>
    </row>
    <row r="775" spans="1:23" x14ac:dyDescent="0.3">
      <c r="A775" s="185"/>
      <c r="B775" s="186"/>
      <c r="C775" s="186"/>
      <c r="D775" s="186"/>
      <c r="V775" s="72"/>
      <c r="W775" s="72"/>
    </row>
    <row r="776" spans="1:23" x14ac:dyDescent="0.3">
      <c r="A776" s="185"/>
      <c r="B776" s="186"/>
      <c r="C776" s="186"/>
      <c r="D776" s="186"/>
      <c r="V776" s="72"/>
      <c r="W776" s="72"/>
    </row>
    <row r="777" spans="1:23" x14ac:dyDescent="0.3">
      <c r="A777" s="185"/>
      <c r="B777" s="186"/>
      <c r="C777" s="186"/>
      <c r="D777" s="186"/>
      <c r="V777" s="72"/>
      <c r="W777" s="72"/>
    </row>
    <row r="778" spans="1:23" x14ac:dyDescent="0.3">
      <c r="A778" s="185"/>
      <c r="B778" s="186"/>
      <c r="C778" s="186"/>
      <c r="D778" s="186"/>
      <c r="V778" s="72"/>
      <c r="W778" s="72"/>
    </row>
    <row r="779" spans="1:23" x14ac:dyDescent="0.3">
      <c r="A779" s="185"/>
      <c r="B779" s="186"/>
      <c r="C779" s="186"/>
      <c r="D779" s="186"/>
      <c r="V779" s="72"/>
      <c r="W779" s="72"/>
    </row>
    <row r="780" spans="1:23" x14ac:dyDescent="0.3">
      <c r="A780" s="185"/>
      <c r="B780" s="186"/>
      <c r="C780" s="186"/>
      <c r="D780" s="186"/>
      <c r="V780" s="72"/>
      <c r="W780" s="72"/>
    </row>
    <row r="781" spans="1:23" x14ac:dyDescent="0.3">
      <c r="A781" s="185"/>
      <c r="B781" s="186"/>
      <c r="C781" s="186"/>
      <c r="D781" s="186"/>
      <c r="V781" s="72"/>
      <c r="W781" s="72"/>
    </row>
    <row r="782" spans="1:23" x14ac:dyDescent="0.3">
      <c r="A782" s="185"/>
      <c r="B782" s="186"/>
      <c r="C782" s="186"/>
      <c r="D782" s="186"/>
      <c r="V782" s="72"/>
      <c r="W782" s="72"/>
    </row>
    <row r="783" spans="1:23" x14ac:dyDescent="0.3">
      <c r="A783" s="185"/>
      <c r="B783" s="186"/>
      <c r="C783" s="186"/>
      <c r="D783" s="186"/>
      <c r="V783" s="72"/>
      <c r="W783" s="72"/>
    </row>
    <row r="784" spans="1:23" x14ac:dyDescent="0.3">
      <c r="A784" s="185"/>
      <c r="B784" s="186"/>
      <c r="C784" s="186"/>
      <c r="D784" s="186"/>
      <c r="V784" s="72"/>
      <c r="W784" s="72"/>
    </row>
    <row r="785" spans="1:23" x14ac:dyDescent="0.3">
      <c r="A785" s="185"/>
      <c r="B785" s="186"/>
      <c r="C785" s="186"/>
      <c r="D785" s="186"/>
      <c r="V785" s="72"/>
      <c r="W785" s="72"/>
    </row>
    <row r="786" spans="1:23" x14ac:dyDescent="0.3">
      <c r="A786" s="185"/>
      <c r="B786" s="186"/>
      <c r="C786" s="186"/>
      <c r="D786" s="186"/>
      <c r="V786" s="72"/>
      <c r="W786" s="72"/>
    </row>
    <row r="787" spans="1:23" x14ac:dyDescent="0.3">
      <c r="A787" s="185"/>
      <c r="B787" s="186"/>
      <c r="C787" s="186"/>
      <c r="D787" s="186"/>
      <c r="V787" s="72"/>
      <c r="W787" s="72"/>
    </row>
    <row r="788" spans="1:23" x14ac:dyDescent="0.3">
      <c r="A788" s="185"/>
      <c r="B788" s="186"/>
      <c r="C788" s="186"/>
      <c r="D788" s="186"/>
      <c r="V788" s="72"/>
      <c r="W788" s="72"/>
    </row>
    <row r="789" spans="1:23" x14ac:dyDescent="0.3">
      <c r="A789" s="185"/>
      <c r="B789" s="186"/>
      <c r="C789" s="186"/>
      <c r="D789" s="186"/>
      <c r="V789" s="72"/>
      <c r="W789" s="72"/>
    </row>
    <row r="790" spans="1:23" x14ac:dyDescent="0.3">
      <c r="A790" s="185"/>
      <c r="B790" s="186"/>
      <c r="C790" s="186"/>
      <c r="D790" s="186"/>
      <c r="V790" s="72"/>
      <c r="W790" s="72"/>
    </row>
    <row r="791" spans="1:23" x14ac:dyDescent="0.3">
      <c r="A791" s="185"/>
      <c r="B791" s="186"/>
      <c r="C791" s="186"/>
      <c r="D791" s="186"/>
      <c r="V791" s="72"/>
      <c r="W791" s="72"/>
    </row>
    <row r="792" spans="1:23" x14ac:dyDescent="0.3">
      <c r="A792" s="185"/>
      <c r="B792" s="186"/>
      <c r="C792" s="186"/>
      <c r="D792" s="186"/>
      <c r="V792" s="72"/>
      <c r="W792" s="72"/>
    </row>
    <row r="793" spans="1:23" x14ac:dyDescent="0.3">
      <c r="A793" s="185"/>
      <c r="B793" s="186"/>
      <c r="C793" s="186"/>
      <c r="D793" s="186"/>
      <c r="V793" s="72"/>
      <c r="W793" s="72"/>
    </row>
    <row r="794" spans="1:23" x14ac:dyDescent="0.3">
      <c r="A794" s="185"/>
      <c r="B794" s="186"/>
      <c r="C794" s="186"/>
      <c r="D794" s="186"/>
      <c r="V794" s="72"/>
      <c r="W794" s="72"/>
    </row>
    <row r="795" spans="1:23" x14ac:dyDescent="0.3">
      <c r="A795" s="185"/>
      <c r="B795" s="186"/>
      <c r="C795" s="186"/>
      <c r="D795" s="186"/>
      <c r="V795" s="72"/>
      <c r="W795" s="72"/>
    </row>
    <row r="796" spans="1:23" x14ac:dyDescent="0.3">
      <c r="A796" s="185"/>
      <c r="B796" s="186"/>
      <c r="C796" s="186"/>
      <c r="D796" s="186"/>
      <c r="V796" s="72"/>
      <c r="W796" s="72"/>
    </row>
    <row r="797" spans="1:23" x14ac:dyDescent="0.3">
      <c r="A797" s="185"/>
      <c r="B797" s="186"/>
      <c r="C797" s="186"/>
      <c r="D797" s="186"/>
      <c r="V797" s="72"/>
      <c r="W797" s="72"/>
    </row>
    <row r="798" spans="1:23" x14ac:dyDescent="0.3">
      <c r="A798" s="185"/>
      <c r="B798" s="186"/>
      <c r="C798" s="186"/>
      <c r="D798" s="186"/>
      <c r="V798" s="72"/>
      <c r="W798" s="72"/>
    </row>
    <row r="799" spans="1:23" x14ac:dyDescent="0.3">
      <c r="A799" s="185"/>
      <c r="B799" s="186"/>
      <c r="C799" s="186"/>
      <c r="D799" s="186"/>
      <c r="V799" s="72"/>
      <c r="W799" s="72"/>
    </row>
    <row r="800" spans="1:23" x14ac:dyDescent="0.3">
      <c r="A800" s="185"/>
      <c r="B800" s="186"/>
      <c r="C800" s="186"/>
      <c r="D800" s="186"/>
      <c r="V800" s="72"/>
      <c r="W800" s="72"/>
    </row>
    <row r="801" spans="1:23" x14ac:dyDescent="0.3">
      <c r="A801" s="185"/>
      <c r="B801" s="186"/>
      <c r="C801" s="186"/>
      <c r="D801" s="186"/>
      <c r="V801" s="72"/>
      <c r="W801" s="72"/>
    </row>
    <row r="802" spans="1:23" x14ac:dyDescent="0.3">
      <c r="A802" s="185"/>
      <c r="B802" s="186"/>
      <c r="C802" s="186"/>
      <c r="D802" s="186"/>
      <c r="V802" s="72"/>
      <c r="W802" s="72"/>
    </row>
    <row r="803" spans="1:23" x14ac:dyDescent="0.3">
      <c r="A803" s="185"/>
      <c r="B803" s="186"/>
      <c r="C803" s="186"/>
      <c r="D803" s="186"/>
      <c r="V803" s="72"/>
      <c r="W803" s="72"/>
    </row>
    <row r="804" spans="1:23" x14ac:dyDescent="0.3">
      <c r="A804" s="185"/>
      <c r="B804" s="186"/>
      <c r="C804" s="186"/>
      <c r="D804" s="186"/>
      <c r="V804" s="72"/>
      <c r="W804" s="72"/>
    </row>
    <row r="805" spans="1:23" x14ac:dyDescent="0.3">
      <c r="A805" s="185"/>
      <c r="B805" s="186"/>
      <c r="C805" s="186"/>
      <c r="D805" s="186"/>
      <c r="V805" s="72"/>
      <c r="W805" s="72"/>
    </row>
    <row r="806" spans="1:23" x14ac:dyDescent="0.3">
      <c r="A806" s="185"/>
      <c r="B806" s="186"/>
      <c r="C806" s="186"/>
      <c r="D806" s="186"/>
      <c r="V806" s="72"/>
      <c r="W806" s="72"/>
    </row>
    <row r="807" spans="1:23" x14ac:dyDescent="0.3">
      <c r="A807" s="185"/>
      <c r="B807" s="186"/>
      <c r="C807" s="186"/>
      <c r="D807" s="186"/>
      <c r="V807" s="72"/>
      <c r="W807" s="72"/>
    </row>
    <row r="808" spans="1:23" x14ac:dyDescent="0.3">
      <c r="A808" s="185"/>
      <c r="B808" s="186"/>
      <c r="C808" s="186"/>
      <c r="D808" s="186"/>
      <c r="V808" s="72"/>
      <c r="W808" s="72"/>
    </row>
    <row r="809" spans="1:23" x14ac:dyDescent="0.3">
      <c r="A809" s="185"/>
      <c r="B809" s="186"/>
      <c r="C809" s="186"/>
      <c r="D809" s="186"/>
      <c r="V809" s="72"/>
      <c r="W809" s="72"/>
    </row>
    <row r="810" spans="1:23" x14ac:dyDescent="0.3">
      <c r="A810" s="185"/>
      <c r="B810" s="186"/>
      <c r="C810" s="186"/>
      <c r="D810" s="186"/>
      <c r="V810" s="72"/>
      <c r="W810" s="72"/>
    </row>
    <row r="811" spans="1:23" x14ac:dyDescent="0.3">
      <c r="A811" s="185"/>
      <c r="B811" s="186"/>
      <c r="C811" s="186"/>
      <c r="D811" s="186"/>
      <c r="V811" s="72"/>
      <c r="W811" s="72"/>
    </row>
    <row r="812" spans="1:23" x14ac:dyDescent="0.3">
      <c r="A812" s="185"/>
      <c r="B812" s="186"/>
      <c r="C812" s="186"/>
      <c r="D812" s="186"/>
      <c r="V812" s="72"/>
      <c r="W812" s="72"/>
    </row>
    <row r="813" spans="1:23" x14ac:dyDescent="0.3">
      <c r="A813" s="185"/>
      <c r="B813" s="186"/>
      <c r="C813" s="186"/>
      <c r="D813" s="186"/>
      <c r="V813" s="72"/>
      <c r="W813" s="72"/>
    </row>
    <row r="814" spans="1:23" x14ac:dyDescent="0.3">
      <c r="A814" s="185"/>
      <c r="B814" s="186"/>
      <c r="C814" s="186"/>
      <c r="D814" s="186"/>
      <c r="V814" s="72"/>
      <c r="W814" s="72"/>
    </row>
    <row r="815" spans="1:23" x14ac:dyDescent="0.3">
      <c r="A815" s="185"/>
      <c r="B815" s="186"/>
      <c r="C815" s="186"/>
      <c r="D815" s="186"/>
      <c r="V815" s="72"/>
      <c r="W815" s="72"/>
    </row>
    <row r="816" spans="1:23" x14ac:dyDescent="0.3">
      <c r="A816" s="185"/>
      <c r="B816" s="186"/>
      <c r="C816" s="186"/>
      <c r="D816" s="186"/>
      <c r="V816" s="72"/>
      <c r="W816" s="72"/>
    </row>
    <row r="817" spans="1:23" x14ac:dyDescent="0.3">
      <c r="A817" s="185"/>
      <c r="B817" s="186"/>
      <c r="C817" s="186"/>
      <c r="D817" s="186"/>
      <c r="V817" s="72"/>
      <c r="W817" s="72"/>
    </row>
    <row r="818" spans="1:23" x14ac:dyDescent="0.3">
      <c r="A818" s="185"/>
      <c r="B818" s="186"/>
      <c r="C818" s="186"/>
      <c r="D818" s="186"/>
      <c r="V818" s="72"/>
      <c r="W818" s="72"/>
    </row>
    <row r="819" spans="1:23" x14ac:dyDescent="0.3">
      <c r="A819" s="185"/>
      <c r="B819" s="186"/>
      <c r="C819" s="186"/>
      <c r="D819" s="186"/>
      <c r="V819" s="72"/>
      <c r="W819" s="72"/>
    </row>
    <row r="820" spans="1:23" x14ac:dyDescent="0.3">
      <c r="A820" s="185"/>
      <c r="B820" s="186"/>
      <c r="C820" s="186"/>
      <c r="D820" s="186"/>
      <c r="V820" s="72"/>
      <c r="W820" s="72"/>
    </row>
    <row r="821" spans="1:23" x14ac:dyDescent="0.3">
      <c r="A821" s="185"/>
      <c r="B821" s="186"/>
      <c r="C821" s="186"/>
      <c r="D821" s="186"/>
      <c r="V821" s="72"/>
      <c r="W821" s="72"/>
    </row>
    <row r="822" spans="1:23" x14ac:dyDescent="0.3">
      <c r="A822" s="185"/>
      <c r="B822" s="186"/>
      <c r="C822" s="186"/>
      <c r="D822" s="186"/>
      <c r="V822" s="72"/>
      <c r="W822" s="72"/>
    </row>
    <row r="823" spans="1:23" x14ac:dyDescent="0.3">
      <c r="A823" s="185"/>
      <c r="B823" s="186"/>
      <c r="C823" s="186"/>
      <c r="D823" s="186"/>
      <c r="V823" s="72"/>
      <c r="W823" s="72"/>
    </row>
    <row r="824" spans="1:23" x14ac:dyDescent="0.3">
      <c r="A824" s="185"/>
      <c r="B824" s="186"/>
      <c r="C824" s="186"/>
      <c r="D824" s="186"/>
      <c r="V824" s="72"/>
      <c r="W824" s="72"/>
    </row>
    <row r="825" spans="1:23" x14ac:dyDescent="0.3">
      <c r="A825" s="185"/>
      <c r="B825" s="186"/>
      <c r="C825" s="186"/>
      <c r="D825" s="186"/>
      <c r="V825" s="72"/>
      <c r="W825" s="72"/>
    </row>
    <row r="826" spans="1:23" x14ac:dyDescent="0.3">
      <c r="A826" s="185"/>
      <c r="B826" s="186"/>
      <c r="C826" s="186"/>
      <c r="D826" s="186"/>
      <c r="V826" s="72"/>
      <c r="W826" s="72"/>
    </row>
    <row r="827" spans="1:23" x14ac:dyDescent="0.3">
      <c r="A827" s="185"/>
      <c r="B827" s="186"/>
      <c r="C827" s="186"/>
      <c r="D827" s="186"/>
      <c r="V827" s="72"/>
      <c r="W827" s="72"/>
    </row>
    <row r="828" spans="1:23" x14ac:dyDescent="0.3">
      <c r="A828" s="185"/>
      <c r="B828" s="186"/>
      <c r="C828" s="186"/>
      <c r="D828" s="186"/>
      <c r="V828" s="72"/>
      <c r="W828" s="72"/>
    </row>
    <row r="829" spans="1:23" x14ac:dyDescent="0.3">
      <c r="A829" s="185"/>
      <c r="B829" s="186"/>
      <c r="C829" s="186"/>
      <c r="D829" s="186"/>
      <c r="V829" s="72"/>
      <c r="W829" s="72"/>
    </row>
    <row r="830" spans="1:23" x14ac:dyDescent="0.3">
      <c r="A830" s="185"/>
      <c r="B830" s="186"/>
      <c r="C830" s="186"/>
      <c r="D830" s="186"/>
      <c r="V830" s="72"/>
      <c r="W830" s="72"/>
    </row>
    <row r="831" spans="1:23" x14ac:dyDescent="0.3">
      <c r="A831" s="185"/>
      <c r="B831" s="186"/>
      <c r="C831" s="186"/>
      <c r="D831" s="186"/>
      <c r="V831" s="72"/>
      <c r="W831" s="72"/>
    </row>
    <row r="832" spans="1:23" x14ac:dyDescent="0.3">
      <c r="A832" s="185"/>
      <c r="B832" s="186"/>
      <c r="C832" s="186"/>
      <c r="D832" s="186"/>
      <c r="V832" s="72"/>
      <c r="W832" s="72"/>
    </row>
    <row r="833" spans="1:23" x14ac:dyDescent="0.3">
      <c r="A833" s="185"/>
      <c r="B833" s="186"/>
      <c r="C833" s="186"/>
      <c r="D833" s="186"/>
      <c r="V833" s="72"/>
      <c r="W833" s="72"/>
    </row>
    <row r="834" spans="1:23" x14ac:dyDescent="0.3">
      <c r="A834" s="185"/>
      <c r="B834" s="186"/>
      <c r="C834" s="186"/>
      <c r="D834" s="186"/>
      <c r="V834" s="72"/>
      <c r="W834" s="72"/>
    </row>
    <row r="835" spans="1:23" x14ac:dyDescent="0.3">
      <c r="A835" s="185"/>
      <c r="B835" s="186"/>
      <c r="C835" s="186"/>
      <c r="D835" s="186"/>
      <c r="V835" s="72"/>
      <c r="W835" s="72"/>
    </row>
    <row r="836" spans="1:23" x14ac:dyDescent="0.3">
      <c r="A836" s="185"/>
      <c r="B836" s="186"/>
      <c r="C836" s="186"/>
      <c r="D836" s="186"/>
      <c r="V836" s="72"/>
      <c r="W836" s="72"/>
    </row>
    <row r="837" spans="1:23" x14ac:dyDescent="0.3">
      <c r="A837" s="185"/>
      <c r="B837" s="186"/>
      <c r="C837" s="186"/>
      <c r="D837" s="186"/>
      <c r="V837" s="72"/>
      <c r="W837" s="72"/>
    </row>
    <row r="838" spans="1:23" x14ac:dyDescent="0.3">
      <c r="A838" s="185"/>
      <c r="B838" s="186"/>
      <c r="C838" s="186"/>
      <c r="D838" s="186"/>
      <c r="V838" s="72"/>
      <c r="W838" s="72"/>
    </row>
    <row r="839" spans="1:23" x14ac:dyDescent="0.3">
      <c r="A839" s="185"/>
      <c r="B839" s="186"/>
      <c r="C839" s="186"/>
      <c r="D839" s="186"/>
      <c r="V839" s="72"/>
      <c r="W839" s="72"/>
    </row>
    <row r="840" spans="1:23" x14ac:dyDescent="0.3">
      <c r="A840" s="185"/>
      <c r="B840" s="186"/>
      <c r="C840" s="186"/>
      <c r="D840" s="186"/>
      <c r="V840" s="72"/>
      <c r="W840" s="72"/>
    </row>
    <row r="841" spans="1:23" x14ac:dyDescent="0.3">
      <c r="A841" s="185"/>
      <c r="B841" s="186"/>
      <c r="C841" s="186"/>
      <c r="D841" s="186"/>
      <c r="V841" s="72"/>
      <c r="W841" s="72"/>
    </row>
    <row r="842" spans="1:23" x14ac:dyDescent="0.3">
      <c r="A842" s="185"/>
      <c r="B842" s="186"/>
      <c r="C842" s="186"/>
      <c r="D842" s="186"/>
      <c r="V842" s="72"/>
      <c r="W842" s="72"/>
    </row>
    <row r="843" spans="1:23" x14ac:dyDescent="0.3">
      <c r="A843" s="185"/>
      <c r="B843" s="186"/>
      <c r="C843" s="186"/>
      <c r="D843" s="186"/>
      <c r="V843" s="72"/>
      <c r="W843" s="72"/>
    </row>
    <row r="844" spans="1:23" x14ac:dyDescent="0.3">
      <c r="A844" s="185"/>
      <c r="B844" s="186"/>
      <c r="C844" s="186"/>
      <c r="D844" s="186"/>
      <c r="V844" s="72"/>
      <c r="W844" s="72"/>
    </row>
    <row r="845" spans="1:23" x14ac:dyDescent="0.3">
      <c r="A845" s="185"/>
      <c r="B845" s="186"/>
      <c r="C845" s="186"/>
      <c r="D845" s="186"/>
      <c r="V845" s="72"/>
      <c r="W845" s="72"/>
    </row>
    <row r="846" spans="1:23" x14ac:dyDescent="0.3">
      <c r="A846" s="185"/>
      <c r="B846" s="186"/>
      <c r="C846" s="186"/>
      <c r="D846" s="186"/>
      <c r="V846" s="72"/>
      <c r="W846" s="72"/>
    </row>
    <row r="847" spans="1:23" x14ac:dyDescent="0.3">
      <c r="A847" s="185"/>
      <c r="B847" s="186"/>
      <c r="C847" s="186"/>
      <c r="D847" s="186"/>
      <c r="V847" s="72"/>
      <c r="W847" s="72"/>
    </row>
    <row r="848" spans="1:23" x14ac:dyDescent="0.3">
      <c r="A848" s="185"/>
      <c r="B848" s="186"/>
      <c r="C848" s="186"/>
      <c r="D848" s="186"/>
      <c r="V848" s="72"/>
      <c r="W848" s="72"/>
    </row>
    <row r="849" spans="1:23" x14ac:dyDescent="0.3">
      <c r="A849" s="185"/>
      <c r="B849" s="186"/>
      <c r="C849" s="186"/>
      <c r="D849" s="186"/>
      <c r="V849" s="72"/>
      <c r="W849" s="72"/>
    </row>
    <row r="850" spans="1:23" x14ac:dyDescent="0.3">
      <c r="A850" s="185"/>
      <c r="B850" s="186"/>
      <c r="C850" s="186"/>
      <c r="D850" s="186"/>
      <c r="V850" s="72"/>
      <c r="W850" s="72"/>
    </row>
    <row r="851" spans="1:23" x14ac:dyDescent="0.3">
      <c r="A851" s="185"/>
      <c r="B851" s="186"/>
      <c r="C851" s="186"/>
      <c r="D851" s="186"/>
      <c r="V851" s="72"/>
      <c r="W851" s="72"/>
    </row>
    <row r="852" spans="1:23" x14ac:dyDescent="0.3">
      <c r="A852" s="185"/>
      <c r="B852" s="186"/>
      <c r="C852" s="186"/>
      <c r="D852" s="186"/>
      <c r="V852" s="72"/>
      <c r="W852" s="72"/>
    </row>
    <row r="853" spans="1:23" x14ac:dyDescent="0.3">
      <c r="A853" s="185"/>
      <c r="B853" s="186"/>
      <c r="C853" s="186"/>
      <c r="D853" s="186"/>
      <c r="V853" s="72"/>
      <c r="W853" s="72"/>
    </row>
    <row r="854" spans="1:23" x14ac:dyDescent="0.3">
      <c r="A854" s="185"/>
      <c r="B854" s="186"/>
      <c r="C854" s="186"/>
      <c r="D854" s="186"/>
      <c r="V854" s="72"/>
      <c r="W854" s="72"/>
    </row>
    <row r="855" spans="1:23" x14ac:dyDescent="0.3">
      <c r="A855" s="185"/>
      <c r="B855" s="186"/>
      <c r="C855" s="186"/>
      <c r="D855" s="186"/>
      <c r="V855" s="72"/>
      <c r="W855" s="72"/>
    </row>
    <row r="856" spans="1:23" x14ac:dyDescent="0.3">
      <c r="A856" s="185"/>
      <c r="B856" s="186"/>
      <c r="C856" s="186"/>
      <c r="D856" s="186"/>
      <c r="V856" s="72"/>
      <c r="W856" s="72"/>
    </row>
    <row r="857" spans="1:23" x14ac:dyDescent="0.3">
      <c r="A857" s="185"/>
      <c r="B857" s="186"/>
      <c r="C857" s="186"/>
      <c r="D857" s="186"/>
      <c r="V857" s="72"/>
      <c r="W857" s="72"/>
    </row>
    <row r="858" spans="1:23" x14ac:dyDescent="0.3">
      <c r="A858" s="185"/>
      <c r="B858" s="186"/>
      <c r="C858" s="186"/>
      <c r="D858" s="186"/>
      <c r="V858" s="72"/>
      <c r="W858" s="72"/>
    </row>
    <row r="859" spans="1:23" x14ac:dyDescent="0.3">
      <c r="A859" s="185"/>
      <c r="B859" s="186"/>
      <c r="C859" s="186"/>
      <c r="D859" s="186"/>
      <c r="V859" s="72"/>
      <c r="W859" s="72"/>
    </row>
    <row r="860" spans="1:23" x14ac:dyDescent="0.3">
      <c r="A860" s="185"/>
      <c r="B860" s="186"/>
      <c r="C860" s="186"/>
      <c r="D860" s="186"/>
      <c r="V860" s="72"/>
      <c r="W860" s="72"/>
    </row>
    <row r="861" spans="1:23" x14ac:dyDescent="0.3">
      <c r="A861" s="185"/>
      <c r="B861" s="186"/>
      <c r="C861" s="186"/>
      <c r="D861" s="186"/>
      <c r="V861" s="72"/>
      <c r="W861" s="72"/>
    </row>
    <row r="862" spans="1:23" x14ac:dyDescent="0.3">
      <c r="A862" s="185"/>
      <c r="B862" s="186"/>
      <c r="C862" s="186"/>
      <c r="D862" s="186"/>
      <c r="V862" s="72"/>
      <c r="W862" s="72"/>
    </row>
    <row r="863" spans="1:23" x14ac:dyDescent="0.3">
      <c r="A863" s="185"/>
      <c r="B863" s="186"/>
      <c r="C863" s="186"/>
      <c r="D863" s="186"/>
      <c r="V863" s="72"/>
      <c r="W863" s="72"/>
    </row>
    <row r="864" spans="1:23" x14ac:dyDescent="0.3">
      <c r="A864" s="185"/>
      <c r="B864" s="186"/>
      <c r="C864" s="186"/>
      <c r="D864" s="186"/>
      <c r="V864" s="72"/>
      <c r="W864" s="72"/>
    </row>
    <row r="865" spans="1:23" x14ac:dyDescent="0.3">
      <c r="A865" s="185"/>
      <c r="B865" s="186"/>
      <c r="C865" s="186"/>
      <c r="D865" s="186"/>
      <c r="V865" s="72"/>
      <c r="W865" s="72"/>
    </row>
    <row r="866" spans="1:23" x14ac:dyDescent="0.3">
      <c r="A866" s="185"/>
      <c r="B866" s="186"/>
      <c r="C866" s="186"/>
      <c r="D866" s="186"/>
      <c r="V866" s="72"/>
      <c r="W866" s="72"/>
    </row>
    <row r="867" spans="1:23" x14ac:dyDescent="0.3">
      <c r="A867" s="185"/>
      <c r="B867" s="186"/>
      <c r="C867" s="186"/>
      <c r="D867" s="186"/>
      <c r="V867" s="72"/>
      <c r="W867" s="72"/>
    </row>
    <row r="868" spans="1:23" x14ac:dyDescent="0.3">
      <c r="A868" s="185"/>
      <c r="B868" s="186"/>
      <c r="C868" s="186"/>
      <c r="D868" s="186"/>
      <c r="V868" s="72"/>
      <c r="W868" s="72"/>
    </row>
    <row r="869" spans="1:23" x14ac:dyDescent="0.3">
      <c r="A869" s="185"/>
      <c r="B869" s="186"/>
      <c r="C869" s="186"/>
      <c r="D869" s="186"/>
      <c r="V869" s="72"/>
      <c r="W869" s="72"/>
    </row>
    <row r="870" spans="1:23" x14ac:dyDescent="0.3">
      <c r="A870" s="185"/>
      <c r="B870" s="186"/>
      <c r="C870" s="186"/>
      <c r="D870" s="186"/>
      <c r="V870" s="72"/>
      <c r="W870" s="72"/>
    </row>
    <row r="871" spans="1:23" x14ac:dyDescent="0.3">
      <c r="A871" s="185"/>
      <c r="B871" s="186"/>
      <c r="C871" s="186"/>
      <c r="D871" s="186"/>
      <c r="V871" s="72"/>
      <c r="W871" s="72"/>
    </row>
    <row r="872" spans="1:23" x14ac:dyDescent="0.3">
      <c r="A872" s="185"/>
      <c r="B872" s="186"/>
      <c r="C872" s="186"/>
      <c r="D872" s="186"/>
      <c r="V872" s="72"/>
      <c r="W872" s="72"/>
    </row>
    <row r="873" spans="1:23" x14ac:dyDescent="0.3">
      <c r="A873" s="185"/>
      <c r="B873" s="186"/>
      <c r="C873" s="186"/>
      <c r="D873" s="186"/>
      <c r="V873" s="72"/>
      <c r="W873" s="72"/>
    </row>
    <row r="874" spans="1:23" x14ac:dyDescent="0.3">
      <c r="A874" s="185"/>
      <c r="B874" s="186"/>
      <c r="C874" s="186"/>
      <c r="D874" s="186"/>
      <c r="V874" s="72"/>
      <c r="W874" s="72"/>
    </row>
    <row r="875" spans="1:23" x14ac:dyDescent="0.3">
      <c r="A875" s="185"/>
      <c r="B875" s="186"/>
      <c r="C875" s="186"/>
      <c r="D875" s="186"/>
      <c r="V875" s="72"/>
      <c r="W875" s="72"/>
    </row>
    <row r="876" spans="1:23" x14ac:dyDescent="0.3">
      <c r="A876" s="185"/>
      <c r="B876" s="186"/>
      <c r="C876" s="186"/>
      <c r="D876" s="186"/>
      <c r="V876" s="72"/>
      <c r="W876" s="72"/>
    </row>
    <row r="877" spans="1:23" x14ac:dyDescent="0.3">
      <c r="A877" s="185"/>
      <c r="B877" s="186"/>
      <c r="C877" s="186"/>
      <c r="D877" s="186"/>
      <c r="V877" s="72"/>
      <c r="W877" s="72"/>
    </row>
    <row r="878" spans="1:23" x14ac:dyDescent="0.3">
      <c r="A878" s="185"/>
      <c r="B878" s="186"/>
      <c r="C878" s="186"/>
      <c r="D878" s="186"/>
      <c r="V878" s="72"/>
      <c r="W878" s="72"/>
    </row>
    <row r="879" spans="1:23" x14ac:dyDescent="0.3">
      <c r="A879" s="185"/>
      <c r="B879" s="186"/>
      <c r="C879" s="186"/>
      <c r="D879" s="186"/>
      <c r="V879" s="72"/>
      <c r="W879" s="72"/>
    </row>
    <row r="880" spans="1:23" x14ac:dyDescent="0.3">
      <c r="A880" s="185"/>
      <c r="B880" s="186"/>
      <c r="C880" s="186"/>
      <c r="D880" s="186"/>
      <c r="V880" s="72"/>
      <c r="W880" s="72"/>
    </row>
    <row r="881" spans="1:23" x14ac:dyDescent="0.3">
      <c r="A881" s="185"/>
      <c r="B881" s="186"/>
      <c r="C881" s="186"/>
      <c r="D881" s="186"/>
      <c r="V881" s="72"/>
      <c r="W881" s="72"/>
    </row>
    <row r="882" spans="1:23" x14ac:dyDescent="0.3">
      <c r="A882" s="185"/>
      <c r="B882" s="186"/>
      <c r="C882" s="186"/>
      <c r="D882" s="186"/>
      <c r="V882" s="72"/>
      <c r="W882" s="72"/>
    </row>
    <row r="883" spans="1:23" x14ac:dyDescent="0.3">
      <c r="A883" s="185"/>
      <c r="B883" s="186"/>
      <c r="C883" s="186"/>
      <c r="D883" s="186"/>
      <c r="V883" s="72"/>
      <c r="W883" s="72"/>
    </row>
    <row r="884" spans="1:23" x14ac:dyDescent="0.3">
      <c r="A884" s="185"/>
      <c r="B884" s="186"/>
      <c r="C884" s="186"/>
      <c r="D884" s="186"/>
      <c r="V884" s="72"/>
      <c r="W884" s="72"/>
    </row>
    <row r="885" spans="1:23" x14ac:dyDescent="0.3">
      <c r="A885" s="185"/>
      <c r="B885" s="186"/>
      <c r="C885" s="186"/>
      <c r="D885" s="186"/>
      <c r="V885" s="72"/>
      <c r="W885" s="72"/>
    </row>
    <row r="886" spans="1:23" x14ac:dyDescent="0.3">
      <c r="A886" s="185"/>
      <c r="B886" s="186"/>
      <c r="C886" s="186"/>
      <c r="D886" s="186"/>
      <c r="V886" s="72"/>
      <c r="W886" s="72"/>
    </row>
    <row r="887" spans="1:23" x14ac:dyDescent="0.3">
      <c r="A887" s="185"/>
      <c r="B887" s="186"/>
      <c r="C887" s="186"/>
      <c r="D887" s="186"/>
      <c r="V887" s="72"/>
      <c r="W887" s="72"/>
    </row>
    <row r="888" spans="1:23" x14ac:dyDescent="0.3">
      <c r="A888" s="185"/>
      <c r="B888" s="186"/>
      <c r="C888" s="186"/>
      <c r="D888" s="186"/>
      <c r="V888" s="72"/>
      <c r="W888" s="72"/>
    </row>
    <row r="889" spans="1:23" x14ac:dyDescent="0.3">
      <c r="A889" s="185"/>
      <c r="B889" s="186"/>
      <c r="C889" s="186"/>
      <c r="D889" s="186"/>
      <c r="V889" s="72"/>
      <c r="W889" s="72"/>
    </row>
    <row r="890" spans="1:23" x14ac:dyDescent="0.3">
      <c r="A890" s="185"/>
      <c r="B890" s="186"/>
      <c r="C890" s="186"/>
      <c r="D890" s="186"/>
      <c r="V890" s="72"/>
      <c r="W890" s="72"/>
    </row>
    <row r="891" spans="1:23" x14ac:dyDescent="0.3">
      <c r="A891" s="185"/>
      <c r="B891" s="186"/>
      <c r="C891" s="186"/>
      <c r="D891" s="186"/>
      <c r="V891" s="72"/>
      <c r="W891" s="72"/>
    </row>
    <row r="892" spans="1:23" x14ac:dyDescent="0.3">
      <c r="A892" s="185"/>
      <c r="B892" s="186"/>
      <c r="C892" s="186"/>
      <c r="D892" s="186"/>
      <c r="V892" s="72"/>
      <c r="W892" s="72"/>
    </row>
    <row r="893" spans="1:23" x14ac:dyDescent="0.3">
      <c r="A893" s="185"/>
      <c r="B893" s="186"/>
      <c r="C893" s="186"/>
      <c r="D893" s="186"/>
      <c r="V893" s="72"/>
      <c r="W893" s="72"/>
    </row>
    <row r="894" spans="1:23" x14ac:dyDescent="0.3">
      <c r="A894" s="185"/>
      <c r="B894" s="186"/>
      <c r="C894" s="186"/>
      <c r="D894" s="186"/>
      <c r="V894" s="72"/>
      <c r="W894" s="72"/>
    </row>
    <row r="895" spans="1:23" x14ac:dyDescent="0.3">
      <c r="A895" s="185"/>
      <c r="B895" s="186"/>
      <c r="C895" s="186"/>
      <c r="D895" s="186"/>
      <c r="V895" s="72"/>
      <c r="W895" s="72"/>
    </row>
    <row r="896" spans="1:23" x14ac:dyDescent="0.3">
      <c r="A896" s="185"/>
      <c r="B896" s="186"/>
      <c r="C896" s="186"/>
      <c r="D896" s="186"/>
      <c r="V896" s="72"/>
      <c r="W896" s="72"/>
    </row>
    <row r="897" spans="1:23" x14ac:dyDescent="0.3">
      <c r="A897" s="185"/>
      <c r="B897" s="186"/>
      <c r="C897" s="186"/>
      <c r="D897" s="186"/>
      <c r="V897" s="72"/>
      <c r="W897" s="72"/>
    </row>
    <row r="898" spans="1:23" x14ac:dyDescent="0.3">
      <c r="A898" s="185"/>
      <c r="B898" s="186"/>
      <c r="C898" s="186"/>
      <c r="D898" s="186"/>
      <c r="V898" s="72"/>
      <c r="W898" s="72"/>
    </row>
    <row r="899" spans="1:23" x14ac:dyDescent="0.3">
      <c r="A899" s="185"/>
      <c r="B899" s="186"/>
      <c r="C899" s="186"/>
      <c r="D899" s="186"/>
      <c r="V899" s="72"/>
      <c r="W899" s="72"/>
    </row>
    <row r="900" spans="1:23" x14ac:dyDescent="0.3">
      <c r="A900" s="185"/>
      <c r="B900" s="186"/>
      <c r="C900" s="186"/>
      <c r="D900" s="186"/>
      <c r="V900" s="72"/>
      <c r="W900" s="72"/>
    </row>
    <row r="901" spans="1:23" x14ac:dyDescent="0.3">
      <c r="A901" s="185"/>
      <c r="B901" s="186"/>
      <c r="C901" s="186"/>
      <c r="D901" s="186"/>
      <c r="V901" s="72"/>
      <c r="W901" s="72"/>
    </row>
    <row r="902" spans="1:23" x14ac:dyDescent="0.3">
      <c r="A902" s="185"/>
      <c r="B902" s="186"/>
      <c r="C902" s="186"/>
      <c r="D902" s="186"/>
      <c r="V902" s="72"/>
      <c r="W902" s="72"/>
    </row>
    <row r="903" spans="1:23" x14ac:dyDescent="0.3">
      <c r="A903" s="185"/>
      <c r="B903" s="186"/>
      <c r="C903" s="186"/>
      <c r="D903" s="186"/>
      <c r="V903" s="72"/>
      <c r="W903" s="72"/>
    </row>
    <row r="904" spans="1:23" x14ac:dyDescent="0.3">
      <c r="A904" s="185"/>
      <c r="B904" s="186"/>
      <c r="C904" s="186"/>
      <c r="D904" s="186"/>
      <c r="V904" s="72"/>
      <c r="W904" s="72"/>
    </row>
    <row r="905" spans="1:23" x14ac:dyDescent="0.3">
      <c r="A905" s="185"/>
      <c r="B905" s="186"/>
      <c r="C905" s="186"/>
      <c r="D905" s="186"/>
      <c r="V905" s="72"/>
      <c r="W905" s="72"/>
    </row>
    <row r="906" spans="1:23" x14ac:dyDescent="0.3">
      <c r="A906" s="185"/>
      <c r="B906" s="186"/>
      <c r="C906" s="186"/>
      <c r="D906" s="186"/>
      <c r="V906" s="72"/>
      <c r="W906" s="72"/>
    </row>
    <row r="907" spans="1:23" x14ac:dyDescent="0.3">
      <c r="A907" s="185"/>
      <c r="B907" s="186"/>
      <c r="C907" s="186"/>
      <c r="D907" s="186"/>
      <c r="V907" s="72"/>
      <c r="W907" s="72"/>
    </row>
    <row r="908" spans="1:23" x14ac:dyDescent="0.3">
      <c r="A908" s="185"/>
      <c r="B908" s="186"/>
      <c r="C908" s="186"/>
      <c r="D908" s="186"/>
      <c r="V908" s="72"/>
      <c r="W908" s="72"/>
    </row>
    <row r="909" spans="1:23" x14ac:dyDescent="0.3">
      <c r="A909" s="185"/>
      <c r="B909" s="186"/>
      <c r="C909" s="186"/>
      <c r="D909" s="186"/>
      <c r="V909" s="72"/>
      <c r="W909" s="72"/>
    </row>
    <row r="910" spans="1:23" x14ac:dyDescent="0.3">
      <c r="A910" s="185"/>
      <c r="B910" s="186"/>
      <c r="C910" s="186"/>
      <c r="D910" s="186"/>
      <c r="V910" s="72"/>
      <c r="W910" s="72"/>
    </row>
    <row r="911" spans="1:23" x14ac:dyDescent="0.3">
      <c r="A911" s="185"/>
      <c r="B911" s="186"/>
      <c r="C911" s="186"/>
      <c r="D911" s="186"/>
      <c r="V911" s="72"/>
      <c r="W911" s="72"/>
    </row>
    <row r="912" spans="1:23" x14ac:dyDescent="0.3">
      <c r="A912" s="185"/>
      <c r="B912" s="186"/>
      <c r="C912" s="186"/>
      <c r="D912" s="186"/>
      <c r="V912" s="72"/>
      <c r="W912" s="72"/>
    </row>
    <row r="913" spans="1:23" x14ac:dyDescent="0.3">
      <c r="A913" s="185"/>
      <c r="B913" s="186"/>
      <c r="C913" s="186"/>
      <c r="D913" s="186"/>
      <c r="V913" s="72"/>
      <c r="W913" s="72"/>
    </row>
    <row r="914" spans="1:23" x14ac:dyDescent="0.3">
      <c r="A914" s="185"/>
      <c r="B914" s="186"/>
      <c r="C914" s="186"/>
      <c r="D914" s="186"/>
      <c r="V914" s="72"/>
      <c r="W914" s="72"/>
    </row>
    <row r="915" spans="1:23" x14ac:dyDescent="0.3">
      <c r="A915" s="185"/>
      <c r="B915" s="186"/>
      <c r="C915" s="186"/>
      <c r="D915" s="186"/>
      <c r="V915" s="72"/>
      <c r="W915" s="72"/>
    </row>
    <row r="916" spans="1:23" x14ac:dyDescent="0.3">
      <c r="A916" s="185"/>
      <c r="B916" s="186"/>
      <c r="C916" s="186"/>
      <c r="D916" s="186"/>
      <c r="V916" s="72"/>
      <c r="W916" s="72"/>
    </row>
    <row r="917" spans="1:23" x14ac:dyDescent="0.3">
      <c r="A917" s="185"/>
      <c r="B917" s="186"/>
      <c r="C917" s="186"/>
      <c r="D917" s="186"/>
      <c r="V917" s="72"/>
      <c r="W917" s="72"/>
    </row>
    <row r="918" spans="1:23" x14ac:dyDescent="0.3">
      <c r="A918" s="185"/>
      <c r="B918" s="186"/>
      <c r="C918" s="186"/>
      <c r="D918" s="186"/>
      <c r="V918" s="72"/>
      <c r="W918" s="72"/>
    </row>
    <row r="919" spans="1:23" x14ac:dyDescent="0.3">
      <c r="A919" s="185"/>
      <c r="B919" s="186"/>
      <c r="C919" s="186"/>
      <c r="D919" s="186"/>
      <c r="V919" s="72"/>
      <c r="W919" s="72"/>
    </row>
    <row r="920" spans="1:23" x14ac:dyDescent="0.3">
      <c r="A920" s="185"/>
      <c r="B920" s="186"/>
      <c r="C920" s="186"/>
      <c r="D920" s="186"/>
      <c r="V920" s="72"/>
      <c r="W920" s="72"/>
    </row>
    <row r="921" spans="1:23" x14ac:dyDescent="0.3">
      <c r="A921" s="185"/>
      <c r="B921" s="186"/>
      <c r="C921" s="186"/>
      <c r="D921" s="186"/>
      <c r="V921" s="72"/>
      <c r="W921" s="72"/>
    </row>
    <row r="922" spans="1:23" x14ac:dyDescent="0.3">
      <c r="A922" s="185"/>
      <c r="B922" s="186"/>
      <c r="C922" s="186"/>
      <c r="D922" s="186"/>
      <c r="V922" s="72"/>
      <c r="W922" s="72"/>
    </row>
    <row r="923" spans="1:23" x14ac:dyDescent="0.3">
      <c r="A923" s="185"/>
      <c r="B923" s="186"/>
      <c r="C923" s="186"/>
      <c r="D923" s="186"/>
      <c r="V923" s="72"/>
      <c r="W923" s="72"/>
    </row>
    <row r="924" spans="1:23" x14ac:dyDescent="0.3">
      <c r="A924" s="185"/>
      <c r="B924" s="186"/>
      <c r="C924" s="186"/>
      <c r="D924" s="186"/>
      <c r="V924" s="72"/>
      <c r="W924" s="72"/>
    </row>
    <row r="925" spans="1:23" x14ac:dyDescent="0.3">
      <c r="A925" s="185"/>
      <c r="B925" s="186"/>
      <c r="C925" s="186"/>
      <c r="D925" s="186"/>
      <c r="V925" s="72"/>
      <c r="W925" s="72"/>
    </row>
    <row r="926" spans="1:23" x14ac:dyDescent="0.3">
      <c r="A926" s="185"/>
      <c r="B926" s="186"/>
      <c r="C926" s="186"/>
      <c r="D926" s="186"/>
      <c r="V926" s="72"/>
      <c r="W926" s="72"/>
    </row>
    <row r="927" spans="1:23" x14ac:dyDescent="0.3">
      <c r="A927" s="185"/>
      <c r="B927" s="186"/>
      <c r="C927" s="186"/>
      <c r="D927" s="186"/>
      <c r="V927" s="72"/>
      <c r="W927" s="72"/>
    </row>
    <row r="928" spans="1:23" x14ac:dyDescent="0.3">
      <c r="A928" s="185"/>
      <c r="B928" s="186"/>
      <c r="C928" s="186"/>
      <c r="D928" s="186"/>
      <c r="V928" s="72"/>
      <c r="W928" s="72"/>
    </row>
    <row r="929" spans="1:23" x14ac:dyDescent="0.3">
      <c r="A929" s="185"/>
      <c r="B929" s="186"/>
      <c r="C929" s="186"/>
      <c r="D929" s="186"/>
      <c r="V929" s="72"/>
      <c r="W929" s="72"/>
    </row>
    <row r="930" spans="1:23" x14ac:dyDescent="0.3">
      <c r="A930" s="185"/>
      <c r="B930" s="186"/>
      <c r="C930" s="186"/>
      <c r="D930" s="186"/>
      <c r="V930" s="72"/>
      <c r="W930" s="72"/>
    </row>
    <row r="931" spans="1:23" x14ac:dyDescent="0.3">
      <c r="A931" s="185"/>
      <c r="B931" s="186"/>
      <c r="C931" s="186"/>
      <c r="D931" s="186"/>
      <c r="V931" s="72"/>
      <c r="W931" s="72"/>
    </row>
    <row r="932" spans="1:23" x14ac:dyDescent="0.3">
      <c r="A932" s="185"/>
      <c r="B932" s="186"/>
      <c r="C932" s="186"/>
      <c r="D932" s="186"/>
      <c r="V932" s="72"/>
      <c r="W932" s="72"/>
    </row>
    <row r="933" spans="1:23" x14ac:dyDescent="0.3">
      <c r="A933" s="185"/>
      <c r="B933" s="186"/>
      <c r="C933" s="186"/>
      <c r="D933" s="186"/>
      <c r="V933" s="72"/>
      <c r="W933" s="72"/>
    </row>
    <row r="934" spans="1:23" x14ac:dyDescent="0.3">
      <c r="A934" s="185"/>
      <c r="B934" s="186"/>
      <c r="C934" s="186"/>
      <c r="D934" s="186"/>
      <c r="V934" s="72"/>
      <c r="W934" s="72"/>
    </row>
    <row r="935" spans="1:23" x14ac:dyDescent="0.3">
      <c r="A935" s="185"/>
      <c r="B935" s="186"/>
      <c r="C935" s="186"/>
      <c r="D935" s="186"/>
      <c r="V935" s="72"/>
      <c r="W935" s="72"/>
    </row>
    <row r="936" spans="1:23" x14ac:dyDescent="0.3">
      <c r="A936" s="185"/>
      <c r="B936" s="186"/>
      <c r="C936" s="186"/>
      <c r="D936" s="186"/>
      <c r="V936" s="72"/>
      <c r="W936" s="72"/>
    </row>
    <row r="937" spans="1:23" x14ac:dyDescent="0.3">
      <c r="A937" s="185"/>
      <c r="B937" s="186"/>
      <c r="C937" s="186"/>
      <c r="D937" s="186"/>
      <c r="V937" s="72"/>
      <c r="W937" s="72"/>
    </row>
    <row r="938" spans="1:23" x14ac:dyDescent="0.3">
      <c r="A938" s="185"/>
      <c r="B938" s="186"/>
      <c r="C938" s="186"/>
      <c r="D938" s="186"/>
      <c r="V938" s="72"/>
      <c r="W938" s="72"/>
    </row>
    <row r="939" spans="1:23" x14ac:dyDescent="0.3">
      <c r="A939" s="185"/>
      <c r="B939" s="186"/>
      <c r="C939" s="186"/>
      <c r="D939" s="186"/>
      <c r="V939" s="72"/>
      <c r="W939" s="72"/>
    </row>
    <row r="940" spans="1:23" x14ac:dyDescent="0.3">
      <c r="A940" s="185"/>
      <c r="B940" s="186"/>
      <c r="C940" s="186"/>
      <c r="D940" s="186"/>
      <c r="V940" s="72"/>
      <c r="W940" s="72"/>
    </row>
    <row r="941" spans="1:23" x14ac:dyDescent="0.3">
      <c r="A941" s="185"/>
      <c r="B941" s="186"/>
      <c r="C941" s="186"/>
      <c r="D941" s="186"/>
      <c r="V941" s="72"/>
      <c r="W941" s="72"/>
    </row>
    <row r="942" spans="1:23" x14ac:dyDescent="0.3">
      <c r="A942" s="185"/>
      <c r="B942" s="186"/>
      <c r="C942" s="186"/>
      <c r="D942" s="186"/>
      <c r="V942" s="72"/>
      <c r="W942" s="72"/>
    </row>
    <row r="943" spans="1:23" x14ac:dyDescent="0.3">
      <c r="A943" s="185"/>
      <c r="B943" s="186"/>
      <c r="C943" s="186"/>
      <c r="D943" s="186"/>
      <c r="V943" s="72"/>
      <c r="W943" s="72"/>
    </row>
    <row r="944" spans="1:23" x14ac:dyDescent="0.3">
      <c r="A944" s="185"/>
      <c r="B944" s="186"/>
      <c r="C944" s="186"/>
      <c r="D944" s="186"/>
      <c r="V944" s="72"/>
      <c r="W944" s="72"/>
    </row>
    <row r="945" spans="1:23" x14ac:dyDescent="0.3">
      <c r="A945" s="185"/>
      <c r="B945" s="186"/>
      <c r="C945" s="186"/>
      <c r="D945" s="186"/>
      <c r="V945" s="72"/>
      <c r="W945" s="72"/>
    </row>
    <row r="946" spans="1:23" x14ac:dyDescent="0.3">
      <c r="A946" s="185"/>
      <c r="B946" s="186"/>
      <c r="C946" s="186"/>
      <c r="D946" s="186"/>
      <c r="V946" s="72"/>
      <c r="W946" s="72"/>
    </row>
    <row r="947" spans="1:23" x14ac:dyDescent="0.3">
      <c r="A947" s="185"/>
      <c r="B947" s="186"/>
      <c r="C947" s="186"/>
      <c r="D947" s="186"/>
      <c r="V947" s="72"/>
      <c r="W947" s="72"/>
    </row>
    <row r="948" spans="1:23" x14ac:dyDescent="0.3">
      <c r="A948" s="185"/>
      <c r="B948" s="186"/>
      <c r="C948" s="186"/>
      <c r="D948" s="186"/>
      <c r="V948" s="72"/>
      <c r="W948" s="72"/>
    </row>
    <row r="949" spans="1:23" x14ac:dyDescent="0.3">
      <c r="A949" s="185"/>
      <c r="B949" s="186"/>
      <c r="C949" s="186"/>
      <c r="D949" s="186"/>
      <c r="V949" s="72"/>
      <c r="W949" s="72"/>
    </row>
    <row r="950" spans="1:23" x14ac:dyDescent="0.3">
      <c r="A950" s="185"/>
      <c r="B950" s="186"/>
      <c r="C950" s="186"/>
      <c r="D950" s="186"/>
      <c r="V950" s="72"/>
      <c r="W950" s="72"/>
    </row>
    <row r="951" spans="1:23" x14ac:dyDescent="0.3">
      <c r="A951" s="185"/>
      <c r="B951" s="186"/>
      <c r="C951" s="186"/>
      <c r="D951" s="186"/>
      <c r="V951" s="72"/>
      <c r="W951" s="72"/>
    </row>
    <row r="952" spans="1:23" x14ac:dyDescent="0.3">
      <c r="A952" s="185"/>
      <c r="B952" s="186"/>
      <c r="C952" s="186"/>
      <c r="D952" s="186"/>
      <c r="V952" s="72"/>
      <c r="W952" s="72"/>
    </row>
    <row r="953" spans="1:23" x14ac:dyDescent="0.3">
      <c r="A953" s="185"/>
      <c r="B953" s="186"/>
      <c r="C953" s="186"/>
      <c r="D953" s="186"/>
      <c r="V953" s="72"/>
      <c r="W953" s="72"/>
    </row>
    <row r="954" spans="1:23" x14ac:dyDescent="0.3">
      <c r="A954" s="185"/>
      <c r="B954" s="186"/>
      <c r="C954" s="186"/>
      <c r="D954" s="186"/>
      <c r="V954" s="72"/>
      <c r="W954" s="72"/>
    </row>
    <row r="955" spans="1:23" x14ac:dyDescent="0.3">
      <c r="A955" s="185"/>
      <c r="B955" s="186"/>
      <c r="C955" s="186"/>
      <c r="D955" s="186"/>
      <c r="V955" s="72"/>
      <c r="W955" s="72"/>
    </row>
    <row r="956" spans="1:23" x14ac:dyDescent="0.3">
      <c r="A956" s="185"/>
      <c r="B956" s="186"/>
      <c r="C956" s="186"/>
      <c r="D956" s="186"/>
      <c r="V956" s="72"/>
      <c r="W956" s="72"/>
    </row>
    <row r="957" spans="1:23" x14ac:dyDescent="0.3">
      <c r="A957" s="185"/>
      <c r="B957" s="186"/>
      <c r="C957" s="186"/>
      <c r="D957" s="186"/>
      <c r="V957" s="72"/>
      <c r="W957" s="72"/>
    </row>
    <row r="958" spans="1:23" x14ac:dyDescent="0.3">
      <c r="A958" s="185"/>
      <c r="B958" s="186"/>
      <c r="C958" s="186"/>
      <c r="D958" s="186"/>
      <c r="V958" s="72"/>
      <c r="W958" s="72"/>
    </row>
    <row r="959" spans="1:23" x14ac:dyDescent="0.3">
      <c r="A959" s="185"/>
      <c r="B959" s="186"/>
      <c r="C959" s="186"/>
      <c r="D959" s="186"/>
      <c r="V959" s="72"/>
      <c r="W959" s="72"/>
    </row>
    <row r="960" spans="1:23" x14ac:dyDescent="0.3">
      <c r="A960" s="185"/>
      <c r="B960" s="186"/>
      <c r="C960" s="186"/>
      <c r="D960" s="186"/>
      <c r="V960" s="72"/>
      <c r="W960" s="72"/>
    </row>
    <row r="961" spans="1:23" x14ac:dyDescent="0.3">
      <c r="A961" s="185"/>
      <c r="B961" s="186"/>
      <c r="C961" s="186"/>
      <c r="D961" s="186"/>
      <c r="V961" s="72"/>
      <c r="W961" s="72"/>
    </row>
    <row r="962" spans="1:23" x14ac:dyDescent="0.3">
      <c r="A962" s="185"/>
      <c r="B962" s="186"/>
      <c r="C962" s="186"/>
      <c r="D962" s="186"/>
      <c r="V962" s="72"/>
      <c r="W962" s="72"/>
    </row>
    <row r="963" spans="1:23" x14ac:dyDescent="0.3">
      <c r="A963" s="185"/>
      <c r="B963" s="186"/>
      <c r="C963" s="186"/>
      <c r="D963" s="186"/>
      <c r="V963" s="72"/>
      <c r="W963" s="72"/>
    </row>
    <row r="964" spans="1:23" x14ac:dyDescent="0.3">
      <c r="A964" s="185"/>
      <c r="B964" s="186"/>
      <c r="C964" s="186"/>
      <c r="D964" s="186"/>
      <c r="V964" s="72"/>
      <c r="W964" s="72"/>
    </row>
    <row r="965" spans="1:23" x14ac:dyDescent="0.3">
      <c r="A965" s="185"/>
      <c r="B965" s="186"/>
      <c r="C965" s="186"/>
      <c r="D965" s="186"/>
      <c r="V965" s="72"/>
      <c r="W965" s="72"/>
    </row>
    <row r="966" spans="1:23" x14ac:dyDescent="0.3">
      <c r="A966" s="185"/>
      <c r="B966" s="186"/>
      <c r="C966" s="186"/>
      <c r="D966" s="186"/>
      <c r="V966" s="72"/>
      <c r="W966" s="72"/>
    </row>
    <row r="967" spans="1:23" x14ac:dyDescent="0.3">
      <c r="A967" s="185"/>
      <c r="B967" s="186"/>
      <c r="C967" s="186"/>
      <c r="D967" s="186"/>
      <c r="V967" s="72"/>
      <c r="W967" s="72"/>
    </row>
    <row r="968" spans="1:23" x14ac:dyDescent="0.3">
      <c r="A968" s="185"/>
      <c r="B968" s="186"/>
      <c r="C968" s="186"/>
      <c r="D968" s="186"/>
      <c r="V968" s="72"/>
      <c r="W968" s="72"/>
    </row>
    <row r="969" spans="1:23" x14ac:dyDescent="0.3">
      <c r="A969" s="185"/>
      <c r="B969" s="186"/>
      <c r="C969" s="186"/>
      <c r="D969" s="186"/>
      <c r="V969" s="72"/>
      <c r="W969" s="72"/>
    </row>
    <row r="970" spans="1:23" x14ac:dyDescent="0.3">
      <c r="A970" s="185"/>
      <c r="B970" s="186"/>
      <c r="C970" s="186"/>
      <c r="D970" s="186"/>
      <c r="V970" s="72"/>
      <c r="W970" s="72"/>
    </row>
    <row r="971" spans="1:23" x14ac:dyDescent="0.3">
      <c r="A971" s="185"/>
      <c r="B971" s="186"/>
      <c r="C971" s="186"/>
      <c r="D971" s="186"/>
      <c r="V971" s="72"/>
      <c r="W971" s="72"/>
    </row>
    <row r="972" spans="1:23" x14ac:dyDescent="0.3">
      <c r="A972" s="185"/>
      <c r="B972" s="186"/>
      <c r="C972" s="186"/>
      <c r="D972" s="186"/>
      <c r="V972" s="72"/>
      <c r="W972" s="72"/>
    </row>
    <row r="973" spans="1:23" x14ac:dyDescent="0.3">
      <c r="A973" s="185"/>
      <c r="B973" s="186"/>
      <c r="C973" s="186"/>
      <c r="D973" s="186"/>
      <c r="V973" s="72"/>
      <c r="W973" s="72"/>
    </row>
    <row r="974" spans="1:23" x14ac:dyDescent="0.3">
      <c r="A974" s="185"/>
      <c r="B974" s="186"/>
      <c r="C974" s="186"/>
      <c r="D974" s="186"/>
      <c r="V974" s="72"/>
      <c r="W974" s="72"/>
    </row>
    <row r="975" spans="1:23" x14ac:dyDescent="0.3">
      <c r="A975" s="185"/>
      <c r="B975" s="186"/>
      <c r="C975" s="186"/>
      <c r="D975" s="186"/>
      <c r="V975" s="72"/>
      <c r="W975" s="72"/>
    </row>
    <row r="976" spans="1:23" x14ac:dyDescent="0.3">
      <c r="A976" s="185"/>
      <c r="B976" s="186"/>
      <c r="C976" s="186"/>
      <c r="D976" s="186"/>
      <c r="V976" s="72"/>
      <c r="W976" s="72"/>
    </row>
    <row r="977" spans="1:23" x14ac:dyDescent="0.3">
      <c r="A977" s="185"/>
      <c r="B977" s="186"/>
      <c r="C977" s="186"/>
      <c r="D977" s="186"/>
      <c r="V977" s="72"/>
      <c r="W977" s="72"/>
    </row>
    <row r="978" spans="1:23" x14ac:dyDescent="0.3">
      <c r="A978" s="185"/>
      <c r="B978" s="186"/>
      <c r="C978" s="186"/>
      <c r="D978" s="186"/>
      <c r="V978" s="72"/>
      <c r="W978" s="72"/>
    </row>
    <row r="979" spans="1:23" x14ac:dyDescent="0.3">
      <c r="A979" s="185"/>
      <c r="B979" s="186"/>
      <c r="C979" s="186"/>
      <c r="D979" s="186"/>
      <c r="V979" s="72"/>
      <c r="W979" s="72"/>
    </row>
    <row r="980" spans="1:23" x14ac:dyDescent="0.3">
      <c r="A980" s="185"/>
      <c r="B980" s="186"/>
      <c r="C980" s="186"/>
      <c r="D980" s="186"/>
      <c r="V980" s="72"/>
      <c r="W980" s="72"/>
    </row>
    <row r="981" spans="1:23" x14ac:dyDescent="0.3">
      <c r="A981" s="185"/>
      <c r="B981" s="186"/>
      <c r="C981" s="186"/>
      <c r="D981" s="186"/>
      <c r="V981" s="72"/>
      <c r="W981" s="72"/>
    </row>
    <row r="982" spans="1:23" x14ac:dyDescent="0.3">
      <c r="A982" s="185"/>
      <c r="B982" s="186"/>
      <c r="C982" s="186"/>
      <c r="D982" s="186"/>
      <c r="V982" s="72"/>
      <c r="W982" s="72"/>
    </row>
    <row r="983" spans="1:23" x14ac:dyDescent="0.3">
      <c r="A983" s="185"/>
      <c r="B983" s="186"/>
      <c r="C983" s="186"/>
      <c r="D983" s="186"/>
      <c r="V983" s="72"/>
      <c r="W983" s="72"/>
    </row>
    <row r="984" spans="1:23" x14ac:dyDescent="0.3">
      <c r="A984" s="185"/>
      <c r="B984" s="186"/>
      <c r="C984" s="186"/>
      <c r="D984" s="186"/>
      <c r="V984" s="72"/>
      <c r="W984" s="72"/>
    </row>
    <row r="985" spans="1:23" x14ac:dyDescent="0.3">
      <c r="A985" s="185"/>
      <c r="B985" s="186"/>
      <c r="C985" s="186"/>
      <c r="D985" s="186"/>
      <c r="V985" s="72"/>
      <c r="W985" s="72"/>
    </row>
    <row r="986" spans="1:23" x14ac:dyDescent="0.3">
      <c r="A986" s="185"/>
      <c r="B986" s="186"/>
      <c r="C986" s="186"/>
      <c r="D986" s="186"/>
      <c r="V986" s="72"/>
      <c r="W986" s="72"/>
    </row>
    <row r="987" spans="1:23" x14ac:dyDescent="0.3">
      <c r="A987" s="185"/>
      <c r="B987" s="186"/>
      <c r="C987" s="186"/>
      <c r="D987" s="186"/>
      <c r="V987" s="72"/>
      <c r="W987" s="72"/>
    </row>
    <row r="988" spans="1:23" x14ac:dyDescent="0.3">
      <c r="A988" s="185"/>
      <c r="B988" s="186"/>
      <c r="C988" s="186"/>
      <c r="D988" s="186"/>
      <c r="V988" s="72"/>
      <c r="W988" s="72"/>
    </row>
    <row r="989" spans="1:23" x14ac:dyDescent="0.3">
      <c r="A989" s="185"/>
      <c r="B989" s="186"/>
      <c r="C989" s="186"/>
      <c r="D989" s="186"/>
      <c r="V989" s="72"/>
      <c r="W989" s="72"/>
    </row>
    <row r="990" spans="1:23" x14ac:dyDescent="0.3">
      <c r="A990" s="185"/>
      <c r="B990" s="186"/>
      <c r="C990" s="186"/>
      <c r="D990" s="186"/>
      <c r="V990" s="72"/>
      <c r="W990" s="72"/>
    </row>
    <row r="991" spans="1:23" x14ac:dyDescent="0.3">
      <c r="A991" s="185"/>
      <c r="B991" s="186"/>
      <c r="C991" s="186"/>
      <c r="D991" s="186"/>
      <c r="V991" s="72"/>
      <c r="W991" s="72"/>
    </row>
    <row r="992" spans="1:23" x14ac:dyDescent="0.3">
      <c r="A992" s="185"/>
      <c r="B992" s="186"/>
      <c r="C992" s="186"/>
      <c r="D992" s="186"/>
      <c r="V992" s="72"/>
      <c r="W992" s="72"/>
    </row>
    <row r="993" spans="1:23" x14ac:dyDescent="0.3">
      <c r="A993" s="185"/>
      <c r="B993" s="186"/>
      <c r="C993" s="186"/>
      <c r="D993" s="186"/>
      <c r="V993" s="72"/>
      <c r="W993" s="72"/>
    </row>
    <row r="994" spans="1:23" x14ac:dyDescent="0.3">
      <c r="A994" s="185"/>
      <c r="B994" s="186"/>
      <c r="C994" s="186"/>
      <c r="D994" s="186"/>
      <c r="V994" s="72"/>
      <c r="W994" s="72"/>
    </row>
    <row r="995" spans="1:23" x14ac:dyDescent="0.3">
      <c r="A995" s="185"/>
      <c r="B995" s="186"/>
      <c r="C995" s="186"/>
      <c r="D995" s="186"/>
      <c r="V995" s="72"/>
      <c r="W995" s="72"/>
    </row>
    <row r="996" spans="1:23" x14ac:dyDescent="0.3">
      <c r="A996" s="185"/>
      <c r="B996" s="186"/>
      <c r="C996" s="186"/>
      <c r="D996" s="186"/>
      <c r="V996" s="72"/>
      <c r="W996" s="72"/>
    </row>
    <row r="997" spans="1:23" x14ac:dyDescent="0.3">
      <c r="A997" s="185"/>
      <c r="B997" s="186"/>
      <c r="C997" s="186"/>
      <c r="D997" s="186"/>
      <c r="V997" s="72"/>
      <c r="W997" s="72"/>
    </row>
    <row r="998" spans="1:23" x14ac:dyDescent="0.3">
      <c r="A998" s="185"/>
      <c r="B998" s="186"/>
      <c r="C998" s="186"/>
      <c r="D998" s="186"/>
      <c r="V998" s="72"/>
      <c r="W998" s="72"/>
    </row>
    <row r="999" spans="1:23" x14ac:dyDescent="0.3">
      <c r="A999" s="185"/>
      <c r="B999" s="186"/>
      <c r="C999" s="186"/>
      <c r="D999" s="186"/>
      <c r="V999" s="72"/>
      <c r="W999" s="72"/>
    </row>
    <row r="1000" spans="1:23" x14ac:dyDescent="0.3">
      <c r="A1000" s="185"/>
      <c r="B1000" s="186"/>
      <c r="C1000" s="186"/>
      <c r="D1000" s="186"/>
      <c r="V1000" s="72"/>
      <c r="W1000" s="72"/>
    </row>
    <row r="1001" spans="1:23" x14ac:dyDescent="0.3">
      <c r="A1001" s="185"/>
      <c r="B1001" s="186"/>
      <c r="C1001" s="186"/>
      <c r="D1001" s="186"/>
      <c r="V1001" s="72"/>
      <c r="W1001" s="72"/>
    </row>
    <row r="1002" spans="1:23" x14ac:dyDescent="0.3">
      <c r="A1002" s="185"/>
      <c r="B1002" s="186"/>
      <c r="C1002" s="186"/>
      <c r="D1002" s="186"/>
      <c r="V1002" s="72"/>
      <c r="W1002" s="72"/>
    </row>
    <row r="1003" spans="1:23" x14ac:dyDescent="0.3">
      <c r="A1003" s="185"/>
      <c r="B1003" s="186"/>
      <c r="C1003" s="186"/>
      <c r="D1003" s="186"/>
      <c r="V1003" s="72"/>
      <c r="W1003" s="72"/>
    </row>
    <row r="1004" spans="1:23" x14ac:dyDescent="0.3">
      <c r="A1004" s="185"/>
      <c r="B1004" s="186"/>
      <c r="C1004" s="186"/>
      <c r="D1004" s="186"/>
      <c r="V1004" s="72"/>
      <c r="W1004" s="72"/>
    </row>
    <row r="1005" spans="1:23" x14ac:dyDescent="0.3">
      <c r="A1005" s="185"/>
      <c r="B1005" s="186"/>
      <c r="C1005" s="186"/>
      <c r="D1005" s="186"/>
      <c r="V1005" s="72"/>
      <c r="W1005" s="72"/>
    </row>
    <row r="1006" spans="1:23" x14ac:dyDescent="0.3">
      <c r="A1006" s="185"/>
      <c r="B1006" s="186"/>
      <c r="C1006" s="186"/>
      <c r="D1006" s="186"/>
      <c r="V1006" s="72"/>
      <c r="W1006" s="72"/>
    </row>
    <row r="1007" spans="1:23" x14ac:dyDescent="0.3">
      <c r="A1007" s="185"/>
      <c r="B1007" s="186"/>
      <c r="C1007" s="186"/>
      <c r="D1007" s="186"/>
      <c r="V1007" s="72"/>
      <c r="W1007" s="72"/>
    </row>
    <row r="1008" spans="1:23" x14ac:dyDescent="0.3">
      <c r="A1008" s="185"/>
      <c r="B1008" s="186"/>
      <c r="C1008" s="186"/>
      <c r="D1008" s="186"/>
      <c r="V1008" s="72"/>
      <c r="W1008" s="72"/>
    </row>
    <row r="1009" spans="1:23" x14ac:dyDescent="0.3">
      <c r="A1009" s="185"/>
      <c r="B1009" s="186"/>
      <c r="C1009" s="186"/>
      <c r="D1009" s="186"/>
      <c r="V1009" s="72"/>
      <c r="W1009" s="72"/>
    </row>
    <row r="1010" spans="1:23" x14ac:dyDescent="0.3">
      <c r="A1010" s="185"/>
      <c r="B1010" s="186"/>
      <c r="C1010" s="186"/>
      <c r="D1010" s="186"/>
      <c r="V1010" s="72"/>
      <c r="W1010" s="72"/>
    </row>
    <row r="1011" spans="1:23" x14ac:dyDescent="0.3">
      <c r="A1011" s="185"/>
      <c r="B1011" s="186"/>
      <c r="C1011" s="186"/>
      <c r="D1011" s="186"/>
      <c r="V1011" s="72"/>
      <c r="W1011" s="72"/>
    </row>
    <row r="1012" spans="1:23" x14ac:dyDescent="0.3">
      <c r="A1012" s="185"/>
      <c r="B1012" s="186"/>
      <c r="C1012" s="186"/>
      <c r="D1012" s="186"/>
      <c r="V1012" s="72"/>
      <c r="W1012" s="72"/>
    </row>
    <row r="1013" spans="1:23" x14ac:dyDescent="0.3">
      <c r="A1013" s="185"/>
      <c r="B1013" s="186"/>
      <c r="C1013" s="186"/>
      <c r="D1013" s="186"/>
      <c r="V1013" s="72"/>
      <c r="W1013" s="72"/>
    </row>
    <row r="1014" spans="1:23" x14ac:dyDescent="0.3">
      <c r="A1014" s="185"/>
      <c r="B1014" s="186"/>
      <c r="C1014" s="186"/>
      <c r="D1014" s="186"/>
      <c r="V1014" s="72"/>
      <c r="W1014" s="72"/>
    </row>
    <row r="1015" spans="1:23" x14ac:dyDescent="0.3">
      <c r="A1015" s="185"/>
      <c r="B1015" s="186"/>
      <c r="C1015" s="186"/>
      <c r="D1015" s="186"/>
      <c r="V1015" s="59"/>
      <c r="W1015" s="59"/>
    </row>
    <row r="1016" spans="1:23" x14ac:dyDescent="0.3">
      <c r="A1016" s="185"/>
      <c r="B1016" s="186"/>
      <c r="C1016" s="186"/>
      <c r="D1016" s="186"/>
    </row>
    <row r="1017" spans="1:23" x14ac:dyDescent="0.3">
      <c r="A1017" s="185"/>
      <c r="B1017" s="186"/>
      <c r="C1017" s="186"/>
      <c r="D1017" s="186"/>
    </row>
    <row r="1018" spans="1:23" x14ac:dyDescent="0.3">
      <c r="A1018" s="185"/>
      <c r="B1018" s="186"/>
      <c r="C1018" s="186"/>
      <c r="D1018" s="186"/>
    </row>
    <row r="1019" spans="1:23" x14ac:dyDescent="0.3">
      <c r="A1019" s="185"/>
      <c r="B1019" s="186"/>
      <c r="C1019" s="186"/>
      <c r="D1019" s="186"/>
    </row>
    <row r="1020" spans="1:23" x14ac:dyDescent="0.3">
      <c r="A1020" s="185"/>
      <c r="B1020" s="186"/>
      <c r="C1020" s="186"/>
      <c r="D1020" s="186"/>
    </row>
    <row r="1021" spans="1:23" x14ac:dyDescent="0.3">
      <c r="A1021" s="185"/>
      <c r="B1021" s="186"/>
      <c r="C1021" s="186"/>
      <c r="D1021" s="186"/>
    </row>
    <row r="1022" spans="1:23" x14ac:dyDescent="0.3">
      <c r="A1022" s="185"/>
      <c r="B1022" s="186"/>
      <c r="C1022" s="186"/>
      <c r="D1022" s="186"/>
    </row>
    <row r="1023" spans="1:23" x14ac:dyDescent="0.3">
      <c r="A1023" s="185"/>
      <c r="B1023" s="186"/>
      <c r="C1023" s="186"/>
      <c r="D1023" s="186"/>
    </row>
    <row r="1024" spans="1:23" x14ac:dyDescent="0.3">
      <c r="A1024" s="185"/>
      <c r="B1024" s="186"/>
      <c r="C1024" s="186"/>
      <c r="D1024" s="186"/>
    </row>
    <row r="1025" spans="1:4" x14ac:dyDescent="0.3">
      <c r="A1025" s="185"/>
      <c r="B1025" s="186"/>
      <c r="C1025" s="186"/>
      <c r="D1025" s="186"/>
    </row>
    <row r="1026" spans="1:4" x14ac:dyDescent="0.3">
      <c r="A1026" s="185"/>
      <c r="B1026" s="186"/>
      <c r="C1026" s="186"/>
      <c r="D1026" s="186"/>
    </row>
    <row r="1027" spans="1:4" x14ac:dyDescent="0.3">
      <c r="A1027" s="185"/>
      <c r="B1027" s="186"/>
      <c r="C1027" s="186"/>
      <c r="D1027" s="186"/>
    </row>
    <row r="1028" spans="1:4" x14ac:dyDescent="0.3">
      <c r="A1028" s="185"/>
      <c r="B1028" s="186"/>
      <c r="C1028" s="186"/>
      <c r="D1028" s="186"/>
    </row>
    <row r="1029" spans="1:4" x14ac:dyDescent="0.3">
      <c r="A1029" s="185"/>
      <c r="B1029" s="186"/>
      <c r="C1029" s="186"/>
      <c r="D1029" s="186"/>
    </row>
    <row r="1030" spans="1:4" x14ac:dyDescent="0.3">
      <c r="A1030" s="185"/>
      <c r="B1030" s="186"/>
      <c r="C1030" s="186"/>
      <c r="D1030" s="186"/>
    </row>
    <row r="1031" spans="1:4" x14ac:dyDescent="0.3">
      <c r="A1031" s="185"/>
      <c r="B1031" s="186"/>
      <c r="C1031" s="186"/>
      <c r="D1031" s="186"/>
    </row>
    <row r="1032" spans="1:4" x14ac:dyDescent="0.3">
      <c r="A1032" s="185"/>
      <c r="B1032" s="186"/>
      <c r="C1032" s="186"/>
      <c r="D1032" s="186"/>
    </row>
    <row r="1033" spans="1:4" x14ac:dyDescent="0.3">
      <c r="A1033" s="185"/>
      <c r="B1033" s="186"/>
      <c r="C1033" s="186"/>
      <c r="D1033" s="186"/>
    </row>
    <row r="1034" spans="1:4" x14ac:dyDescent="0.3">
      <c r="A1034" s="185"/>
      <c r="B1034" s="186"/>
      <c r="C1034" s="186"/>
      <c r="D1034" s="186"/>
    </row>
    <row r="1035" spans="1:4" x14ac:dyDescent="0.3">
      <c r="A1035" s="185"/>
      <c r="B1035" s="186"/>
      <c r="C1035" s="186"/>
      <c r="D1035" s="186"/>
    </row>
    <row r="1036" spans="1:4" x14ac:dyDescent="0.3">
      <c r="A1036" s="185"/>
      <c r="B1036" s="186"/>
      <c r="C1036" s="186"/>
      <c r="D1036" s="186"/>
    </row>
    <row r="1037" spans="1:4" x14ac:dyDescent="0.3">
      <c r="A1037" s="185"/>
      <c r="B1037" s="186"/>
      <c r="C1037" s="186"/>
      <c r="D1037" s="186"/>
    </row>
    <row r="1038" spans="1:4" x14ac:dyDescent="0.3">
      <c r="A1038" s="185"/>
      <c r="B1038" s="186"/>
      <c r="C1038" s="186"/>
      <c r="D1038" s="186"/>
    </row>
    <row r="1039" spans="1:4" x14ac:dyDescent="0.3">
      <c r="A1039" s="185"/>
      <c r="B1039" s="186"/>
      <c r="C1039" s="186"/>
      <c r="D1039" s="186"/>
    </row>
    <row r="1040" spans="1:4" x14ac:dyDescent="0.3">
      <c r="A1040" s="185"/>
      <c r="B1040" s="186"/>
      <c r="C1040" s="186"/>
      <c r="D1040" s="186"/>
    </row>
    <row r="1041" spans="1:4" x14ac:dyDescent="0.3">
      <c r="A1041" s="185"/>
      <c r="B1041" s="186"/>
      <c r="C1041" s="186"/>
      <c r="D1041" s="186"/>
    </row>
    <row r="1042" spans="1:4" x14ac:dyDescent="0.3">
      <c r="A1042" s="185"/>
      <c r="B1042" s="186"/>
      <c r="C1042" s="186"/>
      <c r="D1042" s="186"/>
    </row>
    <row r="1043" spans="1:4" x14ac:dyDescent="0.3">
      <c r="A1043" s="185"/>
      <c r="B1043" s="186"/>
      <c r="C1043" s="186"/>
      <c r="D1043" s="186"/>
    </row>
    <row r="1044" spans="1:4" x14ac:dyDescent="0.3">
      <c r="A1044" s="185"/>
      <c r="B1044" s="186"/>
      <c r="C1044" s="186"/>
      <c r="D1044" s="186"/>
    </row>
    <row r="1045" spans="1:4" x14ac:dyDescent="0.3">
      <c r="A1045" s="185"/>
      <c r="B1045" s="186"/>
      <c r="C1045" s="186"/>
      <c r="D1045" s="186"/>
    </row>
    <row r="1046" spans="1:4" x14ac:dyDescent="0.3">
      <c r="A1046" s="185"/>
      <c r="B1046" s="186"/>
      <c r="C1046" s="186"/>
      <c r="D1046" s="186"/>
    </row>
    <row r="1047" spans="1:4" x14ac:dyDescent="0.3">
      <c r="A1047" s="185"/>
      <c r="B1047" s="186"/>
      <c r="C1047" s="186"/>
      <c r="D1047" s="186"/>
    </row>
    <row r="1048" spans="1:4" x14ac:dyDescent="0.3">
      <c r="A1048" s="185"/>
      <c r="B1048" s="186"/>
      <c r="C1048" s="186"/>
      <c r="D1048" s="186"/>
    </row>
    <row r="1049" spans="1:4" x14ac:dyDescent="0.3">
      <c r="A1049" s="185"/>
      <c r="B1049" s="186"/>
      <c r="C1049" s="186"/>
      <c r="D1049" s="186"/>
    </row>
    <row r="1050" spans="1:4" x14ac:dyDescent="0.3">
      <c r="A1050" s="185"/>
      <c r="B1050" s="186"/>
      <c r="C1050" s="186"/>
      <c r="D1050" s="186"/>
    </row>
    <row r="1051" spans="1:4" x14ac:dyDescent="0.3">
      <c r="A1051" s="185"/>
      <c r="B1051" s="186"/>
      <c r="C1051" s="186"/>
      <c r="D1051" s="186"/>
    </row>
    <row r="1052" spans="1:4" x14ac:dyDescent="0.3">
      <c r="A1052" s="185"/>
      <c r="B1052" s="186"/>
      <c r="C1052" s="186"/>
      <c r="D1052" s="186"/>
    </row>
    <row r="1053" spans="1:4" x14ac:dyDescent="0.3">
      <c r="A1053" s="185"/>
      <c r="B1053" s="186"/>
      <c r="C1053" s="186"/>
      <c r="D1053" s="186"/>
    </row>
    <row r="1054" spans="1:4" x14ac:dyDescent="0.3">
      <c r="A1054" s="185"/>
      <c r="B1054" s="186"/>
      <c r="C1054" s="186"/>
      <c r="D1054" s="186"/>
    </row>
    <row r="1055" spans="1:4" x14ac:dyDescent="0.3">
      <c r="A1055" s="185"/>
      <c r="B1055" s="186"/>
      <c r="C1055" s="186"/>
      <c r="D1055" s="186"/>
    </row>
    <row r="1056" spans="1:4" x14ac:dyDescent="0.3">
      <c r="A1056" s="185"/>
      <c r="B1056" s="186"/>
      <c r="C1056" s="186"/>
      <c r="D1056" s="186"/>
    </row>
    <row r="1057" spans="1:4" x14ac:dyDescent="0.3">
      <c r="A1057" s="185"/>
      <c r="B1057" s="186"/>
      <c r="C1057" s="186"/>
      <c r="D1057" s="186"/>
    </row>
    <row r="1058" spans="1:4" x14ac:dyDescent="0.3">
      <c r="A1058" s="185"/>
      <c r="B1058" s="186"/>
      <c r="C1058" s="186"/>
      <c r="D1058" s="186"/>
    </row>
    <row r="1059" spans="1:4" x14ac:dyDescent="0.3">
      <c r="A1059" s="185"/>
      <c r="B1059" s="186"/>
      <c r="C1059" s="186"/>
      <c r="D1059" s="186"/>
    </row>
    <row r="1060" spans="1:4" x14ac:dyDescent="0.3">
      <c r="A1060" s="185"/>
      <c r="B1060" s="186"/>
      <c r="C1060" s="186"/>
      <c r="D1060" s="186"/>
    </row>
    <row r="1061" spans="1:4" x14ac:dyDescent="0.3">
      <c r="A1061" s="185"/>
      <c r="B1061" s="186"/>
      <c r="C1061" s="186"/>
      <c r="D1061" s="186"/>
    </row>
    <row r="1062" spans="1:4" x14ac:dyDescent="0.3">
      <c r="A1062" s="185"/>
      <c r="B1062" s="186"/>
      <c r="C1062" s="186"/>
      <c r="D1062" s="186"/>
    </row>
    <row r="1063" spans="1:4" x14ac:dyDescent="0.3">
      <c r="A1063" s="185"/>
      <c r="B1063" s="186"/>
      <c r="C1063" s="186"/>
      <c r="D1063" s="186"/>
    </row>
    <row r="1064" spans="1:4" x14ac:dyDescent="0.3">
      <c r="A1064" s="185"/>
      <c r="B1064" s="186"/>
      <c r="C1064" s="186"/>
      <c r="D1064" s="186"/>
    </row>
    <row r="1065" spans="1:4" x14ac:dyDescent="0.3">
      <c r="A1065" s="185"/>
      <c r="B1065" s="186"/>
      <c r="C1065" s="186"/>
      <c r="D1065" s="186"/>
    </row>
    <row r="1066" spans="1:4" x14ac:dyDescent="0.3">
      <c r="A1066" s="185"/>
      <c r="B1066" s="186"/>
      <c r="C1066" s="186"/>
      <c r="D1066" s="186"/>
    </row>
    <row r="1067" spans="1:4" x14ac:dyDescent="0.3">
      <c r="A1067" s="185"/>
      <c r="B1067" s="186"/>
      <c r="C1067" s="186"/>
      <c r="D1067" s="186"/>
    </row>
    <row r="1068" spans="1:4" x14ac:dyDescent="0.3">
      <c r="A1068" s="185"/>
      <c r="B1068" s="186"/>
      <c r="C1068" s="186"/>
      <c r="D1068" s="186"/>
    </row>
    <row r="1069" spans="1:4" x14ac:dyDescent="0.3">
      <c r="A1069" s="185"/>
      <c r="B1069" s="186"/>
      <c r="C1069" s="186"/>
      <c r="D1069" s="186"/>
    </row>
    <row r="1070" spans="1:4" x14ac:dyDescent="0.3">
      <c r="A1070" s="185"/>
      <c r="B1070" s="186"/>
      <c r="C1070" s="186"/>
      <c r="D1070" s="186"/>
    </row>
    <row r="1071" spans="1:4" x14ac:dyDescent="0.3">
      <c r="A1071" s="185"/>
      <c r="B1071" s="186"/>
      <c r="C1071" s="186"/>
      <c r="D1071" s="186"/>
    </row>
    <row r="1072" spans="1:4" x14ac:dyDescent="0.3">
      <c r="A1072" s="185"/>
      <c r="B1072" s="186"/>
      <c r="C1072" s="186"/>
      <c r="D1072" s="186"/>
    </row>
    <row r="1073" spans="1:4" x14ac:dyDescent="0.3">
      <c r="A1073" s="185"/>
      <c r="B1073" s="186"/>
      <c r="C1073" s="186"/>
      <c r="D1073" s="186"/>
    </row>
    <row r="1074" spans="1:4" x14ac:dyDescent="0.3">
      <c r="A1074" s="185"/>
      <c r="B1074" s="186"/>
      <c r="C1074" s="186"/>
      <c r="D1074" s="186"/>
    </row>
    <row r="1075" spans="1:4" x14ac:dyDescent="0.3">
      <c r="A1075" s="185"/>
      <c r="B1075" s="186"/>
      <c r="C1075" s="186"/>
      <c r="D1075" s="186"/>
    </row>
    <row r="1076" spans="1:4" x14ac:dyDescent="0.3">
      <c r="A1076" s="185"/>
      <c r="B1076" s="186"/>
      <c r="C1076" s="186"/>
      <c r="D1076" s="186"/>
    </row>
    <row r="1077" spans="1:4" x14ac:dyDescent="0.3">
      <c r="A1077" s="185"/>
      <c r="B1077" s="186"/>
      <c r="C1077" s="186"/>
      <c r="D1077" s="186"/>
    </row>
  </sheetData>
  <mergeCells count="7">
    <mergeCell ref="A1:C1"/>
    <mergeCell ref="A29:A33"/>
    <mergeCell ref="A73:B73"/>
    <mergeCell ref="A87:D87"/>
    <mergeCell ref="A54:D54"/>
    <mergeCell ref="A44:D44"/>
    <mergeCell ref="A2:C3"/>
  </mergeCells>
  <conditionalFormatting sqref="B76">
    <cfRule type="cellIs" dxfId="256" priority="80" operator="greaterThan">
      <formula>0</formula>
    </cfRule>
  </conditionalFormatting>
  <conditionalFormatting sqref="B76">
    <cfRule type="cellIs" dxfId="255" priority="81" operator="lessThan">
      <formula>0</formula>
    </cfRule>
  </conditionalFormatting>
  <conditionalFormatting sqref="A34:D34 A35:C35 A39:D39 A38:B38 A40:C40 A41:B42 A16:D16 A7:B10 A24:D24 A18:B22 A26:A27 B36:B37 D36:E38 D7:D15 D17:D23 D25:D33 D41 D42:E42 A11:A15 A23 A86:D1048576 A74:C78 A66:D67 A65:B65 D65 A68:C68 A43:D64 A69:D73 A29:A33">
    <cfRule type="containsText" dxfId="254" priority="54" operator="containsText" text="FALSE">
      <formula>NOT(ISERROR(SEARCH("FALSE",A7)))</formula>
    </cfRule>
    <cfRule type="containsText" dxfId="253" priority="55" operator="containsText" text="TRUE">
      <formula>NOT(ISERROR(SEARCH("TRUE",A7)))</formula>
    </cfRule>
  </conditionalFormatting>
  <conditionalFormatting sqref="B71">
    <cfRule type="expression" dxfId="252" priority="52">
      <formula>$B$71&gt;$A$71</formula>
    </cfRule>
  </conditionalFormatting>
  <conditionalFormatting sqref="B29:B33 A37:A38">
    <cfRule type="containsText" dxfId="251" priority="50" operator="containsText" text="TRUE">
      <formula>NOT(ISERROR(SEARCH("TRUE",A29)))</formula>
    </cfRule>
    <cfRule type="containsText" dxfId="250" priority="51" operator="containsText" text="FALSE">
      <formula>NOT(ISERROR(SEARCH("FALSE",A29)))</formula>
    </cfRule>
  </conditionalFormatting>
  <conditionalFormatting sqref="A36">
    <cfRule type="containsText" dxfId="249" priority="46" operator="containsText" text="TRUE">
      <formula>NOT(ISERROR(SEARCH("TRUE",A36)))</formula>
    </cfRule>
    <cfRule type="containsText" dxfId="248" priority="47" operator="containsText" text="FALSE">
      <formula>NOT(ISERROR(SEARCH("FALSE",A36)))</formula>
    </cfRule>
  </conditionalFormatting>
  <conditionalFormatting sqref="E41">
    <cfRule type="containsText" dxfId="247" priority="44" operator="containsText" text="FALSE">
      <formula>NOT(ISERROR(SEARCH("FALSE",E41)))</formula>
    </cfRule>
    <cfRule type="containsText" dxfId="246" priority="45" operator="containsText" text="TRUE">
      <formula>NOT(ISERROR(SEARCH("TRUE",E41)))</formula>
    </cfRule>
  </conditionalFormatting>
  <conditionalFormatting sqref="A5 C7">
    <cfRule type="beginsWith" dxfId="245" priority="42" operator="beginsWith" text="COMPLETE">
      <formula>LEFT(A5,LEN("COMPLETE"))="COMPLETE"</formula>
    </cfRule>
    <cfRule type="containsText" dxfId="244" priority="43" operator="containsText" text="INCOMPLETE">
      <formula>NOT(ISERROR(SEARCH("INCOMPLETE",A5)))</formula>
    </cfRule>
  </conditionalFormatting>
  <conditionalFormatting sqref="C9:C10">
    <cfRule type="beginsWith" dxfId="243" priority="38" operator="beginsWith" text="COMPLETE">
      <formula>LEFT(C9,LEN("COMPLETE"))="COMPLETE"</formula>
    </cfRule>
    <cfRule type="containsText" dxfId="242" priority="39" operator="containsText" text="INCOMPLETE">
      <formula>NOT(ISERROR(SEARCH("INCOMPLETE",C9)))</formula>
    </cfRule>
  </conditionalFormatting>
  <conditionalFormatting sqref="C18:C22">
    <cfRule type="beginsWith" dxfId="241" priority="36" operator="beginsWith" text="COMPLETE">
      <formula>LEFT(C18,LEN("COMPLETE"))="COMPLETE"</formula>
    </cfRule>
    <cfRule type="containsText" dxfId="240" priority="37" operator="containsText" text="INCOMPLETE">
      <formula>NOT(ISERROR(SEARCH("INCOMPLETE",C18)))</formula>
    </cfRule>
  </conditionalFormatting>
  <conditionalFormatting sqref="C29:C33">
    <cfRule type="beginsWith" dxfId="239" priority="34" operator="beginsWith" text="COMPLETE">
      <formula>LEFT(C29,LEN("COMPLETE"))="COMPLETE"</formula>
    </cfRule>
    <cfRule type="containsText" dxfId="238" priority="35" operator="containsText" text="INCOMPLETE">
      <formula>NOT(ISERROR(SEARCH("INCOMPLETE",C29)))</formula>
    </cfRule>
  </conditionalFormatting>
  <conditionalFormatting sqref="C36:C38">
    <cfRule type="beginsWith" dxfId="237" priority="32" operator="beginsWith" text="COMPLETE">
      <formula>LEFT(C36,LEN("COMPLETE"))="COMPLETE"</formula>
    </cfRule>
    <cfRule type="containsText" dxfId="236" priority="33" operator="containsText" text="INCOMPLETE">
      <formula>NOT(ISERROR(SEARCH("INCOMPLETE",C36)))</formula>
    </cfRule>
  </conditionalFormatting>
  <conditionalFormatting sqref="A1">
    <cfRule type="beginsWith" dxfId="235" priority="30" operator="beginsWith" text="COMPLETE">
      <formula>LEFT(A1,LEN("COMPLETE"))="COMPLETE"</formula>
    </cfRule>
    <cfRule type="containsText" dxfId="234" priority="31" operator="containsText" text="INCOMPLETE">
      <formula>NOT(ISERROR(SEARCH("INCOMPLETE",A1)))</formula>
    </cfRule>
  </conditionalFormatting>
  <conditionalFormatting sqref="C6">
    <cfRule type="beginsWith" dxfId="233" priority="27" operator="beginsWith" text="COMPLETE">
      <formula>LEFT(C6,LEN("COMPLETE"))="COMPLETE"</formula>
    </cfRule>
    <cfRule type="containsText" dxfId="232" priority="28" operator="containsText" text="INCOMPLETE">
      <formula>NOT(ISERROR(SEARCH("INCOMPLETE",C6)))</formula>
    </cfRule>
  </conditionalFormatting>
  <conditionalFormatting sqref="A17:C17">
    <cfRule type="beginsWith" dxfId="231" priority="25" operator="beginsWith" text="COMPLETE">
      <formula>LEFT(A17,LEN("COMPLETE"))="COMPLETE"</formula>
    </cfRule>
    <cfRule type="containsText" dxfId="230" priority="26" operator="containsText" text="INCOMPLETE">
      <formula>NOT(ISERROR(SEARCH("INCOMPLETE",A17)))</formula>
    </cfRule>
  </conditionalFormatting>
  <conditionalFormatting sqref="A25:C25">
    <cfRule type="beginsWith" dxfId="229" priority="23" operator="beginsWith" text="COMPLETE">
      <formula>LEFT(A25,LEN("COMPLETE"))="COMPLETE"</formula>
    </cfRule>
    <cfRule type="containsText" dxfId="228" priority="24" operator="containsText" text="INCOMPLETE">
      <formula>NOT(ISERROR(SEARCH("INCOMPLETE",A25)))</formula>
    </cfRule>
  </conditionalFormatting>
  <conditionalFormatting sqref="C41:C42">
    <cfRule type="beginsWith" dxfId="227" priority="21" operator="beginsWith" text="COMPLETE">
      <formula>LEFT(C41,LEN("COMPLETE"))="COMPLETE"</formula>
    </cfRule>
    <cfRule type="containsText" dxfId="226" priority="22" operator="containsText" text="INCOMPLETE">
      <formula>NOT(ISERROR(SEARCH("INCOMPLETE",C41)))</formula>
    </cfRule>
  </conditionalFormatting>
  <conditionalFormatting sqref="A2">
    <cfRule type="beginsWith" dxfId="225" priority="19" operator="beginsWith" text="COMPLETE">
      <formula>LEFT(A2,LEN("COMPLETE"))="COMPLETE"</formula>
    </cfRule>
    <cfRule type="containsText" dxfId="224" priority="20" operator="containsText" text="INCOMPLETE">
      <formula>NOT(ISERROR(SEARCH("INCOMPLETE",A2)))</formula>
    </cfRule>
  </conditionalFormatting>
  <conditionalFormatting sqref="C8">
    <cfRule type="beginsWith" dxfId="223" priority="14" operator="beginsWith" text="COMPLETE">
      <formula>LEFT(C8,LEN("COMPLETE"))="COMPLETE"</formula>
    </cfRule>
    <cfRule type="containsText" dxfId="222" priority="15" operator="containsText" text="INCOMPLETE">
      <formula>NOT(ISERROR(SEARCH("INCOMPLETE",C8)))</formula>
    </cfRule>
  </conditionalFormatting>
  <conditionalFormatting sqref="B11:C15">
    <cfRule type="beginsWith" dxfId="221" priority="12" operator="beginsWith" text="COMPLETE">
      <formula>LEFT(B11,LEN("COMPLETE"))="COMPLETE"</formula>
    </cfRule>
    <cfRule type="containsText" dxfId="220" priority="13" operator="containsText" text="INCOMPLETE">
      <formula>NOT(ISERROR(SEARCH("INCOMPLETE",B11)))</formula>
    </cfRule>
  </conditionalFormatting>
  <conditionalFormatting sqref="C4">
    <cfRule type="beginsWith" dxfId="219" priority="10" operator="beginsWith" text="COMPLETE">
      <formula>LEFT(C4,LEN("COMPLETE"))="COMPLETE"</formula>
    </cfRule>
    <cfRule type="containsText" dxfId="218" priority="11" operator="containsText" text="INCOMPLETE">
      <formula>NOT(ISERROR(SEARCH("INCOMPLETE",C4)))</formula>
    </cfRule>
  </conditionalFormatting>
  <conditionalFormatting sqref="C4">
    <cfRule type="containsText" dxfId="217" priority="9" operator="containsText" text="SHEET COMPLETE">
      <formula>NOT(ISERROR(SEARCH("SHEET COMPLETE",C4)))</formula>
    </cfRule>
  </conditionalFormatting>
  <conditionalFormatting sqref="B23:C23">
    <cfRule type="beginsWith" dxfId="216" priority="7" operator="beginsWith" text="COMPLETE">
      <formula>LEFT(B23,LEN("COMPLETE"))="COMPLETE"</formula>
    </cfRule>
    <cfRule type="containsText" dxfId="215" priority="8" operator="containsText" text="INCOMPLETE">
      <formula>NOT(ISERROR(SEARCH("INCOMPLETE",B23)))</formula>
    </cfRule>
  </conditionalFormatting>
  <conditionalFormatting sqref="B26:C28">
    <cfRule type="beginsWith" dxfId="214" priority="5" operator="beginsWith" text="COMPLETE">
      <formula>LEFT(B26,LEN("COMPLETE"))="COMPLETE"</formula>
    </cfRule>
    <cfRule type="containsText" dxfId="213" priority="6" operator="containsText" text="INCOMPLETE">
      <formula>NOT(ISERROR(SEARCH("INCOMPLETE",B26)))</formula>
    </cfRule>
  </conditionalFormatting>
  <conditionalFormatting sqref="A85:C85">
    <cfRule type="containsText" dxfId="212" priority="3" operator="containsText" text="FALSE">
      <formula>NOT(ISERROR(SEARCH("FALSE",A85)))</formula>
    </cfRule>
    <cfRule type="containsText" dxfId="211" priority="4" operator="containsText" text="TRUE">
      <formula>NOT(ISERROR(SEARCH("TRUE",A85)))</formula>
    </cfRule>
  </conditionalFormatting>
  <conditionalFormatting sqref="A28">
    <cfRule type="beginsWith" dxfId="210" priority="1" operator="beginsWith" text="COMPLETE">
      <formula>LEFT(A28,LEN("COMPLETE"))="COMPLETE"</formula>
    </cfRule>
    <cfRule type="containsText" dxfId="209" priority="2" operator="containsText" text="INCOMPLETE">
      <formula>NOT(ISERROR(SEARCH("INCOMPLETE",A28)))</formula>
    </cfRule>
  </conditionalFormatting>
  <dataValidations count="8">
    <dataValidation type="list" allowBlank="1" showInputMessage="1" showErrorMessage="1" sqref="B6" xr:uid="{208BCCE6-5C50-4953-98B6-21878EA6546E}">
      <formula1>"Yes,No"</formula1>
    </dataValidation>
    <dataValidation type="list" allowBlank="1" showInputMessage="1" showErrorMessage="1" sqref="B20" xr:uid="{DCB13E8C-7C28-48D9-9E14-D95A04C993B3}">
      <formula1>"Select choice here, SBME, CHBE, CIVL, CPEN, ELEC, ENVE, ENPH, GEOE, IGEN, MECH, MINE, MTRL, MANU, OTHER"</formula1>
    </dataValidation>
    <dataValidation type="list" allowBlank="1" showInputMessage="1" showErrorMessage="1" sqref="L189:L1015 L85:L87 L68:L78" xr:uid="{F7C2BBBA-D780-4501-A8C5-D27D95D750F9}">
      <formula1>$A$10:$A$12</formula1>
    </dataValidation>
    <dataValidation type="list" allowBlank="1" showInputMessage="1" showErrorMessage="1" sqref="B4" xr:uid="{B15736E6-98BD-44BF-9E29-3ADDCBCB0AF5}">
      <formula1>"Select choice here, Yes"</formula1>
    </dataValidation>
    <dataValidation type="list" allowBlank="1" showInputMessage="1" showErrorMessage="1" sqref="O189:O1015" xr:uid="{26C4A6D5-6A3C-4655-A541-9CCC979EA880}">
      <formula1>$A$32:$A$36</formula1>
    </dataValidation>
    <dataValidation type="list" allowBlank="1" showInputMessage="1" showErrorMessage="1" sqref="O89:O188" xr:uid="{850DC218-ADC0-468E-8787-403A924CD24B}">
      <formula1>"Purchased, Not Purchased"</formula1>
    </dataValidation>
    <dataValidation type="list" allowBlank="1" showInputMessage="1" showErrorMessage="1" sqref="U85:U1014 L89:L188" xr:uid="{407D03F8-7955-4AFA-B824-87ED0E6AC0BB}">
      <formula1>$A$40:$A$46</formula1>
    </dataValidation>
    <dataValidation type="list" allowBlank="1" showInputMessage="1" showErrorMessage="1" sqref="U67:U78" xr:uid="{FE5FC9EA-0FAA-40BA-99AC-5C37D583C8D1}">
      <formula1>#REF!</formula1>
    </dataValidation>
  </dataValidations>
  <pageMargins left="0.7" right="0.7" top="0.75" bottom="0.75" header="0.3" footer="0.3"/>
  <pageSetup orientation="portrait" horizontalDpi="300" verticalDpi="300" r:id="rId2"/>
  <ignoredErrors>
    <ignoredError sqref="C8 C11 C20" formula="1"/>
  </ignoredErrors>
  <tableParts count="2">
    <tablePart r:id="rId3"/>
    <tablePart r:id="rId4"/>
  </tableParts>
  <extLst>
    <ext xmlns:x14="http://schemas.microsoft.com/office/spreadsheetml/2009/9/main" uri="{CCE6A557-97BC-4b89-ADB6-D9C93CAAB3DF}">
      <x14:dataValidations xmlns:xm="http://schemas.microsoft.com/office/excel/2006/main" count="8">
        <x14:dataValidation type="list" allowBlank="1" showInputMessage="1" showErrorMessage="1" xr:uid="{C328CBB8-4E7A-48AD-B8C8-70DD6F4A6CFE}">
          <x14:formula1>
            <xm:f>dataval!$A$37:$A$38</xm:f>
          </x14:formula1>
          <xm:sqref>B8</xm:sqref>
        </x14:dataValidation>
        <x14:dataValidation type="list" allowBlank="1" showInputMessage="1" showErrorMessage="1" xr:uid="{9B863A53-999A-4952-B549-330ED12163C5}">
          <x14:formula1>
            <xm:f>dataval!$A$28:$A$29</xm:f>
          </x14:formula1>
          <xm:sqref>P112</xm:sqref>
        </x14:dataValidation>
        <x14:dataValidation type="list" allowBlank="1" showInputMessage="1" showErrorMessage="1" xr:uid="{932E4FCC-E713-4F4B-9514-D15CFED4046E}">
          <x14:formula1>
            <xm:f>dataval!$A$8:$A$10</xm:f>
          </x14:formula1>
          <xm:sqref>C89:C90</xm:sqref>
        </x14:dataValidation>
        <x14:dataValidation type="list" allowBlank="1" showInputMessage="1" showErrorMessage="1" xr:uid="{4493D51D-E2EE-49E0-9291-D32C283AF0ED}">
          <x14:formula1>
            <xm:f>dataval!$C$2:$C$17</xm:f>
          </x14:formula1>
          <xm:sqref>B11 B23</xm:sqref>
        </x14:dataValidation>
        <x14:dataValidation type="list" allowBlank="1" showInputMessage="1" showErrorMessage="1" xr:uid="{BA543840-741B-4089-BDA2-D22495CCF295}">
          <x14:formula1>
            <xm:f>dataval!$A$21:$A$23</xm:f>
          </x14:formula1>
          <xm:sqref>B26:B28</xm:sqref>
        </x14:dataValidation>
        <x14:dataValidation type="list" allowBlank="1" showInputMessage="1" showErrorMessage="1" xr:uid="{77E7972F-6683-40F6-8874-C5826B20C546}">
          <x14:formula1>
            <xm:f>dataval!$A$30:$A$33</xm:f>
          </x14:formula1>
          <xm:sqref>O67:O78 O85:O86 F89:F188</xm:sqref>
        </x14:dataValidation>
        <x14:dataValidation type="list" allowBlank="1" showErrorMessage="1" xr:uid="{E1C5C3D8-AFA2-435F-8C6E-F9DECEE69BE6}">
          <x14:formula1>
            <xm:f>dataval!$A$13:$A$15</xm:f>
          </x14:formula1>
          <xm:sqref>X85:X1014 X67:X78</xm:sqref>
        </x14:dataValidation>
        <x14:dataValidation type="list" allowBlank="1" showInputMessage="1" showErrorMessage="1" xr:uid="{1EC1A33A-50D8-4A8A-A58C-65CC0A4AEDFA}">
          <x14:formula1>
            <xm:f>dataval!$E$2:$E$36</xm:f>
          </x14:formula1>
          <xm:sqref>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Group Information</vt:lpstr>
      <vt:lpstr>Team Roster</vt:lpstr>
      <vt:lpstr>Project 1</vt:lpstr>
      <vt:lpstr>Project 2</vt:lpstr>
      <vt:lpstr>Project 3</vt:lpstr>
      <vt:lpstr>Project 4</vt:lpstr>
      <vt:lpstr>Project 5</vt:lpstr>
      <vt:lpstr>dataval</vt:lpstr>
      <vt:lpstr>PD Opportunity 1</vt:lpstr>
      <vt:lpstr>PD Opportunity 2</vt:lpstr>
      <vt:lpstr>PD Opportunity 3</vt:lpstr>
      <vt:lpstr>PD Opportunity 4</vt:lpstr>
      <vt:lpstr>PD Opportunity 5</vt:lpstr>
      <vt:lpstr>Team Training &amp; Access</vt:lpstr>
      <vt:lpstr>SLS Modules</vt:lpstr>
      <vt:lpstr>Previous Year Budget</vt:lpstr>
      <vt:lpstr>Current Year Budget</vt:lpstr>
      <vt:lpstr>'Current Year Budget'!_Hlk108612315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 Malone</dc:creator>
  <cp:lastModifiedBy>Connor Gingera</cp:lastModifiedBy>
  <dcterms:created xsi:type="dcterms:W3CDTF">2019-05-22T05:23:49Z</dcterms:created>
  <dcterms:modified xsi:type="dcterms:W3CDTF">2022-07-23T01:44:52Z</dcterms:modified>
</cp:coreProperties>
</file>