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PSD\Student Development\-- Student Groups\SuperApp Files\2025-2026\Templates\ALL SPREADSHEETS - UPDATED AUG 25\"/>
    </mc:Choice>
  </mc:AlternateContent>
  <xr:revisionPtr revIDLastSave="0" documentId="13_ncr:1_{B0F38242-3ACA-42E4-A31C-38C8EF8BF823}" xr6:coauthVersionLast="47" xr6:coauthVersionMax="47" xr10:uidLastSave="{00000000-0000-0000-0000-000000000000}"/>
  <bookViews>
    <workbookView xWindow="9030" yWindow="-16380" windowWidth="29040" windowHeight="15840" xr2:uid="{7370ED9C-6037-4C8A-88EC-109C8BDC21FC}"/>
  </bookViews>
  <sheets>
    <sheet name="Basic Information" sheetId="2" r:id="rId1"/>
    <sheet name="Active Summary" sheetId="13" r:id="rId2"/>
    <sheet name="Prototye Expenses" sheetId="12" r:id="rId3"/>
    <sheet name="Competition Expenses" sheetId="15" r:id="rId4"/>
    <sheet name="Timeline" sheetId="1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3" l="1"/>
  <c r="D45" i="13"/>
  <c r="D46" i="13"/>
  <c r="D47" i="13"/>
  <c r="D48" i="13"/>
  <c r="D49" i="13"/>
  <c r="D50" i="13"/>
  <c r="D51" i="13"/>
  <c r="D52" i="13"/>
  <c r="B41" i="13" a="1"/>
  <c r="B41" i="13" s="1"/>
  <c r="D35" i="13"/>
  <c r="D36" i="13"/>
  <c r="D37" i="13"/>
  <c r="D38" i="13"/>
  <c r="F205" i="16" l="1"/>
  <c r="F204" i="16"/>
  <c r="H145" i="16"/>
  <c r="E145" i="16"/>
  <c r="H144" i="16"/>
  <c r="E144" i="16"/>
  <c r="H143" i="16"/>
  <c r="E143" i="16"/>
  <c r="H142" i="16"/>
  <c r="E142" i="16"/>
  <c r="H141" i="16"/>
  <c r="E141" i="16"/>
  <c r="H140" i="16"/>
  <c r="E140" i="16"/>
  <c r="H139" i="16"/>
  <c r="E139" i="16"/>
  <c r="H138" i="16"/>
  <c r="E138" i="16"/>
  <c r="H137" i="16"/>
  <c r="E137" i="16"/>
  <c r="H136" i="16"/>
  <c r="E136" i="16"/>
  <c r="H135" i="16"/>
  <c r="E135" i="16"/>
  <c r="H134" i="16"/>
  <c r="E134" i="16"/>
  <c r="H133" i="16"/>
  <c r="E133" i="16"/>
  <c r="H132" i="16"/>
  <c r="E132" i="16"/>
  <c r="H131" i="16"/>
  <c r="E131" i="16"/>
  <c r="H130" i="16"/>
  <c r="E130" i="16"/>
  <c r="H129" i="16"/>
  <c r="E129" i="16"/>
  <c r="H128" i="16"/>
  <c r="E128" i="16"/>
  <c r="H127" i="16"/>
  <c r="E127" i="16"/>
  <c r="H126" i="16"/>
  <c r="E126" i="16"/>
  <c r="H125" i="16"/>
  <c r="E125" i="16"/>
  <c r="H124" i="16"/>
  <c r="E124" i="16"/>
  <c r="H123" i="16"/>
  <c r="E123" i="16"/>
  <c r="H122" i="16"/>
  <c r="E122" i="16"/>
  <c r="H121" i="16"/>
  <c r="E121" i="16"/>
  <c r="H120" i="16"/>
  <c r="E120" i="16"/>
  <c r="H119" i="16"/>
  <c r="E119" i="16"/>
  <c r="H118" i="16"/>
  <c r="E118" i="16"/>
  <c r="H117" i="16"/>
  <c r="E117" i="16"/>
  <c r="H116" i="16"/>
  <c r="E116" i="16"/>
  <c r="H115" i="16"/>
  <c r="E115" i="16"/>
  <c r="H114" i="16"/>
  <c r="E114" i="16"/>
  <c r="H113" i="16"/>
  <c r="E113" i="16"/>
  <c r="H112" i="16"/>
  <c r="E112" i="16"/>
  <c r="H111" i="16"/>
  <c r="E111" i="16"/>
  <c r="H110" i="16"/>
  <c r="E110" i="16"/>
  <c r="H109" i="16"/>
  <c r="E109" i="16"/>
  <c r="H108" i="16"/>
  <c r="E108" i="16"/>
  <c r="H107" i="16"/>
  <c r="E107" i="16"/>
  <c r="H106" i="16"/>
  <c r="E106" i="16"/>
  <c r="H105" i="16"/>
  <c r="E105" i="16"/>
  <c r="H104" i="16"/>
  <c r="E104" i="16"/>
  <c r="H103" i="16"/>
  <c r="E103" i="16"/>
  <c r="H102" i="16"/>
  <c r="E102" i="16"/>
  <c r="H101" i="16"/>
  <c r="E101" i="16"/>
  <c r="H100" i="16"/>
  <c r="E100" i="16"/>
  <c r="H99" i="16"/>
  <c r="E99" i="16"/>
  <c r="H98" i="16"/>
  <c r="E98" i="16"/>
  <c r="H97" i="16"/>
  <c r="E97" i="16"/>
  <c r="H96" i="16"/>
  <c r="E96" i="16"/>
  <c r="H95" i="16"/>
  <c r="E95" i="16"/>
  <c r="H94" i="16"/>
  <c r="E94" i="16"/>
  <c r="H93" i="16"/>
  <c r="E93" i="16"/>
  <c r="H92" i="16"/>
  <c r="E92" i="16"/>
  <c r="H91" i="16"/>
  <c r="E91" i="16"/>
  <c r="H90" i="16"/>
  <c r="E90" i="16"/>
  <c r="H89" i="16"/>
  <c r="E89" i="16"/>
  <c r="H88" i="16"/>
  <c r="E88" i="16"/>
  <c r="H87" i="16"/>
  <c r="E87" i="16"/>
  <c r="H86" i="16"/>
  <c r="E86" i="16"/>
  <c r="H85" i="16"/>
  <c r="E85" i="16"/>
  <c r="H84" i="16"/>
  <c r="E84" i="16"/>
  <c r="H83" i="16"/>
  <c r="E83" i="16"/>
  <c r="H82" i="16"/>
  <c r="E82" i="16"/>
  <c r="H81" i="16"/>
  <c r="E81" i="16"/>
  <c r="H80" i="16"/>
  <c r="E80" i="16"/>
  <c r="H79" i="16"/>
  <c r="E79" i="16"/>
  <c r="H78" i="16"/>
  <c r="E78" i="16"/>
  <c r="H77" i="16"/>
  <c r="E77" i="16"/>
  <c r="H76" i="16"/>
  <c r="E76" i="16"/>
  <c r="H75" i="16"/>
  <c r="E75" i="16"/>
  <c r="H74" i="16"/>
  <c r="E74" i="16"/>
  <c r="H73" i="16"/>
  <c r="E73" i="16"/>
  <c r="H72" i="16"/>
  <c r="E72" i="16"/>
  <c r="H71" i="16"/>
  <c r="E71" i="16"/>
  <c r="H70" i="16"/>
  <c r="E70" i="16"/>
  <c r="H69" i="16"/>
  <c r="E69" i="16"/>
  <c r="H68" i="16"/>
  <c r="E68" i="16"/>
  <c r="H67" i="16"/>
  <c r="E67" i="16"/>
  <c r="H66" i="16"/>
  <c r="E66" i="16"/>
  <c r="H65" i="16"/>
  <c r="E65" i="16"/>
  <c r="H64" i="16"/>
  <c r="E64" i="16"/>
  <c r="H63" i="16"/>
  <c r="E63" i="16"/>
  <c r="H62" i="16"/>
  <c r="E62" i="16"/>
  <c r="H61" i="16"/>
  <c r="E61" i="16"/>
  <c r="H60" i="16"/>
  <c r="E60" i="16"/>
  <c r="H59" i="16"/>
  <c r="E59" i="16"/>
  <c r="H58" i="16"/>
  <c r="E58" i="16"/>
  <c r="H57" i="16"/>
  <c r="E57" i="16"/>
  <c r="H56" i="16"/>
  <c r="E56" i="16"/>
  <c r="H55" i="16"/>
  <c r="E55" i="16"/>
  <c r="H54" i="16"/>
  <c r="E54" i="16"/>
  <c r="H53" i="16"/>
  <c r="E53" i="16"/>
  <c r="H52" i="16"/>
  <c r="E52" i="16"/>
  <c r="H51" i="16"/>
  <c r="E51" i="16"/>
  <c r="H50" i="16"/>
  <c r="E50" i="16"/>
  <c r="H49" i="16"/>
  <c r="E49" i="16"/>
  <c r="H48" i="16"/>
  <c r="E48" i="16"/>
  <c r="H47" i="16"/>
  <c r="E47" i="16"/>
  <c r="H46" i="16"/>
  <c r="E46" i="16"/>
  <c r="H45" i="16"/>
  <c r="E45" i="16"/>
  <c r="H44" i="16"/>
  <c r="E44" i="16"/>
  <c r="H43" i="16"/>
  <c r="E43" i="16"/>
  <c r="H42" i="16"/>
  <c r="E42" i="16"/>
  <c r="H41" i="16"/>
  <c r="E41" i="16"/>
  <c r="H40" i="16"/>
  <c r="E40" i="16"/>
  <c r="H39" i="16"/>
  <c r="E39" i="16"/>
  <c r="H38" i="16"/>
  <c r="E38" i="16"/>
  <c r="H37" i="16"/>
  <c r="E37" i="16"/>
  <c r="H36" i="16"/>
  <c r="E36" i="16"/>
  <c r="H35" i="16"/>
  <c r="E35" i="16"/>
  <c r="H34" i="16"/>
  <c r="E34" i="16"/>
  <c r="H33" i="16"/>
  <c r="E33" i="16"/>
  <c r="H32" i="16"/>
  <c r="E32" i="16"/>
  <c r="H31" i="16"/>
  <c r="E31" i="16"/>
  <c r="H30" i="16"/>
  <c r="E30" i="16"/>
  <c r="H29" i="16"/>
  <c r="E29" i="16"/>
  <c r="H28" i="16"/>
  <c r="E28" i="16"/>
  <c r="H27" i="16"/>
  <c r="E27" i="16"/>
  <c r="H26" i="16"/>
  <c r="E26" i="16"/>
  <c r="H25" i="16"/>
  <c r="E25" i="16"/>
  <c r="H24" i="16"/>
  <c r="E24" i="16"/>
  <c r="H23" i="16"/>
  <c r="E23" i="16"/>
  <c r="H22" i="16"/>
  <c r="E22" i="16"/>
  <c r="H21" i="16"/>
  <c r="E21" i="16"/>
  <c r="H20" i="16"/>
  <c r="E20" i="16"/>
  <c r="H19" i="16"/>
  <c r="E19" i="16"/>
  <c r="H18" i="16"/>
  <c r="E18" i="16"/>
  <c r="H17" i="16"/>
  <c r="E17" i="16"/>
  <c r="H16" i="16"/>
  <c r="E16" i="16"/>
  <c r="J14" i="16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AM14" i="16" s="1"/>
  <c r="AN14" i="16" s="1"/>
  <c r="AO14" i="16" s="1"/>
  <c r="AP14" i="16" s="1"/>
  <c r="AQ14" i="16" s="1"/>
  <c r="AR14" i="16" s="1"/>
  <c r="AS14" i="16" s="1"/>
  <c r="AT14" i="16" s="1"/>
  <c r="AU14" i="16" s="1"/>
  <c r="AV14" i="16" s="1"/>
  <c r="AW14" i="16" s="1"/>
  <c r="AX14" i="16" s="1"/>
  <c r="AY14" i="16" s="1"/>
  <c r="AZ14" i="16" s="1"/>
  <c r="BA14" i="16" s="1"/>
  <c r="BB14" i="16" s="1"/>
  <c r="BC14" i="16" s="1"/>
  <c r="BD14" i="16" s="1"/>
  <c r="BE14" i="16" s="1"/>
  <c r="BF14" i="16" s="1"/>
  <c r="BG14" i="16" s="1"/>
  <c r="BH14" i="16" s="1"/>
  <c r="BI14" i="16" s="1"/>
  <c r="BJ14" i="16" s="1"/>
  <c r="BK14" i="16" s="1"/>
  <c r="BL14" i="16" s="1"/>
  <c r="BM14" i="16" s="1"/>
  <c r="BN14" i="16" s="1"/>
  <c r="BO14" i="16" s="1"/>
  <c r="BP14" i="16" s="1"/>
  <c r="BQ14" i="16" s="1"/>
  <c r="BR14" i="16" s="1"/>
  <c r="BS14" i="16" s="1"/>
  <c r="BT14" i="16" s="1"/>
  <c r="BU14" i="16" s="1"/>
  <c r="BV14" i="16" s="1"/>
  <c r="BW14" i="16" s="1"/>
  <c r="BX14" i="16" s="1"/>
  <c r="BY14" i="16" s="1"/>
  <c r="BZ14" i="16" s="1"/>
  <c r="CA14" i="16" s="1"/>
  <c r="CB14" i="16" s="1"/>
  <c r="CC14" i="16" s="1"/>
  <c r="CD14" i="16" s="1"/>
  <c r="CE14" i="16" s="1"/>
  <c r="CF14" i="16" s="1"/>
  <c r="CG14" i="16" s="1"/>
  <c r="CH14" i="16" s="1"/>
  <c r="CI14" i="16" s="1"/>
  <c r="CJ14" i="16" s="1"/>
  <c r="CK14" i="16" s="1"/>
  <c r="CL14" i="16" s="1"/>
  <c r="CM14" i="16" s="1"/>
  <c r="CN14" i="16" s="1"/>
  <c r="CO14" i="16" s="1"/>
  <c r="CP14" i="16" s="1"/>
  <c r="CQ14" i="16" s="1"/>
  <c r="CR14" i="16" s="1"/>
  <c r="CS14" i="16" s="1"/>
  <c r="CT14" i="16" s="1"/>
  <c r="CU14" i="16" s="1"/>
  <c r="CV14" i="16" s="1"/>
  <c r="CW14" i="16" s="1"/>
  <c r="CX14" i="16" s="1"/>
  <c r="CY14" i="16" s="1"/>
  <c r="CZ14" i="16" s="1"/>
  <c r="DA14" i="16" s="1"/>
  <c r="DB14" i="16" s="1"/>
  <c r="DC14" i="16" s="1"/>
  <c r="DD14" i="16" s="1"/>
  <c r="DE14" i="16" s="1"/>
  <c r="DF14" i="16" s="1"/>
  <c r="DG14" i="16" s="1"/>
  <c r="DH14" i="16" s="1"/>
  <c r="DI14" i="16" s="1"/>
  <c r="DJ14" i="16" s="1"/>
  <c r="DK14" i="16" s="1"/>
  <c r="DL14" i="16" s="1"/>
  <c r="DM14" i="16" s="1"/>
  <c r="DN14" i="16" s="1"/>
  <c r="DO14" i="16" s="1"/>
  <c r="DP14" i="16" s="1"/>
  <c r="DQ14" i="16" s="1"/>
  <c r="DR14" i="16" s="1"/>
  <c r="DS14" i="16" s="1"/>
  <c r="DT14" i="16" s="1"/>
  <c r="DU14" i="16" s="1"/>
  <c r="DV14" i="16" s="1"/>
  <c r="DW14" i="16" s="1"/>
  <c r="DX14" i="16" s="1"/>
  <c r="DY14" i="16" s="1"/>
  <c r="DZ14" i="16" s="1"/>
  <c r="EA14" i="16" s="1"/>
  <c r="EB14" i="16" s="1"/>
  <c r="EC14" i="16" s="1"/>
  <c r="ED14" i="16" s="1"/>
  <c r="EE14" i="16" s="1"/>
  <c r="EF14" i="16" s="1"/>
  <c r="EG14" i="16" s="1"/>
  <c r="EH14" i="16" s="1"/>
  <c r="EI14" i="16" s="1"/>
  <c r="EJ14" i="16" s="1"/>
  <c r="EK14" i="16" s="1"/>
  <c r="EL14" i="16" s="1"/>
  <c r="EM14" i="16" s="1"/>
  <c r="EN14" i="16" s="1"/>
  <c r="EO14" i="16" s="1"/>
  <c r="EP14" i="16" s="1"/>
  <c r="EQ14" i="16" s="1"/>
  <c r="ER14" i="16" s="1"/>
  <c r="ES14" i="16" s="1"/>
  <c r="ET14" i="16" s="1"/>
  <c r="EU14" i="16" s="1"/>
  <c r="EV14" i="16" s="1"/>
  <c r="EW14" i="16" s="1"/>
  <c r="EX14" i="16" s="1"/>
  <c r="EY14" i="16" s="1"/>
  <c r="EZ14" i="16" s="1"/>
  <c r="FA14" i="16" s="1"/>
  <c r="FB14" i="16" s="1"/>
  <c r="FC14" i="16" s="1"/>
  <c r="FD14" i="16" s="1"/>
  <c r="FE14" i="16" s="1"/>
  <c r="FF14" i="16" s="1"/>
  <c r="FG14" i="16" s="1"/>
  <c r="FH14" i="16" s="1"/>
  <c r="FI14" i="16" s="1"/>
  <c r="J13" i="16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AJ13" i="16" s="1"/>
  <c r="AK13" i="16" s="1"/>
  <c r="AL13" i="16" s="1"/>
  <c r="AM13" i="16" s="1"/>
  <c r="AN13" i="16" s="1"/>
  <c r="AO13" i="16" s="1"/>
  <c r="AP13" i="16" s="1"/>
  <c r="AQ13" i="16" s="1"/>
  <c r="AR13" i="16" s="1"/>
  <c r="AS13" i="16" s="1"/>
  <c r="AT13" i="16" s="1"/>
  <c r="AU13" i="16" s="1"/>
  <c r="AV13" i="16" s="1"/>
  <c r="AW13" i="16" s="1"/>
  <c r="AX13" i="16" s="1"/>
  <c r="AY13" i="16" s="1"/>
  <c r="AZ13" i="16" s="1"/>
  <c r="BA13" i="16" s="1"/>
  <c r="BB13" i="16" s="1"/>
  <c r="BC13" i="16" s="1"/>
  <c r="BD13" i="16" s="1"/>
  <c r="BE13" i="16" s="1"/>
  <c r="BF13" i="16" s="1"/>
  <c r="BG13" i="16" s="1"/>
  <c r="BH13" i="16" s="1"/>
  <c r="BI13" i="16" s="1"/>
  <c r="BJ13" i="16" s="1"/>
  <c r="BK13" i="16" s="1"/>
  <c r="BL13" i="16" s="1"/>
  <c r="BM13" i="16" s="1"/>
  <c r="BN13" i="16" s="1"/>
  <c r="BO13" i="16" s="1"/>
  <c r="BP13" i="16" s="1"/>
  <c r="BQ13" i="16" s="1"/>
  <c r="BR13" i="16" s="1"/>
  <c r="BS13" i="16" s="1"/>
  <c r="BT13" i="16" s="1"/>
  <c r="BU13" i="16" s="1"/>
  <c r="BV13" i="16" s="1"/>
  <c r="BW13" i="16" s="1"/>
  <c r="BX13" i="16" s="1"/>
  <c r="BY13" i="16" s="1"/>
  <c r="BZ13" i="16" s="1"/>
  <c r="CA13" i="16" s="1"/>
  <c r="CB13" i="16" s="1"/>
  <c r="CC13" i="16" s="1"/>
  <c r="CD13" i="16" s="1"/>
  <c r="CE13" i="16" s="1"/>
  <c r="CF13" i="16" s="1"/>
  <c r="CG13" i="16" s="1"/>
  <c r="CH13" i="16" s="1"/>
  <c r="CI13" i="16" s="1"/>
  <c r="CJ13" i="16" s="1"/>
  <c r="CK13" i="16" s="1"/>
  <c r="CL13" i="16" s="1"/>
  <c r="CM13" i="16" s="1"/>
  <c r="CN13" i="16" s="1"/>
  <c r="CO13" i="16" s="1"/>
  <c r="CP13" i="16" s="1"/>
  <c r="CQ13" i="16" s="1"/>
  <c r="CR13" i="16" s="1"/>
  <c r="CS13" i="16" s="1"/>
  <c r="CT13" i="16" s="1"/>
  <c r="CU13" i="16" s="1"/>
  <c r="CV13" i="16" s="1"/>
  <c r="CW13" i="16" s="1"/>
  <c r="CX13" i="16" s="1"/>
  <c r="CY13" i="16" s="1"/>
  <c r="CZ13" i="16" s="1"/>
  <c r="DA13" i="16" s="1"/>
  <c r="DB13" i="16" s="1"/>
  <c r="DC13" i="16" s="1"/>
  <c r="DD13" i="16" s="1"/>
  <c r="DE13" i="16" s="1"/>
  <c r="DF13" i="16" s="1"/>
  <c r="DG13" i="16" s="1"/>
  <c r="DH13" i="16" s="1"/>
  <c r="DI13" i="16" s="1"/>
  <c r="DJ13" i="16" s="1"/>
  <c r="DK13" i="16" s="1"/>
  <c r="DL13" i="16" s="1"/>
  <c r="DM13" i="16" s="1"/>
  <c r="DN13" i="16" s="1"/>
  <c r="DO13" i="16" s="1"/>
  <c r="DP13" i="16" s="1"/>
  <c r="DQ13" i="16" s="1"/>
  <c r="DR13" i="16" s="1"/>
  <c r="DS13" i="16" s="1"/>
  <c r="DT13" i="16" s="1"/>
  <c r="DU13" i="16" s="1"/>
  <c r="DV13" i="16" s="1"/>
  <c r="DW13" i="16" s="1"/>
  <c r="DX13" i="16" s="1"/>
  <c r="DY13" i="16" s="1"/>
  <c r="DZ13" i="16" s="1"/>
  <c r="EA13" i="16" s="1"/>
  <c r="EB13" i="16" s="1"/>
  <c r="EC13" i="16" s="1"/>
  <c r="ED13" i="16" s="1"/>
  <c r="EE13" i="16" s="1"/>
  <c r="EF13" i="16" s="1"/>
  <c r="EG13" i="16" s="1"/>
  <c r="EH13" i="16" s="1"/>
  <c r="EI13" i="16" s="1"/>
  <c r="EJ13" i="16" s="1"/>
  <c r="EK13" i="16" s="1"/>
  <c r="EL13" i="16" s="1"/>
  <c r="EM13" i="16" s="1"/>
  <c r="EN13" i="16" s="1"/>
  <c r="EO13" i="16" s="1"/>
  <c r="EP13" i="16" s="1"/>
  <c r="EQ13" i="16" s="1"/>
  <c r="ER13" i="16" s="1"/>
  <c r="ES13" i="16" s="1"/>
  <c r="ET13" i="16" s="1"/>
  <c r="EU13" i="16" s="1"/>
  <c r="EV13" i="16" s="1"/>
  <c r="EW13" i="16" s="1"/>
  <c r="EX13" i="16" s="1"/>
  <c r="EY13" i="16" s="1"/>
  <c r="EZ13" i="16" s="1"/>
  <c r="FA13" i="16" s="1"/>
  <c r="FB13" i="16" s="1"/>
  <c r="FC13" i="16" s="1"/>
  <c r="FD13" i="16" s="1"/>
  <c r="FE13" i="16" s="1"/>
  <c r="FF13" i="16" s="1"/>
  <c r="FG13" i="16" s="1"/>
  <c r="FH13" i="16" s="1"/>
  <c r="FI13" i="16" s="1"/>
  <c r="C7" i="16"/>
  <c r="D31" i="13" l="1"/>
  <c r="D32" i="13"/>
  <c r="D33" i="13"/>
  <c r="D34" i="13"/>
  <c r="D28" i="13"/>
  <c r="D27" i="13"/>
  <c r="J9" i="15" l="1"/>
  <c r="K9" i="15" s="1"/>
  <c r="L9" i="15" s="1"/>
  <c r="N9" i="15" s="1"/>
  <c r="J185" i="15"/>
  <c r="K185" i="15" s="1"/>
  <c r="L185" i="15" s="1"/>
  <c r="N185" i="15" s="1"/>
  <c r="J184" i="15"/>
  <c r="K184" i="15" s="1"/>
  <c r="L184" i="15" s="1"/>
  <c r="N184" i="15" s="1"/>
  <c r="J183" i="15"/>
  <c r="K183" i="15" s="1"/>
  <c r="L183" i="15" s="1"/>
  <c r="N183" i="15" s="1"/>
  <c r="J182" i="15"/>
  <c r="K182" i="15" s="1"/>
  <c r="L182" i="15" s="1"/>
  <c r="N182" i="15" s="1"/>
  <c r="J181" i="15"/>
  <c r="K181" i="15" s="1"/>
  <c r="L181" i="15" s="1"/>
  <c r="N181" i="15" s="1"/>
  <c r="J180" i="15"/>
  <c r="K180" i="15" s="1"/>
  <c r="L180" i="15" s="1"/>
  <c r="N180" i="15" s="1"/>
  <c r="J179" i="15"/>
  <c r="K179" i="15" s="1"/>
  <c r="L179" i="15" s="1"/>
  <c r="N179" i="15" s="1"/>
  <c r="J178" i="15"/>
  <c r="K178" i="15" s="1"/>
  <c r="L178" i="15" s="1"/>
  <c r="N178" i="15" s="1"/>
  <c r="J177" i="15"/>
  <c r="K177" i="15" s="1"/>
  <c r="L177" i="15" s="1"/>
  <c r="N177" i="15" s="1"/>
  <c r="J176" i="15"/>
  <c r="K176" i="15" s="1"/>
  <c r="L176" i="15" s="1"/>
  <c r="N176" i="15" s="1"/>
  <c r="J175" i="15"/>
  <c r="K175" i="15" s="1"/>
  <c r="L175" i="15" s="1"/>
  <c r="N175" i="15" s="1"/>
  <c r="J174" i="15"/>
  <c r="K174" i="15" s="1"/>
  <c r="L174" i="15" s="1"/>
  <c r="N174" i="15" s="1"/>
  <c r="J173" i="15"/>
  <c r="K173" i="15" s="1"/>
  <c r="L173" i="15" s="1"/>
  <c r="N173" i="15" s="1"/>
  <c r="J172" i="15"/>
  <c r="K172" i="15" s="1"/>
  <c r="L172" i="15" s="1"/>
  <c r="N172" i="15" s="1"/>
  <c r="J171" i="15"/>
  <c r="K171" i="15" s="1"/>
  <c r="L171" i="15" s="1"/>
  <c r="N171" i="15" s="1"/>
  <c r="J170" i="15"/>
  <c r="K170" i="15" s="1"/>
  <c r="L170" i="15" s="1"/>
  <c r="N170" i="15" s="1"/>
  <c r="J169" i="15"/>
  <c r="K169" i="15" s="1"/>
  <c r="L169" i="15" s="1"/>
  <c r="N169" i="15" s="1"/>
  <c r="J168" i="15"/>
  <c r="K168" i="15" s="1"/>
  <c r="L168" i="15" s="1"/>
  <c r="N168" i="15" s="1"/>
  <c r="J167" i="15"/>
  <c r="K167" i="15" s="1"/>
  <c r="L167" i="15" s="1"/>
  <c r="N167" i="15" s="1"/>
  <c r="J166" i="15"/>
  <c r="K166" i="15" s="1"/>
  <c r="L166" i="15" s="1"/>
  <c r="N166" i="15" s="1"/>
  <c r="J165" i="15"/>
  <c r="K165" i="15" s="1"/>
  <c r="L165" i="15" s="1"/>
  <c r="N165" i="15" s="1"/>
  <c r="J164" i="15"/>
  <c r="K164" i="15" s="1"/>
  <c r="L164" i="15" s="1"/>
  <c r="N164" i="15" s="1"/>
  <c r="J163" i="15"/>
  <c r="K163" i="15" s="1"/>
  <c r="L163" i="15" s="1"/>
  <c r="N163" i="15" s="1"/>
  <c r="J162" i="15"/>
  <c r="K162" i="15" s="1"/>
  <c r="L162" i="15" s="1"/>
  <c r="N162" i="15" s="1"/>
  <c r="J161" i="15"/>
  <c r="K161" i="15" s="1"/>
  <c r="L161" i="15" s="1"/>
  <c r="N161" i="15" s="1"/>
  <c r="J160" i="15"/>
  <c r="K160" i="15" s="1"/>
  <c r="L160" i="15" s="1"/>
  <c r="N160" i="15" s="1"/>
  <c r="J159" i="15"/>
  <c r="K159" i="15" s="1"/>
  <c r="L159" i="15" s="1"/>
  <c r="N159" i="15" s="1"/>
  <c r="J158" i="15"/>
  <c r="K158" i="15" s="1"/>
  <c r="L158" i="15" s="1"/>
  <c r="N158" i="15" s="1"/>
  <c r="J157" i="15"/>
  <c r="K157" i="15" s="1"/>
  <c r="L157" i="15" s="1"/>
  <c r="N157" i="15" s="1"/>
  <c r="J156" i="15"/>
  <c r="K156" i="15" s="1"/>
  <c r="L156" i="15" s="1"/>
  <c r="N156" i="15" s="1"/>
  <c r="J155" i="15"/>
  <c r="K155" i="15" s="1"/>
  <c r="L155" i="15" s="1"/>
  <c r="N155" i="15" s="1"/>
  <c r="J154" i="15"/>
  <c r="K154" i="15" s="1"/>
  <c r="L154" i="15" s="1"/>
  <c r="N154" i="15" s="1"/>
  <c r="J153" i="15"/>
  <c r="K153" i="15" s="1"/>
  <c r="L153" i="15" s="1"/>
  <c r="N153" i="15" s="1"/>
  <c r="J152" i="15"/>
  <c r="K152" i="15" s="1"/>
  <c r="L152" i="15" s="1"/>
  <c r="N152" i="15" s="1"/>
  <c r="J151" i="15"/>
  <c r="K151" i="15" s="1"/>
  <c r="L151" i="15" s="1"/>
  <c r="N151" i="15" s="1"/>
  <c r="J150" i="15"/>
  <c r="K150" i="15" s="1"/>
  <c r="L150" i="15" s="1"/>
  <c r="N150" i="15" s="1"/>
  <c r="J149" i="15"/>
  <c r="K149" i="15" s="1"/>
  <c r="L149" i="15" s="1"/>
  <c r="N149" i="15" s="1"/>
  <c r="J148" i="15"/>
  <c r="K148" i="15" s="1"/>
  <c r="L148" i="15" s="1"/>
  <c r="N148" i="15" s="1"/>
  <c r="J147" i="15"/>
  <c r="K147" i="15" s="1"/>
  <c r="L147" i="15" s="1"/>
  <c r="N147" i="15" s="1"/>
  <c r="J146" i="15"/>
  <c r="K146" i="15" s="1"/>
  <c r="L146" i="15" s="1"/>
  <c r="N146" i="15" s="1"/>
  <c r="J145" i="15"/>
  <c r="K145" i="15" s="1"/>
  <c r="L145" i="15" s="1"/>
  <c r="N145" i="15" s="1"/>
  <c r="J144" i="15"/>
  <c r="K144" i="15" s="1"/>
  <c r="L144" i="15" s="1"/>
  <c r="N144" i="15" s="1"/>
  <c r="J143" i="15"/>
  <c r="K143" i="15" s="1"/>
  <c r="L143" i="15" s="1"/>
  <c r="N143" i="15" s="1"/>
  <c r="J142" i="15"/>
  <c r="K142" i="15" s="1"/>
  <c r="L142" i="15" s="1"/>
  <c r="N142" i="15" s="1"/>
  <c r="J141" i="15"/>
  <c r="K141" i="15" s="1"/>
  <c r="L141" i="15" s="1"/>
  <c r="N141" i="15" s="1"/>
  <c r="J140" i="15"/>
  <c r="K140" i="15" s="1"/>
  <c r="L140" i="15" s="1"/>
  <c r="N140" i="15" s="1"/>
  <c r="J139" i="15"/>
  <c r="K139" i="15" s="1"/>
  <c r="L139" i="15" s="1"/>
  <c r="N139" i="15" s="1"/>
  <c r="J138" i="15"/>
  <c r="K138" i="15" s="1"/>
  <c r="L138" i="15" s="1"/>
  <c r="N138" i="15" s="1"/>
  <c r="J137" i="15"/>
  <c r="K137" i="15" s="1"/>
  <c r="L137" i="15" s="1"/>
  <c r="N137" i="15" s="1"/>
  <c r="J136" i="15"/>
  <c r="K136" i="15" s="1"/>
  <c r="L136" i="15" s="1"/>
  <c r="N136" i="15" s="1"/>
  <c r="J135" i="15"/>
  <c r="K135" i="15" s="1"/>
  <c r="L135" i="15" s="1"/>
  <c r="N135" i="15" s="1"/>
  <c r="J134" i="15"/>
  <c r="K134" i="15" s="1"/>
  <c r="L134" i="15" s="1"/>
  <c r="N134" i="15" s="1"/>
  <c r="J133" i="15"/>
  <c r="K133" i="15" s="1"/>
  <c r="L133" i="15" s="1"/>
  <c r="N133" i="15" s="1"/>
  <c r="J132" i="15"/>
  <c r="K132" i="15" s="1"/>
  <c r="L132" i="15" s="1"/>
  <c r="N132" i="15" s="1"/>
  <c r="J131" i="15"/>
  <c r="K131" i="15" s="1"/>
  <c r="L131" i="15" s="1"/>
  <c r="N131" i="15" s="1"/>
  <c r="J130" i="15"/>
  <c r="K130" i="15" s="1"/>
  <c r="L130" i="15" s="1"/>
  <c r="N130" i="15" s="1"/>
  <c r="J129" i="15"/>
  <c r="K129" i="15" s="1"/>
  <c r="L129" i="15" s="1"/>
  <c r="N129" i="15" s="1"/>
  <c r="J128" i="15"/>
  <c r="K128" i="15" s="1"/>
  <c r="L128" i="15" s="1"/>
  <c r="N128" i="15" s="1"/>
  <c r="J127" i="15"/>
  <c r="K127" i="15" s="1"/>
  <c r="L127" i="15" s="1"/>
  <c r="N127" i="15" s="1"/>
  <c r="J126" i="15"/>
  <c r="K126" i="15" s="1"/>
  <c r="L126" i="15" s="1"/>
  <c r="N126" i="15" s="1"/>
  <c r="J125" i="15"/>
  <c r="K125" i="15" s="1"/>
  <c r="L125" i="15" s="1"/>
  <c r="N125" i="15" s="1"/>
  <c r="J124" i="15"/>
  <c r="K124" i="15" s="1"/>
  <c r="L124" i="15" s="1"/>
  <c r="N124" i="15" s="1"/>
  <c r="J123" i="15"/>
  <c r="K123" i="15" s="1"/>
  <c r="L123" i="15" s="1"/>
  <c r="N123" i="15" s="1"/>
  <c r="J122" i="15"/>
  <c r="K122" i="15" s="1"/>
  <c r="L122" i="15" s="1"/>
  <c r="N122" i="15" s="1"/>
  <c r="J121" i="15"/>
  <c r="K121" i="15" s="1"/>
  <c r="L121" i="15" s="1"/>
  <c r="N121" i="15" s="1"/>
  <c r="J120" i="15"/>
  <c r="K120" i="15" s="1"/>
  <c r="L120" i="15" s="1"/>
  <c r="N120" i="15" s="1"/>
  <c r="J119" i="15"/>
  <c r="K119" i="15" s="1"/>
  <c r="L119" i="15" s="1"/>
  <c r="N119" i="15" s="1"/>
  <c r="J118" i="15"/>
  <c r="K118" i="15" s="1"/>
  <c r="L118" i="15" s="1"/>
  <c r="N118" i="15" s="1"/>
  <c r="J117" i="15"/>
  <c r="K117" i="15" s="1"/>
  <c r="L117" i="15" s="1"/>
  <c r="N117" i="15" s="1"/>
  <c r="J116" i="15"/>
  <c r="K116" i="15" s="1"/>
  <c r="L116" i="15" s="1"/>
  <c r="N116" i="15" s="1"/>
  <c r="J115" i="15"/>
  <c r="K115" i="15" s="1"/>
  <c r="L115" i="15" s="1"/>
  <c r="N115" i="15" s="1"/>
  <c r="J114" i="15"/>
  <c r="K114" i="15" s="1"/>
  <c r="L114" i="15" s="1"/>
  <c r="N114" i="15" s="1"/>
  <c r="J113" i="15"/>
  <c r="K113" i="15" s="1"/>
  <c r="L113" i="15" s="1"/>
  <c r="N113" i="15" s="1"/>
  <c r="J112" i="15"/>
  <c r="K112" i="15" s="1"/>
  <c r="L112" i="15" s="1"/>
  <c r="N112" i="15" s="1"/>
  <c r="J111" i="15"/>
  <c r="K111" i="15" s="1"/>
  <c r="L111" i="15" s="1"/>
  <c r="N111" i="15" s="1"/>
  <c r="J110" i="15"/>
  <c r="K110" i="15" s="1"/>
  <c r="L110" i="15" s="1"/>
  <c r="N110" i="15" s="1"/>
  <c r="J109" i="15"/>
  <c r="K109" i="15" s="1"/>
  <c r="L109" i="15" s="1"/>
  <c r="N109" i="15" s="1"/>
  <c r="J108" i="15"/>
  <c r="K108" i="15" s="1"/>
  <c r="L108" i="15" s="1"/>
  <c r="N108" i="15" s="1"/>
  <c r="J107" i="15"/>
  <c r="K107" i="15" s="1"/>
  <c r="L107" i="15" s="1"/>
  <c r="N107" i="15" s="1"/>
  <c r="J106" i="15"/>
  <c r="K106" i="15" s="1"/>
  <c r="L106" i="15" s="1"/>
  <c r="N106" i="15" s="1"/>
  <c r="J105" i="15"/>
  <c r="K105" i="15" s="1"/>
  <c r="L105" i="15" s="1"/>
  <c r="N105" i="15" s="1"/>
  <c r="J104" i="15"/>
  <c r="K104" i="15" s="1"/>
  <c r="L104" i="15" s="1"/>
  <c r="N104" i="15" s="1"/>
  <c r="J103" i="15"/>
  <c r="K103" i="15" s="1"/>
  <c r="L103" i="15" s="1"/>
  <c r="N103" i="15" s="1"/>
  <c r="J102" i="15"/>
  <c r="K102" i="15" s="1"/>
  <c r="L102" i="15" s="1"/>
  <c r="N102" i="15" s="1"/>
  <c r="J101" i="15"/>
  <c r="K101" i="15" s="1"/>
  <c r="L101" i="15" s="1"/>
  <c r="N101" i="15" s="1"/>
  <c r="J100" i="15"/>
  <c r="K100" i="15" s="1"/>
  <c r="L100" i="15" s="1"/>
  <c r="N100" i="15" s="1"/>
  <c r="J99" i="15"/>
  <c r="K99" i="15" s="1"/>
  <c r="L99" i="15" s="1"/>
  <c r="N99" i="15" s="1"/>
  <c r="J98" i="15"/>
  <c r="K98" i="15" s="1"/>
  <c r="L98" i="15" s="1"/>
  <c r="N98" i="15" s="1"/>
  <c r="J97" i="15"/>
  <c r="K97" i="15" s="1"/>
  <c r="L97" i="15" s="1"/>
  <c r="N97" i="15" s="1"/>
  <c r="J96" i="15"/>
  <c r="K96" i="15" s="1"/>
  <c r="L96" i="15" s="1"/>
  <c r="N96" i="15" s="1"/>
  <c r="J95" i="15"/>
  <c r="K95" i="15" s="1"/>
  <c r="L95" i="15" s="1"/>
  <c r="N95" i="15" s="1"/>
  <c r="J94" i="15"/>
  <c r="K94" i="15" s="1"/>
  <c r="L94" i="15" s="1"/>
  <c r="N94" i="15" s="1"/>
  <c r="J93" i="15"/>
  <c r="K93" i="15" s="1"/>
  <c r="L93" i="15" s="1"/>
  <c r="N93" i="15" s="1"/>
  <c r="J92" i="15"/>
  <c r="K92" i="15" s="1"/>
  <c r="L92" i="15" s="1"/>
  <c r="N92" i="15" s="1"/>
  <c r="J91" i="15"/>
  <c r="K91" i="15" s="1"/>
  <c r="L91" i="15" s="1"/>
  <c r="N91" i="15" s="1"/>
  <c r="J90" i="15"/>
  <c r="K90" i="15" s="1"/>
  <c r="L90" i="15" s="1"/>
  <c r="N90" i="15" s="1"/>
  <c r="J89" i="15"/>
  <c r="K89" i="15" s="1"/>
  <c r="L89" i="15" s="1"/>
  <c r="N89" i="15" s="1"/>
  <c r="J88" i="15"/>
  <c r="K88" i="15" s="1"/>
  <c r="L88" i="15" s="1"/>
  <c r="N88" i="15" s="1"/>
  <c r="J87" i="15"/>
  <c r="K87" i="15" s="1"/>
  <c r="L87" i="15" s="1"/>
  <c r="N87" i="15" s="1"/>
  <c r="J86" i="15"/>
  <c r="K86" i="15" s="1"/>
  <c r="L86" i="15" s="1"/>
  <c r="N86" i="15" s="1"/>
  <c r="J85" i="15"/>
  <c r="K85" i="15" s="1"/>
  <c r="L85" i="15" s="1"/>
  <c r="N85" i="15" s="1"/>
  <c r="J84" i="15"/>
  <c r="K84" i="15" s="1"/>
  <c r="L84" i="15" s="1"/>
  <c r="N84" i="15" s="1"/>
  <c r="J83" i="15"/>
  <c r="K83" i="15" s="1"/>
  <c r="L83" i="15" s="1"/>
  <c r="N83" i="15" s="1"/>
  <c r="J82" i="15"/>
  <c r="K82" i="15" s="1"/>
  <c r="L82" i="15" s="1"/>
  <c r="N82" i="15" s="1"/>
  <c r="J81" i="15"/>
  <c r="K81" i="15" s="1"/>
  <c r="L81" i="15" s="1"/>
  <c r="N81" i="15" s="1"/>
  <c r="J80" i="15"/>
  <c r="K80" i="15" s="1"/>
  <c r="L80" i="15" s="1"/>
  <c r="N80" i="15" s="1"/>
  <c r="J79" i="15"/>
  <c r="K79" i="15" s="1"/>
  <c r="L79" i="15" s="1"/>
  <c r="N79" i="15" s="1"/>
  <c r="J78" i="15"/>
  <c r="K78" i="15" s="1"/>
  <c r="L78" i="15" s="1"/>
  <c r="N78" i="15" s="1"/>
  <c r="J77" i="15"/>
  <c r="K77" i="15" s="1"/>
  <c r="L77" i="15" s="1"/>
  <c r="N77" i="15" s="1"/>
  <c r="J76" i="15"/>
  <c r="K76" i="15" s="1"/>
  <c r="L76" i="15" s="1"/>
  <c r="N76" i="15" s="1"/>
  <c r="J75" i="15"/>
  <c r="K75" i="15" s="1"/>
  <c r="L75" i="15" s="1"/>
  <c r="N75" i="15" s="1"/>
  <c r="J74" i="15"/>
  <c r="K74" i="15" s="1"/>
  <c r="L74" i="15" s="1"/>
  <c r="N74" i="15" s="1"/>
  <c r="J73" i="15"/>
  <c r="K73" i="15" s="1"/>
  <c r="L73" i="15" s="1"/>
  <c r="N73" i="15" s="1"/>
  <c r="J72" i="15"/>
  <c r="K72" i="15" s="1"/>
  <c r="L72" i="15" s="1"/>
  <c r="N72" i="15" s="1"/>
  <c r="J71" i="15"/>
  <c r="K71" i="15" s="1"/>
  <c r="L71" i="15" s="1"/>
  <c r="N71" i="15" s="1"/>
  <c r="J70" i="15"/>
  <c r="K70" i="15" s="1"/>
  <c r="L70" i="15" s="1"/>
  <c r="N70" i="15" s="1"/>
  <c r="J69" i="15"/>
  <c r="K69" i="15" s="1"/>
  <c r="L69" i="15" s="1"/>
  <c r="N69" i="15" s="1"/>
  <c r="J68" i="15"/>
  <c r="K68" i="15" s="1"/>
  <c r="L68" i="15" s="1"/>
  <c r="N68" i="15" s="1"/>
  <c r="J67" i="15"/>
  <c r="K67" i="15" s="1"/>
  <c r="L67" i="15" s="1"/>
  <c r="N67" i="15" s="1"/>
  <c r="J66" i="15"/>
  <c r="K66" i="15" s="1"/>
  <c r="L66" i="15" s="1"/>
  <c r="N66" i="15" s="1"/>
  <c r="J65" i="15"/>
  <c r="K65" i="15" s="1"/>
  <c r="L65" i="15" s="1"/>
  <c r="N65" i="15" s="1"/>
  <c r="J64" i="15"/>
  <c r="K64" i="15" s="1"/>
  <c r="L64" i="15" s="1"/>
  <c r="N64" i="15" s="1"/>
  <c r="J63" i="15"/>
  <c r="K63" i="15" s="1"/>
  <c r="L63" i="15" s="1"/>
  <c r="N63" i="15" s="1"/>
  <c r="J62" i="15"/>
  <c r="K62" i="15" s="1"/>
  <c r="L62" i="15" s="1"/>
  <c r="N62" i="15" s="1"/>
  <c r="J61" i="15"/>
  <c r="K61" i="15" s="1"/>
  <c r="L61" i="15" s="1"/>
  <c r="N61" i="15" s="1"/>
  <c r="J60" i="15"/>
  <c r="K60" i="15" s="1"/>
  <c r="L60" i="15" s="1"/>
  <c r="N60" i="15" s="1"/>
  <c r="J59" i="15"/>
  <c r="K59" i="15" s="1"/>
  <c r="L59" i="15" s="1"/>
  <c r="N59" i="15" s="1"/>
  <c r="J58" i="15"/>
  <c r="K58" i="15" s="1"/>
  <c r="L58" i="15" s="1"/>
  <c r="N58" i="15" s="1"/>
  <c r="J57" i="15"/>
  <c r="K57" i="15" s="1"/>
  <c r="L57" i="15" s="1"/>
  <c r="N57" i="15" s="1"/>
  <c r="J56" i="15"/>
  <c r="K56" i="15" s="1"/>
  <c r="L56" i="15" s="1"/>
  <c r="N56" i="15" s="1"/>
  <c r="J55" i="15"/>
  <c r="K55" i="15" s="1"/>
  <c r="L55" i="15" s="1"/>
  <c r="N55" i="15" s="1"/>
  <c r="J54" i="15"/>
  <c r="K54" i="15" s="1"/>
  <c r="L54" i="15" s="1"/>
  <c r="N54" i="15" s="1"/>
  <c r="J53" i="15"/>
  <c r="K53" i="15" s="1"/>
  <c r="L53" i="15" s="1"/>
  <c r="N53" i="15" s="1"/>
  <c r="J52" i="15"/>
  <c r="K52" i="15" s="1"/>
  <c r="L52" i="15" s="1"/>
  <c r="N52" i="15" s="1"/>
  <c r="J51" i="15"/>
  <c r="K51" i="15" s="1"/>
  <c r="L51" i="15" s="1"/>
  <c r="N51" i="15" s="1"/>
  <c r="J50" i="15"/>
  <c r="K50" i="15" s="1"/>
  <c r="L50" i="15" s="1"/>
  <c r="N50" i="15" s="1"/>
  <c r="J49" i="15"/>
  <c r="K49" i="15" s="1"/>
  <c r="L49" i="15" s="1"/>
  <c r="N49" i="15" s="1"/>
  <c r="J48" i="15"/>
  <c r="K48" i="15" s="1"/>
  <c r="L48" i="15" s="1"/>
  <c r="N48" i="15" s="1"/>
  <c r="J47" i="15"/>
  <c r="K47" i="15" s="1"/>
  <c r="L47" i="15" s="1"/>
  <c r="N47" i="15" s="1"/>
  <c r="J46" i="15"/>
  <c r="K46" i="15" s="1"/>
  <c r="L46" i="15" s="1"/>
  <c r="N46" i="15" s="1"/>
  <c r="J45" i="15"/>
  <c r="K45" i="15" s="1"/>
  <c r="L45" i="15" s="1"/>
  <c r="N45" i="15" s="1"/>
  <c r="J44" i="15"/>
  <c r="K44" i="15" s="1"/>
  <c r="L44" i="15" s="1"/>
  <c r="N44" i="15" s="1"/>
  <c r="J43" i="15"/>
  <c r="K43" i="15" s="1"/>
  <c r="L43" i="15" s="1"/>
  <c r="N43" i="15" s="1"/>
  <c r="J42" i="15"/>
  <c r="K42" i="15" s="1"/>
  <c r="L42" i="15" s="1"/>
  <c r="N42" i="15" s="1"/>
  <c r="J41" i="15"/>
  <c r="K41" i="15" s="1"/>
  <c r="L41" i="15" s="1"/>
  <c r="N41" i="15" s="1"/>
  <c r="J40" i="15"/>
  <c r="K40" i="15" s="1"/>
  <c r="L40" i="15" s="1"/>
  <c r="N40" i="15" s="1"/>
  <c r="J39" i="15"/>
  <c r="K39" i="15" s="1"/>
  <c r="L39" i="15" s="1"/>
  <c r="N39" i="15" s="1"/>
  <c r="J38" i="15"/>
  <c r="K38" i="15" s="1"/>
  <c r="L38" i="15" s="1"/>
  <c r="N38" i="15" s="1"/>
  <c r="J37" i="15"/>
  <c r="K37" i="15" s="1"/>
  <c r="L37" i="15" s="1"/>
  <c r="N37" i="15" s="1"/>
  <c r="J36" i="15"/>
  <c r="K36" i="15" s="1"/>
  <c r="L36" i="15" s="1"/>
  <c r="N36" i="15" s="1"/>
  <c r="K35" i="15"/>
  <c r="L35" i="15" s="1"/>
  <c r="N35" i="15" s="1"/>
  <c r="J35" i="15"/>
  <c r="J34" i="15"/>
  <c r="K34" i="15" s="1"/>
  <c r="L34" i="15" s="1"/>
  <c r="N34" i="15" s="1"/>
  <c r="J33" i="15"/>
  <c r="K33" i="15" s="1"/>
  <c r="L33" i="15" s="1"/>
  <c r="N33" i="15" s="1"/>
  <c r="J32" i="15"/>
  <c r="K32" i="15" s="1"/>
  <c r="L32" i="15" s="1"/>
  <c r="N32" i="15" s="1"/>
  <c r="J31" i="15"/>
  <c r="K31" i="15" s="1"/>
  <c r="L31" i="15" s="1"/>
  <c r="N31" i="15" s="1"/>
  <c r="J30" i="15"/>
  <c r="K30" i="15" s="1"/>
  <c r="L30" i="15" s="1"/>
  <c r="N30" i="15" s="1"/>
  <c r="J29" i="15"/>
  <c r="K29" i="15" s="1"/>
  <c r="L29" i="15" s="1"/>
  <c r="N29" i="15" s="1"/>
  <c r="J28" i="15"/>
  <c r="K28" i="15" s="1"/>
  <c r="L28" i="15" s="1"/>
  <c r="N28" i="15" s="1"/>
  <c r="J27" i="15"/>
  <c r="K27" i="15" s="1"/>
  <c r="L27" i="15" s="1"/>
  <c r="N27" i="15" s="1"/>
  <c r="J26" i="15"/>
  <c r="K26" i="15" s="1"/>
  <c r="L26" i="15" s="1"/>
  <c r="N26" i="15" s="1"/>
  <c r="J25" i="15"/>
  <c r="K25" i="15" s="1"/>
  <c r="L25" i="15" s="1"/>
  <c r="N25" i="15" s="1"/>
  <c r="J24" i="15"/>
  <c r="K24" i="15" s="1"/>
  <c r="L24" i="15" s="1"/>
  <c r="N24" i="15" s="1"/>
  <c r="J23" i="15"/>
  <c r="K23" i="15" s="1"/>
  <c r="L23" i="15" s="1"/>
  <c r="N23" i="15" s="1"/>
  <c r="J22" i="15"/>
  <c r="K22" i="15" s="1"/>
  <c r="L22" i="15" s="1"/>
  <c r="N22" i="15" s="1"/>
  <c r="J21" i="15"/>
  <c r="K21" i="15" s="1"/>
  <c r="L21" i="15" s="1"/>
  <c r="N21" i="15" s="1"/>
  <c r="J20" i="15"/>
  <c r="K20" i="15" s="1"/>
  <c r="L20" i="15" s="1"/>
  <c r="N20" i="15" s="1"/>
  <c r="J19" i="15"/>
  <c r="K19" i="15" s="1"/>
  <c r="L19" i="15" s="1"/>
  <c r="N19" i="15" s="1"/>
  <c r="J18" i="15"/>
  <c r="K18" i="15" s="1"/>
  <c r="L18" i="15" s="1"/>
  <c r="N18" i="15" s="1"/>
  <c r="J17" i="15"/>
  <c r="K17" i="15" s="1"/>
  <c r="L17" i="15" s="1"/>
  <c r="N17" i="15" s="1"/>
  <c r="J16" i="15"/>
  <c r="K16" i="15" s="1"/>
  <c r="L16" i="15" s="1"/>
  <c r="N16" i="15" s="1"/>
  <c r="J15" i="15"/>
  <c r="K15" i="15" s="1"/>
  <c r="L15" i="15" s="1"/>
  <c r="N15" i="15" s="1"/>
  <c r="J14" i="15"/>
  <c r="K14" i="15" s="1"/>
  <c r="L14" i="15" s="1"/>
  <c r="N14" i="15" s="1"/>
  <c r="J13" i="15"/>
  <c r="K13" i="15" s="1"/>
  <c r="L13" i="15" s="1"/>
  <c r="N13" i="15" s="1"/>
  <c r="J12" i="15"/>
  <c r="K12" i="15" s="1"/>
  <c r="L12" i="15" s="1"/>
  <c r="N12" i="15" s="1"/>
  <c r="J11" i="15"/>
  <c r="K11" i="15" s="1"/>
  <c r="L11" i="15" s="1"/>
  <c r="N11" i="15" s="1"/>
  <c r="J10" i="15"/>
  <c r="K10" i="15" s="1"/>
  <c r="L10" i="15" s="1"/>
  <c r="N10" i="15" s="1"/>
  <c r="F41" i="13" a="1"/>
  <c r="F25" i="13" a="1"/>
  <c r="B27" i="13" a="1"/>
  <c r="B27" i="13" s="1"/>
  <c r="H29" i="13" l="1"/>
  <c r="H33" i="13"/>
  <c r="H26" i="13"/>
  <c r="H30" i="13"/>
  <c r="H34" i="13"/>
  <c r="H31" i="13"/>
  <c r="H32" i="13"/>
  <c r="H35" i="13"/>
  <c r="H28" i="13"/>
  <c r="H36" i="13"/>
  <c r="F41" i="13"/>
  <c r="H45" i="13"/>
  <c r="H49" i="13"/>
  <c r="H42" i="13"/>
  <c r="H46" i="13"/>
  <c r="H50" i="13"/>
  <c r="H43" i="13"/>
  <c r="H51" i="13"/>
  <c r="H44" i="13"/>
  <c r="H52" i="13"/>
  <c r="H47" i="13"/>
  <c r="H48" i="13"/>
  <c r="F25" i="13"/>
  <c r="K33" i="13"/>
  <c r="J34" i="13"/>
  <c r="I35" i="13"/>
  <c r="G36" i="13"/>
  <c r="G33" i="13"/>
  <c r="K34" i="13"/>
  <c r="J35" i="13"/>
  <c r="I36" i="13"/>
  <c r="I33" i="13"/>
  <c r="G34" i="13"/>
  <c r="K35" i="13"/>
  <c r="J36" i="13"/>
  <c r="J33" i="13"/>
  <c r="I34" i="13"/>
  <c r="G35" i="13"/>
  <c r="K36" i="13"/>
  <c r="I50" i="13"/>
  <c r="J46" i="13"/>
  <c r="K42" i="13"/>
  <c r="I46" i="13"/>
  <c r="G47" i="13"/>
  <c r="I42" i="13"/>
  <c r="K50" i="13"/>
  <c r="G51" i="13"/>
  <c r="J42" i="13"/>
  <c r="G42" i="13"/>
  <c r="J50" i="13"/>
  <c r="K46" i="13"/>
  <c r="G50" i="13"/>
  <c r="G46" i="13"/>
  <c r="I49" i="13"/>
  <c r="I45" i="13"/>
  <c r="J49" i="13"/>
  <c r="J45" i="13"/>
  <c r="K49" i="13"/>
  <c r="K45" i="13"/>
  <c r="G45" i="13"/>
  <c r="G49" i="13"/>
  <c r="G44" i="13"/>
  <c r="I52" i="13"/>
  <c r="I48" i="13"/>
  <c r="I44" i="13"/>
  <c r="J52" i="13"/>
  <c r="J48" i="13"/>
  <c r="J44" i="13"/>
  <c r="K52" i="13"/>
  <c r="K48" i="13"/>
  <c r="K44" i="13"/>
  <c r="G52" i="13"/>
  <c r="G48" i="13"/>
  <c r="G43" i="13"/>
  <c r="I51" i="13"/>
  <c r="I47" i="13"/>
  <c r="I43" i="13"/>
  <c r="J51" i="13"/>
  <c r="J47" i="13"/>
  <c r="J43" i="13"/>
  <c r="K51" i="13"/>
  <c r="K47" i="13"/>
  <c r="K43" i="13"/>
  <c r="G32" i="13"/>
  <c r="I32" i="13"/>
  <c r="J32" i="13"/>
  <c r="K32" i="13"/>
  <c r="G31" i="13"/>
  <c r="I31" i="13"/>
  <c r="J31" i="13"/>
  <c r="K31" i="13"/>
  <c r="G30" i="13"/>
  <c r="I30" i="13"/>
  <c r="J30" i="13"/>
  <c r="K30" i="13"/>
  <c r="G29" i="13"/>
  <c r="I29" i="13"/>
  <c r="J29" i="13"/>
  <c r="K29" i="13"/>
  <c r="J10" i="12"/>
  <c r="K10" i="12" s="1"/>
  <c r="L10" i="12" s="1"/>
  <c r="N10" i="12" s="1"/>
  <c r="J11" i="12"/>
  <c r="K11" i="12" s="1"/>
  <c r="L11" i="12" s="1"/>
  <c r="N11" i="12" s="1"/>
  <c r="J12" i="12"/>
  <c r="K12" i="12" s="1"/>
  <c r="L12" i="12" s="1"/>
  <c r="N12" i="12" s="1"/>
  <c r="J13" i="12"/>
  <c r="K13" i="12" s="1"/>
  <c r="L13" i="12" s="1"/>
  <c r="N13" i="12" s="1"/>
  <c r="J14" i="12"/>
  <c r="K14" i="12" s="1"/>
  <c r="L14" i="12" s="1"/>
  <c r="N14" i="12" s="1"/>
  <c r="J15" i="12"/>
  <c r="K15" i="12" s="1"/>
  <c r="L15" i="12" s="1"/>
  <c r="N15" i="12" s="1"/>
  <c r="J16" i="12"/>
  <c r="K16" i="12" s="1"/>
  <c r="L16" i="12" s="1"/>
  <c r="N16" i="12" s="1"/>
  <c r="J17" i="12"/>
  <c r="K17" i="12" s="1"/>
  <c r="L17" i="12" s="1"/>
  <c r="N17" i="12" s="1"/>
  <c r="J18" i="12"/>
  <c r="K18" i="12" s="1"/>
  <c r="L18" i="12" s="1"/>
  <c r="N18" i="12" s="1"/>
  <c r="J19" i="12"/>
  <c r="K19" i="12" s="1"/>
  <c r="L19" i="12" s="1"/>
  <c r="N19" i="12" s="1"/>
  <c r="J20" i="12"/>
  <c r="K20" i="12" s="1"/>
  <c r="L20" i="12" s="1"/>
  <c r="N20" i="12" s="1"/>
  <c r="J21" i="12"/>
  <c r="K21" i="12" s="1"/>
  <c r="L21" i="12" s="1"/>
  <c r="N21" i="12" s="1"/>
  <c r="J22" i="12"/>
  <c r="K22" i="12" s="1"/>
  <c r="L22" i="12" s="1"/>
  <c r="N22" i="12" s="1"/>
  <c r="J23" i="12"/>
  <c r="K23" i="12" s="1"/>
  <c r="L23" i="12" s="1"/>
  <c r="N23" i="12" s="1"/>
  <c r="J24" i="12"/>
  <c r="K24" i="12" s="1"/>
  <c r="L24" i="12" s="1"/>
  <c r="N24" i="12" s="1"/>
  <c r="J25" i="12"/>
  <c r="K25" i="12" s="1"/>
  <c r="L25" i="12" s="1"/>
  <c r="N25" i="12" s="1"/>
  <c r="J26" i="12"/>
  <c r="K26" i="12" s="1"/>
  <c r="L26" i="12" s="1"/>
  <c r="N26" i="12" s="1"/>
  <c r="J27" i="12"/>
  <c r="K27" i="12" s="1"/>
  <c r="L27" i="12" s="1"/>
  <c r="N27" i="12" s="1"/>
  <c r="J28" i="12"/>
  <c r="K28" i="12" s="1"/>
  <c r="L28" i="12" s="1"/>
  <c r="N28" i="12" s="1"/>
  <c r="J29" i="12"/>
  <c r="K29" i="12" s="1"/>
  <c r="L29" i="12" s="1"/>
  <c r="N29" i="12" s="1"/>
  <c r="J30" i="12"/>
  <c r="K30" i="12" s="1"/>
  <c r="L30" i="12" s="1"/>
  <c r="N30" i="12" s="1"/>
  <c r="J31" i="12"/>
  <c r="K31" i="12" s="1"/>
  <c r="L31" i="12" s="1"/>
  <c r="N31" i="12" s="1"/>
  <c r="J32" i="12"/>
  <c r="K32" i="12" s="1"/>
  <c r="L32" i="12" s="1"/>
  <c r="N32" i="12" s="1"/>
  <c r="J33" i="12"/>
  <c r="K33" i="12" s="1"/>
  <c r="L33" i="12" s="1"/>
  <c r="N33" i="12" s="1"/>
  <c r="J34" i="12"/>
  <c r="K34" i="12" s="1"/>
  <c r="L34" i="12" s="1"/>
  <c r="N34" i="12" s="1"/>
  <c r="J35" i="12"/>
  <c r="K35" i="12" s="1"/>
  <c r="L35" i="12" s="1"/>
  <c r="N35" i="12" s="1"/>
  <c r="J36" i="12"/>
  <c r="K36" i="12" s="1"/>
  <c r="L36" i="12" s="1"/>
  <c r="N36" i="12" s="1"/>
  <c r="J37" i="12"/>
  <c r="K37" i="12" s="1"/>
  <c r="L37" i="12" s="1"/>
  <c r="N37" i="12" s="1"/>
  <c r="J38" i="12"/>
  <c r="K38" i="12" s="1"/>
  <c r="L38" i="12" s="1"/>
  <c r="N38" i="12" s="1"/>
  <c r="J39" i="12"/>
  <c r="K39" i="12" s="1"/>
  <c r="L39" i="12" s="1"/>
  <c r="N39" i="12" s="1"/>
  <c r="J40" i="12"/>
  <c r="K40" i="12" s="1"/>
  <c r="L40" i="12" s="1"/>
  <c r="N40" i="12" s="1"/>
  <c r="J41" i="12"/>
  <c r="K41" i="12" s="1"/>
  <c r="L41" i="12" s="1"/>
  <c r="N41" i="12" s="1"/>
  <c r="J42" i="12"/>
  <c r="K42" i="12" s="1"/>
  <c r="L42" i="12" s="1"/>
  <c r="N42" i="12" s="1"/>
  <c r="J43" i="12"/>
  <c r="K43" i="12" s="1"/>
  <c r="L43" i="12" s="1"/>
  <c r="N43" i="12" s="1"/>
  <c r="J44" i="12"/>
  <c r="K44" i="12" s="1"/>
  <c r="L44" i="12" s="1"/>
  <c r="N44" i="12" s="1"/>
  <c r="J45" i="12"/>
  <c r="K45" i="12" s="1"/>
  <c r="L45" i="12" s="1"/>
  <c r="N45" i="12" s="1"/>
  <c r="J46" i="12"/>
  <c r="K46" i="12" s="1"/>
  <c r="L46" i="12" s="1"/>
  <c r="N46" i="12" s="1"/>
  <c r="J47" i="12"/>
  <c r="K47" i="12" s="1"/>
  <c r="L47" i="12" s="1"/>
  <c r="N47" i="12" s="1"/>
  <c r="J48" i="12"/>
  <c r="K48" i="12" s="1"/>
  <c r="L48" i="12" s="1"/>
  <c r="N48" i="12" s="1"/>
  <c r="J49" i="12"/>
  <c r="K49" i="12" s="1"/>
  <c r="L49" i="12" s="1"/>
  <c r="N49" i="12" s="1"/>
  <c r="J50" i="12"/>
  <c r="K50" i="12" s="1"/>
  <c r="L50" i="12" s="1"/>
  <c r="N50" i="12" s="1"/>
  <c r="J51" i="12"/>
  <c r="K51" i="12" s="1"/>
  <c r="L51" i="12" s="1"/>
  <c r="N51" i="12" s="1"/>
  <c r="J52" i="12"/>
  <c r="K52" i="12" s="1"/>
  <c r="L52" i="12" s="1"/>
  <c r="N52" i="12" s="1"/>
  <c r="J53" i="12"/>
  <c r="K53" i="12" s="1"/>
  <c r="L53" i="12" s="1"/>
  <c r="N53" i="12" s="1"/>
  <c r="J54" i="12"/>
  <c r="K54" i="12" s="1"/>
  <c r="L54" i="12" s="1"/>
  <c r="N54" i="12" s="1"/>
  <c r="J55" i="12"/>
  <c r="K55" i="12" s="1"/>
  <c r="L55" i="12" s="1"/>
  <c r="N55" i="12" s="1"/>
  <c r="J56" i="12"/>
  <c r="K56" i="12" s="1"/>
  <c r="L56" i="12" s="1"/>
  <c r="N56" i="12" s="1"/>
  <c r="J57" i="12"/>
  <c r="K57" i="12" s="1"/>
  <c r="L57" i="12" s="1"/>
  <c r="N57" i="12" s="1"/>
  <c r="J58" i="12"/>
  <c r="K58" i="12" s="1"/>
  <c r="L58" i="12" s="1"/>
  <c r="N58" i="12" s="1"/>
  <c r="J59" i="12"/>
  <c r="K59" i="12" s="1"/>
  <c r="L59" i="12" s="1"/>
  <c r="N59" i="12" s="1"/>
  <c r="J60" i="12"/>
  <c r="K60" i="12" s="1"/>
  <c r="L60" i="12" s="1"/>
  <c r="N60" i="12" s="1"/>
  <c r="J61" i="12"/>
  <c r="K61" i="12" s="1"/>
  <c r="L61" i="12" s="1"/>
  <c r="N61" i="12" s="1"/>
  <c r="J62" i="12"/>
  <c r="K62" i="12" s="1"/>
  <c r="L62" i="12" s="1"/>
  <c r="N62" i="12" s="1"/>
  <c r="J63" i="12"/>
  <c r="K63" i="12" s="1"/>
  <c r="L63" i="12" s="1"/>
  <c r="N63" i="12" s="1"/>
  <c r="J64" i="12"/>
  <c r="K64" i="12" s="1"/>
  <c r="L64" i="12" s="1"/>
  <c r="N64" i="12" s="1"/>
  <c r="J65" i="12"/>
  <c r="K65" i="12" s="1"/>
  <c r="L65" i="12" s="1"/>
  <c r="N65" i="12" s="1"/>
  <c r="J66" i="12"/>
  <c r="K66" i="12" s="1"/>
  <c r="L66" i="12" s="1"/>
  <c r="N66" i="12" s="1"/>
  <c r="J67" i="12"/>
  <c r="K67" i="12" s="1"/>
  <c r="L67" i="12" s="1"/>
  <c r="N67" i="12" s="1"/>
  <c r="J68" i="12"/>
  <c r="K68" i="12" s="1"/>
  <c r="L68" i="12" s="1"/>
  <c r="N68" i="12" s="1"/>
  <c r="J69" i="12"/>
  <c r="K69" i="12" s="1"/>
  <c r="L69" i="12" s="1"/>
  <c r="N69" i="12" s="1"/>
  <c r="J70" i="12"/>
  <c r="K70" i="12" s="1"/>
  <c r="L70" i="12" s="1"/>
  <c r="N70" i="12" s="1"/>
  <c r="J71" i="12"/>
  <c r="K71" i="12" s="1"/>
  <c r="L71" i="12" s="1"/>
  <c r="N71" i="12" s="1"/>
  <c r="J72" i="12"/>
  <c r="K72" i="12" s="1"/>
  <c r="L72" i="12" s="1"/>
  <c r="N72" i="12" s="1"/>
  <c r="J73" i="12"/>
  <c r="K73" i="12" s="1"/>
  <c r="L73" i="12" s="1"/>
  <c r="N73" i="12" s="1"/>
  <c r="J74" i="12"/>
  <c r="K74" i="12" s="1"/>
  <c r="L74" i="12" s="1"/>
  <c r="N74" i="12" s="1"/>
  <c r="J75" i="12"/>
  <c r="K75" i="12" s="1"/>
  <c r="L75" i="12" s="1"/>
  <c r="N75" i="12" s="1"/>
  <c r="J76" i="12"/>
  <c r="K76" i="12" s="1"/>
  <c r="L76" i="12" s="1"/>
  <c r="N76" i="12" s="1"/>
  <c r="J77" i="12"/>
  <c r="K77" i="12" s="1"/>
  <c r="L77" i="12" s="1"/>
  <c r="N77" i="12" s="1"/>
  <c r="J78" i="12"/>
  <c r="K78" i="12" s="1"/>
  <c r="L78" i="12" s="1"/>
  <c r="N78" i="12" s="1"/>
  <c r="J79" i="12"/>
  <c r="K79" i="12" s="1"/>
  <c r="L79" i="12" s="1"/>
  <c r="N79" i="12" s="1"/>
  <c r="J80" i="12"/>
  <c r="K80" i="12" s="1"/>
  <c r="L80" i="12" s="1"/>
  <c r="N80" i="12" s="1"/>
  <c r="J81" i="12"/>
  <c r="K81" i="12" s="1"/>
  <c r="L81" i="12" s="1"/>
  <c r="N81" i="12" s="1"/>
  <c r="J82" i="12"/>
  <c r="K82" i="12" s="1"/>
  <c r="L82" i="12" s="1"/>
  <c r="N82" i="12" s="1"/>
  <c r="J83" i="12"/>
  <c r="K83" i="12" s="1"/>
  <c r="L83" i="12" s="1"/>
  <c r="N83" i="12" s="1"/>
  <c r="J84" i="12"/>
  <c r="K84" i="12" s="1"/>
  <c r="L84" i="12" s="1"/>
  <c r="N84" i="12" s="1"/>
  <c r="J85" i="12"/>
  <c r="K85" i="12" s="1"/>
  <c r="L85" i="12" s="1"/>
  <c r="N85" i="12" s="1"/>
  <c r="J86" i="12"/>
  <c r="K86" i="12" s="1"/>
  <c r="L86" i="12" s="1"/>
  <c r="N86" i="12" s="1"/>
  <c r="J87" i="12"/>
  <c r="K87" i="12" s="1"/>
  <c r="L87" i="12" s="1"/>
  <c r="N87" i="12" s="1"/>
  <c r="J88" i="12"/>
  <c r="K88" i="12" s="1"/>
  <c r="L88" i="12" s="1"/>
  <c r="N88" i="12" s="1"/>
  <c r="J89" i="12"/>
  <c r="K89" i="12" s="1"/>
  <c r="L89" i="12" s="1"/>
  <c r="N89" i="12" s="1"/>
  <c r="J90" i="12"/>
  <c r="K90" i="12" s="1"/>
  <c r="L90" i="12" s="1"/>
  <c r="N90" i="12" s="1"/>
  <c r="J91" i="12"/>
  <c r="K91" i="12" s="1"/>
  <c r="L91" i="12" s="1"/>
  <c r="N91" i="12" s="1"/>
  <c r="J92" i="12"/>
  <c r="K92" i="12" s="1"/>
  <c r="L92" i="12" s="1"/>
  <c r="N92" i="12" s="1"/>
  <c r="J93" i="12"/>
  <c r="K93" i="12" s="1"/>
  <c r="L93" i="12" s="1"/>
  <c r="N93" i="12" s="1"/>
  <c r="J94" i="12"/>
  <c r="K94" i="12" s="1"/>
  <c r="L94" i="12" s="1"/>
  <c r="N94" i="12" s="1"/>
  <c r="J95" i="12"/>
  <c r="K95" i="12" s="1"/>
  <c r="L95" i="12" s="1"/>
  <c r="N95" i="12" s="1"/>
  <c r="J96" i="12"/>
  <c r="K96" i="12" s="1"/>
  <c r="L96" i="12" s="1"/>
  <c r="N96" i="12" s="1"/>
  <c r="J97" i="12"/>
  <c r="K97" i="12" s="1"/>
  <c r="L97" i="12" s="1"/>
  <c r="N97" i="12" s="1"/>
  <c r="J98" i="12"/>
  <c r="K98" i="12" s="1"/>
  <c r="L98" i="12" s="1"/>
  <c r="N98" i="12" s="1"/>
  <c r="J99" i="12"/>
  <c r="K99" i="12" s="1"/>
  <c r="L99" i="12" s="1"/>
  <c r="N99" i="12" s="1"/>
  <c r="J100" i="12"/>
  <c r="K100" i="12" s="1"/>
  <c r="L100" i="12" s="1"/>
  <c r="N100" i="12" s="1"/>
  <c r="J101" i="12"/>
  <c r="K101" i="12" s="1"/>
  <c r="L101" i="12" s="1"/>
  <c r="N101" i="12" s="1"/>
  <c r="J102" i="12"/>
  <c r="K102" i="12" s="1"/>
  <c r="L102" i="12" s="1"/>
  <c r="N102" i="12" s="1"/>
  <c r="J103" i="12"/>
  <c r="K103" i="12" s="1"/>
  <c r="L103" i="12" s="1"/>
  <c r="N103" i="12" s="1"/>
  <c r="J104" i="12"/>
  <c r="K104" i="12" s="1"/>
  <c r="L104" i="12" s="1"/>
  <c r="N104" i="12" s="1"/>
  <c r="J105" i="12"/>
  <c r="K105" i="12" s="1"/>
  <c r="L105" i="12" s="1"/>
  <c r="N105" i="12" s="1"/>
  <c r="J106" i="12"/>
  <c r="K106" i="12" s="1"/>
  <c r="L106" i="12" s="1"/>
  <c r="N106" i="12" s="1"/>
  <c r="J107" i="12"/>
  <c r="K107" i="12" s="1"/>
  <c r="L107" i="12" s="1"/>
  <c r="N107" i="12" s="1"/>
  <c r="J108" i="12"/>
  <c r="K108" i="12" s="1"/>
  <c r="L108" i="12" s="1"/>
  <c r="N108" i="12" s="1"/>
  <c r="J109" i="12"/>
  <c r="K109" i="12" s="1"/>
  <c r="L109" i="12" s="1"/>
  <c r="N109" i="12" s="1"/>
  <c r="J110" i="12"/>
  <c r="K110" i="12" s="1"/>
  <c r="L110" i="12" s="1"/>
  <c r="N110" i="12" s="1"/>
  <c r="J111" i="12"/>
  <c r="K111" i="12" s="1"/>
  <c r="L111" i="12" s="1"/>
  <c r="N111" i="12" s="1"/>
  <c r="J112" i="12"/>
  <c r="K112" i="12" s="1"/>
  <c r="L112" i="12" s="1"/>
  <c r="N112" i="12" s="1"/>
  <c r="J113" i="12"/>
  <c r="K113" i="12" s="1"/>
  <c r="L113" i="12" s="1"/>
  <c r="N113" i="12" s="1"/>
  <c r="J114" i="12"/>
  <c r="K114" i="12" s="1"/>
  <c r="L114" i="12" s="1"/>
  <c r="N114" i="12" s="1"/>
  <c r="J115" i="12"/>
  <c r="K115" i="12" s="1"/>
  <c r="L115" i="12" s="1"/>
  <c r="N115" i="12" s="1"/>
  <c r="J116" i="12"/>
  <c r="K116" i="12" s="1"/>
  <c r="L116" i="12" s="1"/>
  <c r="N116" i="12" s="1"/>
  <c r="J117" i="12"/>
  <c r="K117" i="12" s="1"/>
  <c r="L117" i="12" s="1"/>
  <c r="N117" i="12" s="1"/>
  <c r="J118" i="12"/>
  <c r="K118" i="12" s="1"/>
  <c r="L118" i="12" s="1"/>
  <c r="N118" i="12" s="1"/>
  <c r="J119" i="12"/>
  <c r="K119" i="12" s="1"/>
  <c r="L119" i="12" s="1"/>
  <c r="N119" i="12" s="1"/>
  <c r="J120" i="12"/>
  <c r="K120" i="12" s="1"/>
  <c r="L120" i="12" s="1"/>
  <c r="N120" i="12" s="1"/>
  <c r="J121" i="12"/>
  <c r="K121" i="12" s="1"/>
  <c r="L121" i="12" s="1"/>
  <c r="N121" i="12" s="1"/>
  <c r="J122" i="12"/>
  <c r="K122" i="12" s="1"/>
  <c r="L122" i="12" s="1"/>
  <c r="N122" i="12" s="1"/>
  <c r="J123" i="12"/>
  <c r="K123" i="12" s="1"/>
  <c r="L123" i="12" s="1"/>
  <c r="N123" i="12" s="1"/>
  <c r="J124" i="12"/>
  <c r="K124" i="12" s="1"/>
  <c r="L124" i="12" s="1"/>
  <c r="N124" i="12" s="1"/>
  <c r="J125" i="12"/>
  <c r="K125" i="12" s="1"/>
  <c r="L125" i="12" s="1"/>
  <c r="N125" i="12" s="1"/>
  <c r="J126" i="12"/>
  <c r="K126" i="12" s="1"/>
  <c r="L126" i="12" s="1"/>
  <c r="N126" i="12" s="1"/>
  <c r="J127" i="12"/>
  <c r="K127" i="12" s="1"/>
  <c r="L127" i="12" s="1"/>
  <c r="N127" i="12" s="1"/>
  <c r="J128" i="12"/>
  <c r="K128" i="12" s="1"/>
  <c r="L128" i="12" s="1"/>
  <c r="N128" i="12" s="1"/>
  <c r="J129" i="12"/>
  <c r="K129" i="12" s="1"/>
  <c r="L129" i="12" s="1"/>
  <c r="N129" i="12" s="1"/>
  <c r="J130" i="12"/>
  <c r="K130" i="12" s="1"/>
  <c r="L130" i="12" s="1"/>
  <c r="N130" i="12" s="1"/>
  <c r="J131" i="12"/>
  <c r="K131" i="12" s="1"/>
  <c r="L131" i="12" s="1"/>
  <c r="N131" i="12" s="1"/>
  <c r="J132" i="12"/>
  <c r="K132" i="12" s="1"/>
  <c r="L132" i="12" s="1"/>
  <c r="N132" i="12" s="1"/>
  <c r="J133" i="12"/>
  <c r="K133" i="12" s="1"/>
  <c r="L133" i="12" s="1"/>
  <c r="N133" i="12" s="1"/>
  <c r="J134" i="12"/>
  <c r="K134" i="12" s="1"/>
  <c r="L134" i="12" s="1"/>
  <c r="N134" i="12" s="1"/>
  <c r="J135" i="12"/>
  <c r="K135" i="12" s="1"/>
  <c r="L135" i="12" s="1"/>
  <c r="N135" i="12" s="1"/>
  <c r="J136" i="12"/>
  <c r="K136" i="12" s="1"/>
  <c r="L136" i="12" s="1"/>
  <c r="N136" i="12" s="1"/>
  <c r="J137" i="12"/>
  <c r="K137" i="12" s="1"/>
  <c r="L137" i="12" s="1"/>
  <c r="N137" i="12" s="1"/>
  <c r="J138" i="12"/>
  <c r="K138" i="12" s="1"/>
  <c r="L138" i="12" s="1"/>
  <c r="N138" i="12" s="1"/>
  <c r="J139" i="12"/>
  <c r="K139" i="12" s="1"/>
  <c r="L139" i="12" s="1"/>
  <c r="N139" i="12" s="1"/>
  <c r="J140" i="12"/>
  <c r="K140" i="12" s="1"/>
  <c r="L140" i="12" s="1"/>
  <c r="N140" i="12" s="1"/>
  <c r="J141" i="12"/>
  <c r="K141" i="12" s="1"/>
  <c r="L141" i="12" s="1"/>
  <c r="N141" i="12" s="1"/>
  <c r="J142" i="12"/>
  <c r="K142" i="12" s="1"/>
  <c r="L142" i="12" s="1"/>
  <c r="N142" i="12" s="1"/>
  <c r="J143" i="12"/>
  <c r="K143" i="12" s="1"/>
  <c r="L143" i="12" s="1"/>
  <c r="N143" i="12" s="1"/>
  <c r="J144" i="12"/>
  <c r="K144" i="12" s="1"/>
  <c r="L144" i="12" s="1"/>
  <c r="N144" i="12" s="1"/>
  <c r="J145" i="12"/>
  <c r="K145" i="12" s="1"/>
  <c r="L145" i="12" s="1"/>
  <c r="N145" i="12" s="1"/>
  <c r="J146" i="12"/>
  <c r="K146" i="12" s="1"/>
  <c r="L146" i="12" s="1"/>
  <c r="N146" i="12" s="1"/>
  <c r="J147" i="12"/>
  <c r="K147" i="12" s="1"/>
  <c r="L147" i="12" s="1"/>
  <c r="N147" i="12" s="1"/>
  <c r="J148" i="12"/>
  <c r="K148" i="12" s="1"/>
  <c r="L148" i="12" s="1"/>
  <c r="N148" i="12" s="1"/>
  <c r="J149" i="12"/>
  <c r="K149" i="12" s="1"/>
  <c r="L149" i="12" s="1"/>
  <c r="N149" i="12" s="1"/>
  <c r="J150" i="12"/>
  <c r="K150" i="12" s="1"/>
  <c r="L150" i="12" s="1"/>
  <c r="N150" i="12" s="1"/>
  <c r="J151" i="12"/>
  <c r="K151" i="12" s="1"/>
  <c r="L151" i="12" s="1"/>
  <c r="N151" i="12" s="1"/>
  <c r="J152" i="12"/>
  <c r="K152" i="12" s="1"/>
  <c r="L152" i="12" s="1"/>
  <c r="N152" i="12" s="1"/>
  <c r="J153" i="12"/>
  <c r="K153" i="12" s="1"/>
  <c r="L153" i="12" s="1"/>
  <c r="N153" i="12" s="1"/>
  <c r="J154" i="12"/>
  <c r="K154" i="12" s="1"/>
  <c r="L154" i="12" s="1"/>
  <c r="N154" i="12" s="1"/>
  <c r="J155" i="12"/>
  <c r="K155" i="12" s="1"/>
  <c r="L155" i="12" s="1"/>
  <c r="N155" i="12" s="1"/>
  <c r="J156" i="12"/>
  <c r="K156" i="12" s="1"/>
  <c r="L156" i="12" s="1"/>
  <c r="N156" i="12" s="1"/>
  <c r="J157" i="12"/>
  <c r="K157" i="12" s="1"/>
  <c r="L157" i="12" s="1"/>
  <c r="N157" i="12" s="1"/>
  <c r="J158" i="12"/>
  <c r="K158" i="12" s="1"/>
  <c r="L158" i="12" s="1"/>
  <c r="N158" i="12" s="1"/>
  <c r="J159" i="12"/>
  <c r="K159" i="12" s="1"/>
  <c r="L159" i="12" s="1"/>
  <c r="N159" i="12" s="1"/>
  <c r="J160" i="12"/>
  <c r="K160" i="12" s="1"/>
  <c r="L160" i="12" s="1"/>
  <c r="N160" i="12" s="1"/>
  <c r="J161" i="12"/>
  <c r="K161" i="12" s="1"/>
  <c r="L161" i="12" s="1"/>
  <c r="N161" i="12" s="1"/>
  <c r="J162" i="12"/>
  <c r="K162" i="12" s="1"/>
  <c r="L162" i="12" s="1"/>
  <c r="N162" i="12" s="1"/>
  <c r="J163" i="12"/>
  <c r="K163" i="12" s="1"/>
  <c r="L163" i="12" s="1"/>
  <c r="N163" i="12" s="1"/>
  <c r="J164" i="12"/>
  <c r="K164" i="12" s="1"/>
  <c r="L164" i="12" s="1"/>
  <c r="N164" i="12" s="1"/>
  <c r="J165" i="12"/>
  <c r="K165" i="12" s="1"/>
  <c r="L165" i="12" s="1"/>
  <c r="N165" i="12" s="1"/>
  <c r="J166" i="12"/>
  <c r="K166" i="12" s="1"/>
  <c r="L166" i="12" s="1"/>
  <c r="N166" i="12" s="1"/>
  <c r="J167" i="12"/>
  <c r="K167" i="12" s="1"/>
  <c r="L167" i="12" s="1"/>
  <c r="N167" i="12" s="1"/>
  <c r="J168" i="12"/>
  <c r="K168" i="12" s="1"/>
  <c r="L168" i="12" s="1"/>
  <c r="N168" i="12" s="1"/>
  <c r="J169" i="12"/>
  <c r="K169" i="12" s="1"/>
  <c r="L169" i="12" s="1"/>
  <c r="N169" i="12" s="1"/>
  <c r="J170" i="12"/>
  <c r="K170" i="12" s="1"/>
  <c r="L170" i="12" s="1"/>
  <c r="N170" i="12" s="1"/>
  <c r="J171" i="12"/>
  <c r="K171" i="12" s="1"/>
  <c r="L171" i="12" s="1"/>
  <c r="N171" i="12" s="1"/>
  <c r="J172" i="12"/>
  <c r="K172" i="12" s="1"/>
  <c r="L172" i="12" s="1"/>
  <c r="N172" i="12" s="1"/>
  <c r="J173" i="12"/>
  <c r="K173" i="12" s="1"/>
  <c r="L173" i="12" s="1"/>
  <c r="N173" i="12" s="1"/>
  <c r="J174" i="12"/>
  <c r="K174" i="12" s="1"/>
  <c r="L174" i="12" s="1"/>
  <c r="N174" i="12" s="1"/>
  <c r="J175" i="12"/>
  <c r="K175" i="12" s="1"/>
  <c r="L175" i="12" s="1"/>
  <c r="N175" i="12" s="1"/>
  <c r="J176" i="12"/>
  <c r="K176" i="12" s="1"/>
  <c r="L176" i="12" s="1"/>
  <c r="N176" i="12" s="1"/>
  <c r="J177" i="12"/>
  <c r="K177" i="12" s="1"/>
  <c r="L177" i="12" s="1"/>
  <c r="N177" i="12" s="1"/>
  <c r="J178" i="12"/>
  <c r="K178" i="12" s="1"/>
  <c r="L178" i="12" s="1"/>
  <c r="N178" i="12" s="1"/>
  <c r="J179" i="12"/>
  <c r="K179" i="12" s="1"/>
  <c r="L179" i="12" s="1"/>
  <c r="N179" i="12" s="1"/>
  <c r="J180" i="12"/>
  <c r="K180" i="12" s="1"/>
  <c r="L180" i="12" s="1"/>
  <c r="N180" i="12" s="1"/>
  <c r="J181" i="12"/>
  <c r="K181" i="12" s="1"/>
  <c r="L181" i="12" s="1"/>
  <c r="N181" i="12" s="1"/>
  <c r="J182" i="12"/>
  <c r="K182" i="12" s="1"/>
  <c r="L182" i="12" s="1"/>
  <c r="N182" i="12" s="1"/>
  <c r="J183" i="12"/>
  <c r="K183" i="12" s="1"/>
  <c r="L183" i="12" s="1"/>
  <c r="N183" i="12" s="1"/>
  <c r="J184" i="12"/>
  <c r="K184" i="12" s="1"/>
  <c r="L184" i="12" s="1"/>
  <c r="N184" i="12" s="1"/>
  <c r="J185" i="12"/>
  <c r="K185" i="12" s="1"/>
  <c r="L185" i="12" s="1"/>
  <c r="N185" i="12" s="1"/>
  <c r="J9" i="12"/>
  <c r="K9" i="12" s="1"/>
  <c r="L9" i="12" s="1"/>
  <c r="N9" i="12" s="1"/>
  <c r="H27" i="13" s="1"/>
  <c r="F9" i="13" l="1"/>
  <c r="H25" i="13"/>
  <c r="H37" i="13" s="1"/>
  <c r="I25" i="13"/>
  <c r="G41" i="13"/>
  <c r="G53" i="13" s="1"/>
  <c r="H41" i="13"/>
  <c r="H53" i="13" s="1"/>
  <c r="J41" i="13"/>
  <c r="J53" i="13" s="1"/>
  <c r="I41" i="13"/>
  <c r="I53" i="13" s="1"/>
  <c r="K41" i="13"/>
  <c r="K53" i="13" s="1"/>
  <c r="I28" i="13" l="1"/>
  <c r="K28" i="13"/>
  <c r="G27" i="13"/>
  <c r="J26" i="13"/>
  <c r="G28" i="13"/>
  <c r="I26" i="13"/>
  <c r="K26" i="13"/>
  <c r="J27" i="13"/>
  <c r="I27" i="13"/>
  <c r="K27" i="13"/>
  <c r="J28" i="13"/>
  <c r="G26" i="13"/>
  <c r="K25" i="13" l="1"/>
  <c r="K37" i="13" s="1"/>
  <c r="J25" i="13"/>
  <c r="J37" i="13" s="1"/>
  <c r="G25" i="13"/>
  <c r="G37" i="13" s="1"/>
  <c r="F8" i="13" s="1"/>
  <c r="I3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McGregor, Ellie</author>
  </authors>
  <commentList>
    <comment ref="AI22" authorId="0" shapeId="0" xr:uid="{9BA8E64C-EA5B-47C4-98E8-AAD1F3A275CD}">
      <text>
        <r>
          <rPr>
            <b/>
            <sz val="9"/>
            <color indexed="81"/>
            <rFont val="Tahoma"/>
            <family val="2"/>
          </rPr>
          <t>McGregor, Ellie:</t>
        </r>
        <r>
          <rPr>
            <sz val="9"/>
            <color indexed="81"/>
            <rFont val="Tahoma"/>
            <family val="2"/>
          </rPr>
          <t xml:space="preserve">
does the finance team refer to their finance team or the APSC finance team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McGregor, Ellie</author>
  </authors>
  <commentList>
    <comment ref="AI22" authorId="0" shapeId="0" xr:uid="{4EAD5051-8691-4715-809B-393465A3284A}">
      <text>
        <r>
          <rPr>
            <b/>
            <sz val="9"/>
            <color indexed="81"/>
            <rFont val="Tahoma"/>
            <family val="2"/>
          </rPr>
          <t>McGregor, Ellie:</t>
        </r>
        <r>
          <rPr>
            <sz val="9"/>
            <color indexed="81"/>
            <rFont val="Tahoma"/>
            <family val="2"/>
          </rPr>
          <t xml:space="preserve">
does the finance team refer to their finance team or the APSC finance team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AC1F32E-AF0F-4864-B255-879EF722016B}" keepAlive="1" name="Query - [EDT NAME] Formal Timeline xlsx" description="Connection to the '[EDT NAME] Formal Timeline xlsx' query in the workbook." type="5" refreshedVersion="0" background="1">
    <dbPr connection="Provider=Microsoft.Mashup.OleDb.1;Data Source=$Workbook$;Location=&quot;[EDT NAME] Formal Timeline xlsx&quot;;Extended Properties=&quot;&quot;" command="SELECT * FROM [[EDT NAME]] Formal Timeline xlsx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<sst xmlns="http://schemas.openxmlformats.org/spreadsheetml/2006/main" count="594" uniqueCount="150">
  <si>
    <t>Rate</t>
  </si>
  <si>
    <t>CAD</t>
  </si>
  <si>
    <t>USD</t>
  </si>
  <si>
    <t>EUR</t>
  </si>
  <si>
    <t>GBP</t>
  </si>
  <si>
    <t>AUD</t>
  </si>
  <si>
    <t>HKD</t>
  </si>
  <si>
    <t>CNY</t>
  </si>
  <si>
    <t>PAF</t>
  </si>
  <si>
    <t xml:space="preserve">Other </t>
  </si>
  <si>
    <t>Category</t>
  </si>
  <si>
    <t>Item</t>
  </si>
  <si>
    <t>Quantity</t>
  </si>
  <si>
    <t>Amount/Unit</t>
  </si>
  <si>
    <t>Tax + Shipping</t>
  </si>
  <si>
    <t>Currency</t>
  </si>
  <si>
    <t>Link to Source</t>
  </si>
  <si>
    <t>Income Source</t>
  </si>
  <si>
    <t>Submitted</t>
  </si>
  <si>
    <t xml:space="preserve">SuperApp Budget Overview </t>
  </si>
  <si>
    <r>
      <t xml:space="preserve">The funding section of the SuperApp is divided into two main deliverables: 
</t>
    </r>
    <r>
      <rPr>
        <b/>
        <sz val="11"/>
        <color theme="1"/>
        <rFont val="Calibri Light"/>
        <family val="2"/>
        <scheme val="major"/>
      </rPr>
      <t xml:space="preserve">1. Administration Budget
2. Development &amp; Build Budget
</t>
    </r>
    <r>
      <rPr>
        <sz val="11"/>
        <color theme="1"/>
        <rFont val="Calibri Light"/>
        <family val="2"/>
        <scheme val="major"/>
      </rPr>
      <t xml:space="preserve">
</t>
    </r>
    <r>
      <rPr>
        <i/>
        <sz val="11"/>
        <color theme="1"/>
        <rFont val="Calibri Light"/>
        <family val="2"/>
        <scheme val="major"/>
      </rPr>
      <t>This structure follows the PAF process for the 2025-26 session.</t>
    </r>
  </si>
  <si>
    <t>Administration Budget</t>
  </si>
  <si>
    <t>Development &amp; Build Budget</t>
  </si>
  <si>
    <r>
      <rPr>
        <b/>
        <sz val="11"/>
        <color theme="1"/>
        <rFont val="Calibri Light"/>
        <family val="2"/>
        <scheme val="major"/>
      </rPr>
      <t>Competition Expenses</t>
    </r>
    <r>
      <rPr>
        <sz val="11"/>
        <color theme="1"/>
        <rFont val="Calibri Light"/>
        <family val="2"/>
        <scheme val="major"/>
      </rPr>
      <t xml:space="preserve">
</t>
    </r>
    <r>
      <rPr>
        <i/>
        <sz val="11"/>
        <color theme="1"/>
        <rFont val="Calibri Light"/>
        <family val="2"/>
        <scheme val="major"/>
      </rPr>
      <t xml:space="preserve">These are costs associated with attending and participating in competitions. This is broken into two main categories: 
</t>
    </r>
    <r>
      <rPr>
        <b/>
        <sz val="11"/>
        <color theme="1"/>
        <rFont val="Calibri Light"/>
        <family val="2"/>
        <scheme val="major"/>
      </rPr>
      <t>Individual/People Costs.</t>
    </r>
    <r>
      <rPr>
        <i/>
        <sz val="11"/>
        <color theme="1"/>
        <rFont val="Calibri Light"/>
        <family val="2"/>
        <scheme val="major"/>
      </rPr>
      <t xml:space="preserve">
</t>
    </r>
    <r>
      <rPr>
        <sz val="11"/>
        <color theme="1"/>
        <rFont val="Calibri Light"/>
        <family val="2"/>
        <scheme val="major"/>
      </rPr>
      <t xml:space="preserve">- Airfare 
- Accomodation
- Travel Fees (e.g., visa, insurance)
</t>
    </r>
    <r>
      <rPr>
        <b/>
        <sz val="11"/>
        <color theme="1"/>
        <rFont val="Calibri Light"/>
        <family val="2"/>
        <scheme val="major"/>
      </rPr>
      <t xml:space="preserve">Prototyping Competition Expenses
</t>
    </r>
    <r>
      <rPr>
        <sz val="11"/>
        <color theme="1"/>
        <rFont val="Calibri Light"/>
        <family val="2"/>
        <scheme val="major"/>
      </rPr>
      <t xml:space="preserve">- Mileage 
- Meals
- Shipping 
- Car Rental
- Truck Rental 
- Registration Fees </t>
    </r>
  </si>
  <si>
    <r>
      <t xml:space="preserve">These are </t>
    </r>
    <r>
      <rPr>
        <b/>
        <sz val="11"/>
        <rFont val="Calibri Light"/>
        <family val="2"/>
        <scheme val="major"/>
      </rPr>
      <t>non-project-specific expenses that support the general functioning of the team</t>
    </r>
    <r>
      <rPr>
        <sz val="11"/>
        <rFont val="Calibri Light"/>
        <family val="2"/>
        <scheme val="major"/>
      </rPr>
      <t>.
They typically include annual or recurring costs, such as:
- Website domain &amp; hosting
- Google Workspace subscription
- Website management
- Posters, banners, marketing materials
- Clothing, merchandise/swag
- Team-building events
- Food &amp; drinks for team activities</t>
    </r>
  </si>
  <si>
    <t xml:space="preserve">Category </t>
  </si>
  <si>
    <t xml:space="preserve">Value Per Member </t>
  </si>
  <si>
    <t xml:space="preserve">Number of Active Members </t>
  </si>
  <si>
    <r>
      <rPr>
        <b/>
        <sz val="11"/>
        <color theme="1"/>
        <rFont val="Calibri Light"/>
        <family val="2"/>
        <scheme val="major"/>
      </rPr>
      <t xml:space="preserve">These are project and competition specific expenses. </t>
    </r>
    <r>
      <rPr>
        <sz val="11"/>
        <color theme="1"/>
        <rFont val="Calibri Light"/>
        <family val="2"/>
        <scheme val="major"/>
      </rPr>
      <t xml:space="preserve">
</t>
    </r>
    <r>
      <rPr>
        <b/>
        <sz val="11"/>
        <color theme="1"/>
        <rFont val="Calibri Light"/>
        <family val="2"/>
        <scheme val="major"/>
      </rPr>
      <t xml:space="preserve">Prototyping Expenses
</t>
    </r>
    <r>
      <rPr>
        <i/>
        <sz val="11"/>
        <color theme="1"/>
        <rFont val="Calibri Light"/>
        <family val="2"/>
        <scheme val="major"/>
      </rPr>
      <t>These are costs directly related to the development and testing of the project prototype.</t>
    </r>
    <r>
      <rPr>
        <sz val="11"/>
        <color theme="1"/>
        <rFont val="Calibri Light"/>
        <family val="2"/>
        <scheme val="major"/>
      </rPr>
      <t xml:space="preserve">
- Safety &amp; Equipment: PPE, safety gear, and related items.
- Capital Purchases: Large equipment or tools needed for prototyping.
- Prototype Parts &amp; Supplies: Materials and components used in building the prototype.
- Testing Equipment: Devices or tools used to evaluate the prototype.
- Prototyping Testing Transport &amp; Travel: Travel costs specifically for testing purposes.
- Software/Hardware: Project-specific licenses, tools, or devices.</t>
    </r>
  </si>
  <si>
    <t xml:space="preserve">Projected </t>
  </si>
  <si>
    <t xml:space="preserve">Not Submitted </t>
  </si>
  <si>
    <t>Reference (Briefly explain use, justify cost)</t>
  </si>
  <si>
    <t xml:space="preserve">Revenue Categories  </t>
  </si>
  <si>
    <t xml:space="preserve">Accounts </t>
  </si>
  <si>
    <t>Account Carry Over</t>
  </si>
  <si>
    <t xml:space="preserve">Sponsorship </t>
  </si>
  <si>
    <t>Legend:</t>
  </si>
  <si>
    <t>Enter text</t>
  </si>
  <si>
    <t>Select drop-down</t>
  </si>
  <si>
    <t>Formula, do not change</t>
  </si>
  <si>
    <t>Important: DO NOT CHANGE</t>
  </si>
  <si>
    <t>Subteam (Optional)</t>
  </si>
  <si>
    <t>Not Submitted</t>
  </si>
  <si>
    <t xml:space="preserve">Value of Submitted Reimbursement </t>
  </si>
  <si>
    <t>Project (If applicable)</t>
  </si>
  <si>
    <t xml:space="preserve">Active Project IDs (If applicable) </t>
  </si>
  <si>
    <t xml:space="preserve">Account Spending Restrictions </t>
  </si>
  <si>
    <t xml:space="preserve">Expense Category </t>
  </si>
  <si>
    <t xml:space="preserve">Total Value </t>
  </si>
  <si>
    <t xml:space="preserve">Total </t>
  </si>
  <si>
    <t xml:space="preserve">Purchaser </t>
  </si>
  <si>
    <t xml:space="preserve">Captain/Finance Team Approval </t>
  </si>
  <si>
    <t xml:space="preserve">Faculty Approval </t>
  </si>
  <si>
    <t xml:space="preserve">Date Submitted </t>
  </si>
  <si>
    <t>Team Member</t>
  </si>
  <si>
    <t xml:space="preserve">Department </t>
  </si>
  <si>
    <t>APSC Finance</t>
  </si>
  <si>
    <t>Stores</t>
  </si>
  <si>
    <t>Waiting for Approval</t>
  </si>
  <si>
    <t xml:space="preserve">Submitted </t>
  </si>
  <si>
    <t xml:space="preserve">Status </t>
  </si>
  <si>
    <t xml:space="preserve">Currency </t>
  </si>
  <si>
    <t xml:space="preserve">Subtotal </t>
  </si>
  <si>
    <t>Estimated Total In CAD</t>
  </si>
  <si>
    <t>Subteam (if applicable)</t>
  </si>
  <si>
    <t>Expenses Status</t>
  </si>
  <si>
    <t xml:space="preserve">Revenue Status </t>
  </si>
  <si>
    <t xml:space="preserve">Received </t>
  </si>
  <si>
    <t>In Progress</t>
  </si>
  <si>
    <t>Please complete all sections highlighted in orange. Note that it is your responsibility to ensure total revenue exceeds the combined total of administration, prototype, and competition expenses.</t>
  </si>
  <si>
    <t xml:space="preserve">Prototype Expense Categories  </t>
  </si>
  <si>
    <t xml:space="preserve">Competition Expense Categories  </t>
  </si>
  <si>
    <t xml:space="preserve">Consumables </t>
  </si>
  <si>
    <t>Welding</t>
  </si>
  <si>
    <t>Safety Equipment</t>
  </si>
  <si>
    <t>Capital Purchases</t>
  </si>
  <si>
    <t xml:space="preserve">Prototye Parts and Supplies </t>
  </si>
  <si>
    <t xml:space="preserve">Testing Equipment </t>
  </si>
  <si>
    <t>Prototype Testing Transport and Travel</t>
  </si>
  <si>
    <t>Software/Hardware</t>
  </si>
  <si>
    <t>Meals</t>
  </si>
  <si>
    <t>Air Fare</t>
  </si>
  <si>
    <t>Accomodation</t>
  </si>
  <si>
    <t xml:space="preserve">Other Transportation </t>
  </si>
  <si>
    <t xml:space="preserve">Travel </t>
  </si>
  <si>
    <t>Mileage</t>
  </si>
  <si>
    <t xml:space="preserve">Shipping </t>
  </si>
  <si>
    <t>Rental (Car, Truck, Trailer)</t>
  </si>
  <si>
    <t>Customs/Brokerage Fees</t>
  </si>
  <si>
    <t>Registration (group/competition entry)</t>
  </si>
  <si>
    <t>Registration (individual entry)</t>
  </si>
  <si>
    <t xml:space="preserve">Prototye Expenses </t>
  </si>
  <si>
    <t>Competition Expenses</t>
  </si>
  <si>
    <t>Prototype Expenses</t>
  </si>
  <si>
    <t xml:space="preserve">Development and Build Active Summary </t>
  </si>
  <si>
    <t xml:space="preserve">Competition Expenses (if applicable) </t>
  </si>
  <si>
    <t xml:space="preserve">Calculated PAF Funding </t>
  </si>
  <si>
    <t>BUDGETED EXPENSES</t>
  </si>
  <si>
    <t>Group Name</t>
  </si>
  <si>
    <t xml:space="preserve">Group Type </t>
  </si>
  <si>
    <t xml:space="preserve">Group Generic Email </t>
  </si>
  <si>
    <t>This document has been reviewed and signed by:
Minimum 2 members, 1 must have team signing authority. These two individuals are responsible for signing and approving all expense claims for members of the team. When a designated signing authority claims expenses, the other signing authority must co-sign. Designated signing authorities cannot authorize their own expenses.</t>
  </si>
  <si>
    <t xml:space="preserve">
</t>
  </si>
  <si>
    <t>Deliverable Timeline</t>
  </si>
  <si>
    <t>Ideation</t>
  </si>
  <si>
    <t>Project Start Date</t>
  </si>
  <si>
    <t>Design</t>
  </si>
  <si>
    <t xml:space="preserve">Current Date </t>
  </si>
  <si>
    <t>Manufacture</t>
  </si>
  <si>
    <t>Weeks in Progress</t>
  </si>
  <si>
    <t>Testing</t>
  </si>
  <si>
    <t>Milestone</t>
  </si>
  <si>
    <t>Development &amp; Build</t>
  </si>
  <si>
    <t>Project Progress</t>
  </si>
  <si>
    <t xml:space="preserve">Predicted Start Date </t>
  </si>
  <si>
    <t xml:space="preserve">Predicted End Date </t>
  </si>
  <si>
    <t>Predicted Duration (Days)</t>
  </si>
  <si>
    <t xml:space="preserve">Updated Start Date </t>
  </si>
  <si>
    <t xml:space="preserve">Updated End Date </t>
  </si>
  <si>
    <t>Updated Duration (days)</t>
  </si>
  <si>
    <t>Progress (%)</t>
  </si>
  <si>
    <t xml:space="preserve">Example </t>
  </si>
  <si>
    <t>49</t>
  </si>
  <si>
    <t>21</t>
  </si>
  <si>
    <t>Development and Build 2025-26</t>
  </si>
  <si>
    <t>Submitted Value</t>
  </si>
  <si>
    <t xml:space="preserve">Please replace this date with your chosen start date </t>
  </si>
  <si>
    <t>Deliverable Name</t>
  </si>
  <si>
    <t xml:space="preserve">This can be the name of your competition, presentation, etc. </t>
  </si>
  <si>
    <t xml:space="preserve">Please fill in the milestones that correspond with the given Design Phase </t>
  </si>
  <si>
    <t>Design Phase</t>
  </si>
  <si>
    <t xml:space="preserve">Please note that this section of the spreadsheet will update on its own, please message team.engineering@ubc.ca if you are experiencing difficulties </t>
  </si>
  <si>
    <t>Last updated</t>
  </si>
  <si>
    <r>
      <t xml:space="preserve">Claimant (Applicable for Reimbursements)
</t>
    </r>
    <r>
      <rPr>
        <i/>
        <sz val="11"/>
        <rFont val="Calibri Light"/>
        <family val="2"/>
        <scheme val="major"/>
      </rPr>
      <t xml:space="preserve">If the purchaser is a student, please list the first and last name here </t>
    </r>
    <r>
      <rPr>
        <b/>
        <i/>
        <sz val="11"/>
        <rFont val="Calibri Light"/>
        <family val="2"/>
        <scheme val="major"/>
      </rPr>
      <t xml:space="preserve"> </t>
    </r>
  </si>
  <si>
    <t>Discount %</t>
  </si>
  <si>
    <t xml:space="preserve">Discounted Estimated Total In CAD </t>
  </si>
  <si>
    <t>Design Team</t>
  </si>
  <si>
    <t xml:space="preserve">Team Type </t>
  </si>
  <si>
    <t>Legacy</t>
  </si>
  <si>
    <t xml:space="preserve">Competition People Costs </t>
  </si>
  <si>
    <t xml:space="preserve">Competition Physical Logistics </t>
  </si>
  <si>
    <t xml:space="preserve">Is Your Team Attending Competition This Year? </t>
  </si>
  <si>
    <t>Last Updated 25-Aug</t>
  </si>
  <si>
    <r>
      <rPr>
        <sz val="20"/>
        <color rgb="FFFF0000"/>
        <rFont val="Webdings"/>
        <family val="1"/>
        <charset val="2"/>
      </rPr>
      <t>l</t>
    </r>
    <r>
      <rPr>
        <sz val="20"/>
        <color rgb="FFFF0000"/>
        <rFont val="Calibri Light"/>
        <family val="2"/>
        <scheme val="major"/>
      </rPr>
      <t xml:space="preserve"> </t>
    </r>
    <r>
      <rPr>
        <sz val="11"/>
        <color rgb="FFFF0000"/>
        <rFont val="Calibri Light"/>
        <family val="2"/>
        <scheme val="major"/>
      </rPr>
      <t xml:space="preserve">The development &amp; Build budget includes Prototyping and Competition funding, which are tied directly to the PAF funding application. </t>
    </r>
    <r>
      <rPr>
        <b/>
        <sz val="11"/>
        <color rgb="FFFF0000"/>
        <rFont val="Calibri Light"/>
        <family val="2"/>
        <scheme val="major"/>
      </rPr>
      <t>Both the Administrative budget and Development &amp; Build budget must be submitted for approval</t>
    </r>
  </si>
  <si>
    <t>Prototype Value</t>
  </si>
  <si>
    <t>Projected Discount</t>
  </si>
  <si>
    <t>Please list all expenses below for preapproval. This process will help reduce purchasing approval time throughout the year. Be as specific as possible when completing this section.
Columns R-Y contain resources available to support your team and can be used to complete the Progress Progress Form.</t>
  </si>
  <si>
    <t>ACTUAL EXPENSES (To be submitted as a part of the Project Progress Form)</t>
  </si>
  <si>
    <t>Not covered by PAF</t>
  </si>
  <si>
    <t xml:space="preserve">Must have written pre-approval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</si>
</sst>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&quot;$&quot;#,##0.00"/>
    <numFmt numFmtId="165" formatCode="\W\K\ #"/>
    <numFmt numFmtId="166" formatCode="[$-409]d\-mmm;@"/>
    <numFmt numFmtId="167" formatCode="\W\k\ #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28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sz val="14"/>
      <name val="Calibri Light"/>
      <family val="2"/>
      <scheme val="major"/>
    </font>
    <font>
      <sz val="18"/>
      <color theme="3"/>
      <name val="Calibri Light"/>
      <family val="2"/>
      <scheme val="major"/>
    </font>
    <font>
      <sz val="26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20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20"/>
      <color rgb="FFFF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28"/>
      <color theme="0"/>
      <name val="Calibri Light"/>
      <family val="2"/>
      <scheme val="major"/>
    </font>
    <font>
      <b/>
      <i/>
      <sz val="12"/>
      <name val="Calibri Light"/>
      <family val="2"/>
      <scheme val="major"/>
    </font>
    <font>
      <b/>
      <i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3F3F76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20"/>
      <color rgb="FFFF0000"/>
      <name val="Webdings"/>
      <family val="1"/>
      <charset val="2"/>
    </font>
    <font>
      <sz val="11"/>
      <color rgb="FFFF0000"/>
      <name val="Calibri Light"/>
      <family val="1"/>
      <charset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CC9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rgb="FFF7CAAC"/>
      </patternFill>
    </fill>
    <fill>
      <patternFill patternType="solid">
        <fgColor rgb="FFFCF26A"/>
        <bgColor rgb="FFFFFF00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theme="4" tint="0.59999389629810485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rgb="FFF7CAAC"/>
      </patternFill>
    </fill>
    <fill>
      <patternFill patternType="solid">
        <fgColor theme="2" tint="-9.9978637043366805E-2"/>
        <bgColor rgb="FFF7CAAC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6"/>
      </patternFill>
    </fill>
    <fill>
      <patternFill patternType="solid">
        <fgColor theme="1"/>
        <bgColor theme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4536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0.24994659260841701"/>
      </top>
      <bottom style="dotted">
        <color theme="2" tint="-0.24994659260841701"/>
      </bottom>
      <diagonal/>
    </border>
    <border>
      <left style="dotted">
        <color theme="6"/>
      </left>
      <right style="dotted">
        <color theme="6"/>
      </right>
      <top/>
      <bottom style="dotted">
        <color theme="6"/>
      </bottom>
      <diagonal/>
    </border>
    <border>
      <left style="dotted">
        <color theme="6"/>
      </left>
      <right style="dotted">
        <color theme="6"/>
      </right>
      <top style="dotted">
        <color theme="6"/>
      </top>
      <bottom style="dotted">
        <color theme="6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2" fillId="3" borderId="6" applyNumberFormat="0" applyAlignment="0" applyProtection="0"/>
    <xf numFmtId="0" fontId="1" fillId="5" borderId="0" applyNumberFormat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249">
    <xf numFmtId="0" fontId="0" fillId="0" borderId="0" xfId="0"/>
    <xf numFmtId="0" fontId="6" fillId="0" borderId="0" xfId="0" applyFont="1" applyAlignment="1"/>
    <xf numFmtId="0" fontId="7" fillId="0" borderId="0" xfId="0" applyFont="1"/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14" fillId="0" borderId="14" xfId="0" applyFont="1" applyFill="1" applyBorder="1" applyAlignment="1"/>
    <xf numFmtId="0" fontId="11" fillId="0" borderId="14" xfId="0" applyFont="1" applyFill="1" applyBorder="1" applyAlignment="1"/>
    <xf numFmtId="0" fontId="10" fillId="0" borderId="0" xfId="0" applyFont="1"/>
    <xf numFmtId="0" fontId="5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16" fillId="0" borderId="0" xfId="4" applyFont="1"/>
    <xf numFmtId="0" fontId="8" fillId="0" borderId="0" xfId="0" applyFont="1" applyAlignment="1">
      <alignment horizontal="right"/>
    </xf>
    <xf numFmtId="166" fontId="8" fillId="0" borderId="0" xfId="0" applyNumberFormat="1" applyFont="1" applyAlignment="1">
      <alignment horizontal="left"/>
    </xf>
    <xf numFmtId="0" fontId="5" fillId="0" borderId="0" xfId="0" applyFont="1"/>
    <xf numFmtId="0" fontId="8" fillId="0" borderId="17" xfId="0" applyFont="1" applyBorder="1" applyAlignment="1">
      <alignment horizontal="right"/>
    </xf>
    <xf numFmtId="0" fontId="8" fillId="2" borderId="18" xfId="0" applyFont="1" applyFill="1" applyBorder="1" applyAlignment="1">
      <alignment horizontal="center" vertical="top" wrapText="1"/>
    </xf>
    <xf numFmtId="0" fontId="8" fillId="7" borderId="18" xfId="0" applyFont="1" applyFill="1" applyBorder="1" applyAlignment="1">
      <alignment horizontal="center" vertical="top" wrapText="1"/>
    </xf>
    <xf numFmtId="0" fontId="8" fillId="18" borderId="18" xfId="0" applyFont="1" applyFill="1" applyBorder="1" applyAlignment="1">
      <alignment horizontal="center" vertical="top" wrapText="1"/>
    </xf>
    <xf numFmtId="0" fontId="8" fillId="8" borderId="19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center" vertical="top" wrapText="1"/>
    </xf>
    <xf numFmtId="0" fontId="18" fillId="22" borderId="1" xfId="0" applyFont="1" applyFill="1" applyBorder="1"/>
    <xf numFmtId="0" fontId="5" fillId="6" borderId="1" xfId="0" applyFont="1" applyFill="1" applyBorder="1" applyProtection="1">
      <protection locked="0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7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/>
    </xf>
    <xf numFmtId="0" fontId="18" fillId="23" borderId="3" xfId="0" applyFont="1" applyFill="1" applyBorder="1" applyAlignment="1">
      <alignment horizontal="center" vertical="center" wrapText="1"/>
    </xf>
    <xf numFmtId="0" fontId="18" fillId="22" borderId="16" xfId="0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Protection="1">
      <protection locked="0"/>
    </xf>
    <xf numFmtId="0" fontId="5" fillId="0" borderId="1" xfId="0" applyFont="1" applyBorder="1"/>
    <xf numFmtId="44" fontId="5" fillId="21" borderId="1" xfId="0" applyNumberFormat="1" applyFont="1" applyFill="1" applyBorder="1"/>
    <xf numFmtId="0" fontId="5" fillId="9" borderId="1" xfId="0" applyFont="1" applyFill="1" applyBorder="1"/>
    <xf numFmtId="0" fontId="5" fillId="9" borderId="7" xfId="0" applyFont="1" applyFill="1" applyBorder="1"/>
    <xf numFmtId="0" fontId="5" fillId="16" borderId="2" xfId="0" applyFont="1" applyFill="1" applyBorder="1"/>
    <xf numFmtId="0" fontId="5" fillId="16" borderId="3" xfId="0" applyFont="1" applyFill="1" applyBorder="1"/>
    <xf numFmtId="0" fontId="5" fillId="16" borderId="3" xfId="0" applyFont="1" applyFill="1" applyBorder="1" applyAlignment="1">
      <alignment wrapText="1"/>
    </xf>
    <xf numFmtId="0" fontId="5" fillId="16" borderId="16" xfId="0" applyFont="1" applyFill="1" applyBorder="1"/>
    <xf numFmtId="0" fontId="5" fillId="16" borderId="1" xfId="0" applyFont="1" applyFill="1" applyBorder="1"/>
    <xf numFmtId="0" fontId="5" fillId="16" borderId="2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Protection="1">
      <protection locked="0"/>
    </xf>
    <xf numFmtId="0" fontId="5" fillId="10" borderId="1" xfId="0" applyFont="1" applyFill="1" applyBorder="1"/>
    <xf numFmtId="0" fontId="5" fillId="10" borderId="7" xfId="0" applyFont="1" applyFill="1" applyBorder="1"/>
    <xf numFmtId="0" fontId="5" fillId="17" borderId="2" xfId="0" applyFont="1" applyFill="1" applyBorder="1"/>
    <xf numFmtId="0" fontId="5" fillId="17" borderId="3" xfId="0" applyFont="1" applyFill="1" applyBorder="1"/>
    <xf numFmtId="0" fontId="5" fillId="17" borderId="3" xfId="0" applyFont="1" applyFill="1" applyBorder="1" applyAlignment="1">
      <alignment wrapText="1"/>
    </xf>
    <xf numFmtId="0" fontId="5" fillId="17" borderId="16" xfId="0" applyFont="1" applyFill="1" applyBorder="1"/>
    <xf numFmtId="0" fontId="5" fillId="17" borderId="1" xfId="0" applyFont="1" applyFill="1" applyBorder="1"/>
    <xf numFmtId="0" fontId="5" fillId="17" borderId="2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18" fillId="0" borderId="0" xfId="0" applyFont="1"/>
    <xf numFmtId="166" fontId="5" fillId="0" borderId="0" xfId="0" applyNumberFormat="1" applyFont="1"/>
    <xf numFmtId="0" fontId="5" fillId="17" borderId="4" xfId="0" applyFont="1" applyFill="1" applyBorder="1"/>
    <xf numFmtId="0" fontId="5" fillId="16" borderId="4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wrapText="1"/>
    </xf>
    <xf numFmtId="0" fontId="18" fillId="23" borderId="1" xfId="0" applyFont="1" applyFill="1" applyBorder="1" applyAlignment="1">
      <alignment horizontal="center"/>
    </xf>
    <xf numFmtId="0" fontId="18" fillId="22" borderId="7" xfId="0" applyFont="1" applyFill="1" applyBorder="1" applyAlignment="1">
      <alignment horizontal="center"/>
    </xf>
    <xf numFmtId="0" fontId="18" fillId="23" borderId="2" xfId="0" applyFont="1" applyFill="1" applyBorder="1" applyAlignment="1">
      <alignment horizontal="center"/>
    </xf>
    <xf numFmtId="0" fontId="18" fillId="23" borderId="3" xfId="0" applyFont="1" applyFill="1" applyBorder="1" applyAlignment="1">
      <alignment horizontal="center"/>
    </xf>
    <xf numFmtId="44" fontId="5" fillId="16" borderId="1" xfId="0" applyNumberFormat="1" applyFont="1" applyFill="1" applyBorder="1"/>
    <xf numFmtId="44" fontId="5" fillId="15" borderId="7" xfId="0" applyNumberFormat="1" applyFont="1" applyFill="1" applyBorder="1"/>
    <xf numFmtId="164" fontId="5" fillId="16" borderId="2" xfId="0" applyNumberFormat="1" applyFont="1" applyFill="1" applyBorder="1"/>
    <xf numFmtId="164" fontId="5" fillId="16" borderId="2" xfId="0" applyNumberFormat="1" applyFont="1" applyFill="1" applyBorder="1" applyAlignment="1">
      <alignment wrapText="1"/>
    </xf>
    <xf numFmtId="164" fontId="5" fillId="16" borderId="3" xfId="0" applyNumberFormat="1" applyFont="1" applyFill="1" applyBorder="1" applyAlignment="1">
      <alignment wrapText="1"/>
    </xf>
    <xf numFmtId="44" fontId="5" fillId="17" borderId="1" xfId="0" applyNumberFormat="1" applyFont="1" applyFill="1" applyBorder="1"/>
    <xf numFmtId="164" fontId="5" fillId="17" borderId="2" xfId="0" applyNumberFormat="1" applyFont="1" applyFill="1" applyBorder="1"/>
    <xf numFmtId="164" fontId="5" fillId="17" borderId="2" xfId="0" applyNumberFormat="1" applyFont="1" applyFill="1" applyBorder="1" applyAlignment="1">
      <alignment wrapText="1"/>
    </xf>
    <xf numFmtId="164" fontId="5" fillId="17" borderId="3" xfId="0" applyNumberFormat="1" applyFont="1" applyFill="1" applyBorder="1" applyAlignment="1">
      <alignment wrapText="1"/>
    </xf>
    <xf numFmtId="164" fontId="5" fillId="17" borderId="4" xfId="0" applyNumberFormat="1" applyFont="1" applyFill="1" applyBorder="1"/>
    <xf numFmtId="164" fontId="5" fillId="17" borderId="4" xfId="0" applyNumberFormat="1" applyFont="1" applyFill="1" applyBorder="1" applyAlignment="1">
      <alignment wrapText="1"/>
    </xf>
    <xf numFmtId="164" fontId="5" fillId="17" borderId="1" xfId="0" applyNumberFormat="1" applyFont="1" applyFill="1" applyBorder="1" applyAlignment="1">
      <alignment wrapText="1"/>
    </xf>
    <xf numFmtId="0" fontId="5" fillId="15" borderId="1" xfId="0" applyFont="1" applyFill="1" applyBorder="1"/>
    <xf numFmtId="164" fontId="5" fillId="15" borderId="1" xfId="0" applyNumberFormat="1" applyFont="1" applyFill="1" applyBorder="1"/>
    <xf numFmtId="164" fontId="5" fillId="15" borderId="5" xfId="0" applyNumberFormat="1" applyFont="1" applyFill="1" applyBorder="1"/>
    <xf numFmtId="0" fontId="8" fillId="0" borderId="0" xfId="0" applyFont="1"/>
    <xf numFmtId="0" fontId="23" fillId="0" borderId="0" xfId="0" applyFont="1" applyFill="1" applyBorder="1" applyAlignment="1" applyProtection="1">
      <protection locked="0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2" applyFont="1" applyFill="1"/>
    <xf numFmtId="0" fontId="8" fillId="19" borderId="18" xfId="0" applyFont="1" applyFill="1" applyBorder="1" applyAlignment="1">
      <alignment horizontal="center" vertical="top" wrapText="1"/>
    </xf>
    <xf numFmtId="0" fontId="5" fillId="0" borderId="0" xfId="0" applyFont="1" applyBorder="1"/>
    <xf numFmtId="0" fontId="25" fillId="22" borderId="0" xfId="0" applyFont="1" applyFill="1"/>
    <xf numFmtId="0" fontId="18" fillId="22" borderId="0" xfId="0" applyFont="1" applyFill="1"/>
    <xf numFmtId="0" fontId="26" fillId="22" borderId="0" xfId="0" applyFont="1" applyFill="1" applyAlignment="1">
      <alignment horizontal="center"/>
    </xf>
    <xf numFmtId="0" fontId="18" fillId="0" borderId="0" xfId="2" applyFont="1" applyFill="1"/>
    <xf numFmtId="0" fontId="25" fillId="22" borderId="0" xfId="0" applyFont="1" applyFill="1" applyBorder="1"/>
    <xf numFmtId="0" fontId="18" fillId="22" borderId="0" xfId="0" applyFont="1" applyFill="1" applyBorder="1"/>
    <xf numFmtId="0" fontId="27" fillId="11" borderId="2" xfId="0" applyFont="1" applyFill="1" applyBorder="1" applyAlignment="1">
      <alignment horizontal="center" vertical="center"/>
    </xf>
    <xf numFmtId="0" fontId="27" fillId="12" borderId="3" xfId="0" applyFont="1" applyFill="1" applyBorder="1" applyAlignment="1">
      <alignment horizontal="center" vertical="center"/>
    </xf>
    <xf numFmtId="0" fontId="27" fillId="12" borderId="15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/>
    </xf>
    <xf numFmtId="0" fontId="27" fillId="20" borderId="2" xfId="0" applyFont="1" applyFill="1" applyBorder="1" applyAlignment="1">
      <alignment horizontal="center" vertical="center"/>
    </xf>
    <xf numFmtId="0" fontId="27" fillId="20" borderId="3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center" vertical="center"/>
    </xf>
    <xf numFmtId="0" fontId="8" fillId="0" borderId="0" xfId="2" applyFont="1" applyFill="1" applyBorder="1"/>
    <xf numFmtId="0" fontId="28" fillId="12" borderId="1" xfId="2" applyFont="1" applyFill="1" applyBorder="1" applyAlignment="1">
      <alignment horizontal="center" vertical="center"/>
    </xf>
    <xf numFmtId="0" fontId="28" fillId="11" borderId="8" xfId="2" applyFont="1" applyFill="1" applyBorder="1" applyAlignment="1">
      <alignment vertical="center" wrapText="1"/>
    </xf>
    <xf numFmtId="0" fontId="28" fillId="12" borderId="2" xfId="2" applyFont="1" applyFill="1" applyBorder="1" applyAlignment="1">
      <alignment vertical="center" wrapText="1"/>
    </xf>
    <xf numFmtId="0" fontId="28" fillId="12" borderId="1" xfId="2" applyFont="1" applyFill="1" applyBorder="1" applyAlignment="1">
      <alignment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readingOrder="1"/>
    </xf>
    <xf numFmtId="0" fontId="5" fillId="13" borderId="21" xfId="0" applyFont="1" applyFill="1" applyBorder="1" applyAlignment="1">
      <alignment readingOrder="1"/>
    </xf>
    <xf numFmtId="0" fontId="5" fillId="13" borderId="15" xfId="0" applyFont="1" applyFill="1" applyBorder="1"/>
    <xf numFmtId="0" fontId="5" fillId="13" borderId="3" xfId="0" applyFont="1" applyFill="1" applyBorder="1"/>
    <xf numFmtId="0" fontId="5" fillId="9" borderId="15" xfId="0" applyFont="1" applyFill="1" applyBorder="1" applyAlignment="1">
      <alignment readingOrder="1"/>
    </xf>
    <xf numFmtId="44" fontId="5" fillId="9" borderId="11" xfId="0" applyNumberFormat="1" applyFont="1" applyFill="1" applyBorder="1" applyAlignment="1">
      <alignment readingOrder="1"/>
    </xf>
    <xf numFmtId="44" fontId="12" fillId="9" borderId="21" xfId="0" applyNumberFormat="1" applyFont="1" applyFill="1" applyBorder="1" applyAlignment="1">
      <alignment readingOrder="1"/>
    </xf>
    <xf numFmtId="44" fontId="5" fillId="13" borderId="15" xfId="0" applyNumberFormat="1" applyFont="1" applyFill="1" applyBorder="1"/>
    <xf numFmtId="44" fontId="5" fillId="16" borderId="2" xfId="0" applyNumberFormat="1" applyFont="1" applyFill="1" applyBorder="1" applyAlignment="1">
      <alignment readingOrder="1"/>
    </xf>
    <xf numFmtId="44" fontId="5" fillId="16" borderId="3" xfId="0" applyNumberFormat="1" applyFont="1" applyFill="1" applyBorder="1" applyAlignment="1">
      <alignment readingOrder="1"/>
    </xf>
    <xf numFmtId="0" fontId="5" fillId="9" borderId="7" xfId="0" applyFont="1" applyFill="1" applyBorder="1" applyAlignment="1">
      <alignment readingOrder="1"/>
    </xf>
    <xf numFmtId="0" fontId="5" fillId="0" borderId="0" xfId="2" applyFont="1" applyFill="1" applyBorder="1"/>
    <xf numFmtId="0" fontId="5" fillId="13" borderId="1" xfId="2" applyFont="1" applyFill="1" applyBorder="1"/>
    <xf numFmtId="0" fontId="5" fillId="9" borderId="8" xfId="2" applyFont="1" applyFill="1" applyBorder="1"/>
    <xf numFmtId="0" fontId="5" fillId="13" borderId="2" xfId="2" applyFont="1" applyFill="1" applyBorder="1"/>
    <xf numFmtId="44" fontId="5" fillId="13" borderId="3" xfId="0" applyNumberFormat="1" applyFont="1" applyFill="1" applyBorder="1"/>
    <xf numFmtId="44" fontId="5" fillId="9" borderId="2" xfId="0" applyNumberFormat="1" applyFont="1" applyFill="1" applyBorder="1"/>
    <xf numFmtId="0" fontId="5" fillId="13" borderId="2" xfId="0" applyFont="1" applyFill="1" applyBorder="1"/>
    <xf numFmtId="0" fontId="5" fillId="9" borderId="3" xfId="0" applyFont="1" applyFill="1" applyBorder="1"/>
    <xf numFmtId="0" fontId="5" fillId="10" borderId="10" xfId="0" applyFont="1" applyFill="1" applyBorder="1" applyAlignment="1">
      <alignment readingOrder="1"/>
    </xf>
    <xf numFmtId="0" fontId="5" fillId="14" borderId="21" xfId="0" applyFont="1" applyFill="1" applyBorder="1" applyAlignment="1">
      <alignment readingOrder="1"/>
    </xf>
    <xf numFmtId="0" fontId="5" fillId="14" borderId="15" xfId="0" applyFont="1" applyFill="1" applyBorder="1"/>
    <xf numFmtId="0" fontId="5" fillId="14" borderId="3" xfId="0" applyFont="1" applyFill="1" applyBorder="1"/>
    <xf numFmtId="0" fontId="5" fillId="10" borderId="22" xfId="0" applyFont="1" applyFill="1" applyBorder="1" applyAlignment="1">
      <alignment readingOrder="1"/>
    </xf>
    <xf numFmtId="44" fontId="5" fillId="10" borderId="11" xfId="0" applyNumberFormat="1" applyFont="1" applyFill="1" applyBorder="1" applyAlignment="1">
      <alignment readingOrder="1"/>
    </xf>
    <xf numFmtId="44" fontId="5" fillId="10" borderId="21" xfId="0" applyNumberFormat="1" applyFont="1" applyFill="1" applyBorder="1" applyAlignment="1">
      <alignment readingOrder="1"/>
    </xf>
    <xf numFmtId="44" fontId="5" fillId="14" borderId="15" xfId="0" applyNumberFormat="1" applyFont="1" applyFill="1" applyBorder="1"/>
    <xf numFmtId="44" fontId="5" fillId="17" borderId="2" xfId="0" applyNumberFormat="1" applyFont="1" applyFill="1" applyBorder="1" applyAlignment="1">
      <alignment readingOrder="1"/>
    </xf>
    <xf numFmtId="44" fontId="5" fillId="17" borderId="3" xfId="0" applyNumberFormat="1" applyFont="1" applyFill="1" applyBorder="1" applyAlignment="1">
      <alignment readingOrder="1"/>
    </xf>
    <xf numFmtId="0" fontId="5" fillId="10" borderId="7" xfId="0" applyFont="1" applyFill="1" applyBorder="1" applyAlignment="1">
      <alignment readingOrder="1"/>
    </xf>
    <xf numFmtId="0" fontId="5" fillId="14" borderId="1" xfId="2" applyFont="1" applyFill="1" applyBorder="1"/>
    <xf numFmtId="0" fontId="5" fillId="10" borderId="8" xfId="2" applyFont="1" applyFill="1" applyBorder="1"/>
    <xf numFmtId="0" fontId="5" fillId="14" borderId="2" xfId="2" applyFont="1" applyFill="1" applyBorder="1"/>
    <xf numFmtId="44" fontId="5" fillId="10" borderId="2" xfId="0" applyNumberFormat="1" applyFont="1" applyFill="1" applyBorder="1"/>
    <xf numFmtId="0" fontId="5" fillId="14" borderId="2" xfId="0" applyFont="1" applyFill="1" applyBorder="1"/>
    <xf numFmtId="0" fontId="5" fillId="10" borderId="3" xfId="0" applyFont="1" applyFill="1" applyBorder="1"/>
    <xf numFmtId="0" fontId="30" fillId="0" borderId="0" xfId="1" applyFont="1" applyFill="1" applyBorder="1" applyAlignment="1"/>
    <xf numFmtId="0" fontId="5" fillId="9" borderId="10" xfId="0" applyFont="1" applyFill="1" applyBorder="1" applyAlignment="1">
      <alignment readingOrder="1"/>
    </xf>
    <xf numFmtId="0" fontId="5" fillId="9" borderId="22" xfId="0" applyFont="1" applyFill="1" applyBorder="1" applyAlignment="1">
      <alignment readingOrder="1"/>
    </xf>
    <xf numFmtId="44" fontId="5" fillId="9" borderId="21" xfId="0" applyNumberFormat="1" applyFont="1" applyFill="1" applyBorder="1" applyAlignment="1">
      <alignment readingOrder="1"/>
    </xf>
    <xf numFmtId="44" fontId="5" fillId="0" borderId="0" xfId="0" applyNumberFormat="1" applyFont="1" applyFill="1" applyBorder="1"/>
    <xf numFmtId="0" fontId="5" fillId="9" borderId="9" xfId="0" applyFont="1" applyFill="1" applyBorder="1" applyAlignment="1">
      <alignment readingOrder="1"/>
    </xf>
    <xf numFmtId="0" fontId="5" fillId="13" borderId="1" xfId="0" applyFont="1" applyFill="1" applyBorder="1" applyAlignment="1">
      <alignment readingOrder="1"/>
    </xf>
    <xf numFmtId="0" fontId="5" fillId="13" borderId="16" xfId="0" applyFont="1" applyFill="1" applyBorder="1"/>
    <xf numFmtId="0" fontId="5" fillId="13" borderId="1" xfId="0" applyFont="1" applyFill="1" applyBorder="1"/>
    <xf numFmtId="0" fontId="5" fillId="9" borderId="23" xfId="0" applyFont="1" applyFill="1" applyBorder="1" applyAlignment="1">
      <alignment readingOrder="1"/>
    </xf>
    <xf numFmtId="44" fontId="5" fillId="9" borderId="1" xfId="0" applyNumberFormat="1" applyFont="1" applyFill="1" applyBorder="1" applyAlignment="1">
      <alignment readingOrder="1"/>
    </xf>
    <xf numFmtId="44" fontId="5" fillId="13" borderId="1" xfId="0" applyNumberFormat="1" applyFont="1" applyFill="1" applyBorder="1"/>
    <xf numFmtId="44" fontId="5" fillId="16" borderId="4" xfId="0" applyNumberFormat="1" applyFont="1" applyFill="1" applyBorder="1" applyAlignment="1">
      <alignment readingOrder="1"/>
    </xf>
    <xf numFmtId="44" fontId="5" fillId="16" borderId="1" xfId="0" applyNumberFormat="1" applyFont="1" applyFill="1" applyBorder="1" applyAlignment="1">
      <alignment readingOrder="1"/>
    </xf>
    <xf numFmtId="0" fontId="5" fillId="9" borderId="7" xfId="2" applyFont="1" applyFill="1" applyBorder="1"/>
    <xf numFmtId="0" fontId="5" fillId="13" borderId="4" xfId="2" applyFont="1" applyFill="1" applyBorder="1"/>
    <xf numFmtId="44" fontId="5" fillId="9" borderId="12" xfId="0" applyNumberFormat="1" applyFont="1" applyFill="1" applyBorder="1"/>
    <xf numFmtId="0" fontId="5" fillId="13" borderId="4" xfId="0" applyFont="1" applyFill="1" applyBorder="1"/>
    <xf numFmtId="0" fontId="31" fillId="23" borderId="3" xfId="0" applyFont="1" applyFill="1" applyBorder="1"/>
    <xf numFmtId="166" fontId="5" fillId="25" borderId="1" xfId="0" applyNumberFormat="1" applyFont="1" applyFill="1" applyBorder="1"/>
    <xf numFmtId="165" fontId="5" fillId="25" borderId="1" xfId="0" applyNumberFormat="1" applyFont="1" applyFill="1" applyBorder="1"/>
    <xf numFmtId="165" fontId="22" fillId="0" borderId="0" xfId="0" applyNumberFormat="1" applyFont="1" applyBorder="1" applyAlignment="1">
      <alignment wrapText="1"/>
    </xf>
    <xf numFmtId="166" fontId="18" fillId="22" borderId="0" xfId="0" applyNumberFormat="1" applyFont="1" applyFill="1"/>
    <xf numFmtId="0" fontId="18" fillId="28" borderId="0" xfId="0" applyFont="1" applyFill="1"/>
    <xf numFmtId="0" fontId="18" fillId="22" borderId="0" xfId="0" applyFont="1" applyFill="1" applyAlignment="1">
      <alignment vertical="center"/>
    </xf>
    <xf numFmtId="0" fontId="31" fillId="29" borderId="0" xfId="0" applyFont="1" applyFill="1" applyBorder="1" applyAlignment="1">
      <alignment horizontal="center" vertical="center" wrapText="1"/>
    </xf>
    <xf numFmtId="0" fontId="31" fillId="29" borderId="30" xfId="0" applyFont="1" applyFill="1" applyBorder="1" applyAlignment="1">
      <alignment horizontal="center" vertical="center" wrapText="1"/>
    </xf>
    <xf numFmtId="0" fontId="18" fillId="29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65" fontId="18" fillId="22" borderId="0" xfId="0" applyNumberFormat="1" applyFont="1" applyFill="1" applyAlignment="1">
      <alignment vertical="center"/>
    </xf>
    <xf numFmtId="0" fontId="18" fillId="0" borderId="0" xfId="0" applyFont="1" applyBorder="1"/>
    <xf numFmtId="0" fontId="12" fillId="0" borderId="7" xfId="0" applyFont="1" applyFill="1" applyBorder="1" applyAlignment="1">
      <alignment horizontal="center" vertical="center"/>
    </xf>
    <xf numFmtId="166" fontId="13" fillId="30" borderId="2" xfId="0" applyNumberFormat="1" applyFont="1" applyFill="1" applyBorder="1" applyAlignment="1">
      <alignment horizontal="center" vertical="center" wrapText="1"/>
    </xf>
    <xf numFmtId="1" fontId="13" fillId="30" borderId="3" xfId="0" applyNumberFormat="1" applyFont="1" applyFill="1" applyBorder="1" applyAlignment="1">
      <alignment horizontal="center" vertical="center" wrapText="1"/>
    </xf>
    <xf numFmtId="166" fontId="13" fillId="31" borderId="7" xfId="0" applyNumberFormat="1" applyFont="1" applyFill="1" applyBorder="1" applyAlignment="1">
      <alignment horizontal="center" vertical="center" wrapText="1"/>
    </xf>
    <xf numFmtId="166" fontId="13" fillId="31" borderId="4" xfId="0" applyNumberFormat="1" applyFont="1" applyFill="1" applyBorder="1" applyAlignment="1">
      <alignment horizontal="center" vertical="center" wrapText="1"/>
    </xf>
    <xf numFmtId="1" fontId="13" fillId="31" borderId="2" xfId="0" applyNumberFormat="1" applyFont="1" applyFill="1" applyBorder="1" applyAlignment="1">
      <alignment horizontal="center" vertical="center" wrapText="1"/>
    </xf>
    <xf numFmtId="9" fontId="13" fillId="31" borderId="1" xfId="0" applyNumberFormat="1" applyFont="1" applyFill="1" applyBorder="1" applyAlignment="1">
      <alignment horizontal="center" vertical="center" wrapText="1"/>
    </xf>
    <xf numFmtId="167" fontId="18" fillId="0" borderId="25" xfId="0" applyNumberFormat="1" applyFont="1" applyFill="1" applyBorder="1" applyAlignment="1">
      <alignment vertical="center"/>
    </xf>
    <xf numFmtId="167" fontId="18" fillId="0" borderId="26" xfId="0" applyNumberFormat="1" applyFont="1" applyBorder="1" applyAlignment="1">
      <alignment vertical="center"/>
    </xf>
    <xf numFmtId="0" fontId="18" fillId="0" borderId="26" xfId="0" applyFont="1" applyBorder="1"/>
    <xf numFmtId="0" fontId="18" fillId="0" borderId="1" xfId="0" applyFont="1" applyFill="1" applyBorder="1"/>
    <xf numFmtId="166" fontId="12" fillId="0" borderId="2" xfId="0" applyNumberFormat="1" applyFont="1" applyFill="1" applyBorder="1"/>
    <xf numFmtId="166" fontId="12" fillId="0" borderId="2" xfId="0" applyNumberFormat="1" applyFont="1" applyFill="1" applyBorder="1" applyAlignment="1">
      <alignment horizontal="center" vertical="center" wrapText="1"/>
    </xf>
    <xf numFmtId="1" fontId="12" fillId="32" borderId="3" xfId="0" applyNumberFormat="1" applyFont="1" applyFill="1" applyBorder="1" applyAlignment="1">
      <alignment horizontal="center" vertical="center" wrapText="1"/>
    </xf>
    <xf numFmtId="166" fontId="12" fillId="0" borderId="7" xfId="0" applyNumberFormat="1" applyFont="1" applyFill="1" applyBorder="1" applyAlignment="1">
      <alignment horizontal="center" vertical="center" wrapText="1"/>
    </xf>
    <xf numFmtId="166" fontId="12" fillId="0" borderId="4" xfId="0" applyNumberFormat="1" applyFont="1" applyFill="1" applyBorder="1" applyAlignment="1">
      <alignment horizontal="center" vertical="center" wrapText="1"/>
    </xf>
    <xf numFmtId="1" fontId="12" fillId="32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7" fontId="18" fillId="0" borderId="25" xfId="0" applyNumberFormat="1" applyFont="1" applyBorder="1" applyAlignment="1">
      <alignment vertical="center"/>
    </xf>
    <xf numFmtId="0" fontId="12" fillId="0" borderId="1" xfId="0" applyFont="1" applyFill="1" applyBorder="1"/>
    <xf numFmtId="166" fontId="12" fillId="0" borderId="7" xfId="0" applyNumberFormat="1" applyFont="1" applyFill="1" applyBorder="1"/>
    <xf numFmtId="166" fontId="12" fillId="0" borderId="4" xfId="0" applyNumberFormat="1" applyFont="1" applyFill="1" applyBorder="1"/>
    <xf numFmtId="9" fontId="12" fillId="0" borderId="1" xfId="0" applyNumberFormat="1" applyFont="1" applyFill="1" applyBorder="1"/>
    <xf numFmtId="0" fontId="5" fillId="0" borderId="25" xfId="0" applyFont="1" applyBorder="1"/>
    <xf numFmtId="0" fontId="5" fillId="0" borderId="26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0" xfId="0" applyFont="1"/>
    <xf numFmtId="0" fontId="12" fillId="0" borderId="3" xfId="0" applyFont="1" applyFill="1" applyBorder="1"/>
    <xf numFmtId="166" fontId="12" fillId="0" borderId="8" xfId="0" applyNumberFormat="1" applyFont="1" applyFill="1" applyBorder="1"/>
    <xf numFmtId="0" fontId="5" fillId="0" borderId="27" xfId="0" applyFont="1" applyBorder="1"/>
    <xf numFmtId="0" fontId="5" fillId="0" borderId="28" xfId="0" applyFont="1" applyBorder="1"/>
    <xf numFmtId="0" fontId="27" fillId="11" borderId="16" xfId="0" applyFont="1" applyFill="1" applyBorder="1" applyAlignment="1">
      <alignment horizontal="center" vertical="center"/>
    </xf>
    <xf numFmtId="0" fontId="18" fillId="23" borderId="15" xfId="0" applyFont="1" applyFill="1" applyBorder="1" applyAlignment="1">
      <alignment horizontal="center"/>
    </xf>
    <xf numFmtId="164" fontId="5" fillId="16" borderId="15" xfId="0" applyNumberFormat="1" applyFont="1" applyFill="1" applyBorder="1" applyAlignment="1">
      <alignment wrapText="1"/>
    </xf>
    <xf numFmtId="164" fontId="5" fillId="17" borderId="15" xfId="0" applyNumberFormat="1" applyFont="1" applyFill="1" applyBorder="1" applyAlignment="1">
      <alignment wrapText="1"/>
    </xf>
    <xf numFmtId="164" fontId="5" fillId="17" borderId="16" xfId="0" applyNumberFormat="1" applyFont="1" applyFill="1" applyBorder="1" applyAlignment="1">
      <alignment wrapText="1"/>
    </xf>
    <xf numFmtId="164" fontId="5" fillId="16" borderId="3" xfId="0" applyNumberFormat="1" applyFont="1" applyFill="1" applyBorder="1"/>
    <xf numFmtId="164" fontId="5" fillId="17" borderId="3" xfId="0" applyNumberFormat="1" applyFont="1" applyFill="1" applyBorder="1"/>
    <xf numFmtId="164" fontId="5" fillId="17" borderId="1" xfId="0" applyNumberFormat="1" applyFont="1" applyFill="1" applyBorder="1"/>
    <xf numFmtId="0" fontId="18" fillId="23" borderId="3" xfId="0" applyFont="1" applyFill="1" applyBorder="1" applyAlignment="1">
      <alignment horizontal="center" wrapText="1"/>
    </xf>
    <xf numFmtId="10" fontId="5" fillId="9" borderId="16" xfId="0" applyNumberFormat="1" applyFont="1" applyFill="1" applyBorder="1" applyAlignment="1">
      <alignment readingOrder="1"/>
    </xf>
    <xf numFmtId="10" fontId="5" fillId="10" borderId="16" xfId="0" applyNumberFormat="1" applyFont="1" applyFill="1" applyBorder="1" applyAlignment="1">
      <alignment readingOrder="1"/>
    </xf>
    <xf numFmtId="0" fontId="27" fillId="20" borderId="2" xfId="0" applyFont="1" applyFill="1" applyBorder="1" applyAlignment="1">
      <alignment horizontal="center" vertical="center" wrapText="1"/>
    </xf>
    <xf numFmtId="10" fontId="5" fillId="9" borderId="2" xfId="0" applyNumberFormat="1" applyFont="1" applyFill="1" applyBorder="1" applyAlignment="1">
      <alignment readingOrder="1"/>
    </xf>
    <xf numFmtId="10" fontId="5" fillId="10" borderId="2" xfId="0" applyNumberFormat="1" applyFont="1" applyFill="1" applyBorder="1" applyAlignment="1">
      <alignment readingOrder="1"/>
    </xf>
    <xf numFmtId="10" fontId="5" fillId="9" borderId="4" xfId="0" applyNumberFormat="1" applyFont="1" applyFill="1" applyBorder="1" applyAlignment="1">
      <alignment readingOrder="1"/>
    </xf>
    <xf numFmtId="0" fontId="5" fillId="0" borderId="1" xfId="0" applyFont="1" applyBorder="1" applyAlignment="1">
      <alignment wrapText="1"/>
    </xf>
    <xf numFmtId="0" fontId="18" fillId="22" borderId="1" xfId="0" applyFont="1" applyFill="1" applyBorder="1" applyAlignment="1">
      <alignment wrapText="1"/>
    </xf>
    <xf numFmtId="0" fontId="33" fillId="0" borderId="1" xfId="0" applyFont="1" applyBorder="1" applyAlignment="1">
      <alignment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8" fillId="22" borderId="14" xfId="0" applyFont="1" applyFill="1" applyBorder="1" applyAlignment="1">
      <alignment horizontal="center"/>
    </xf>
    <xf numFmtId="0" fontId="19" fillId="24" borderId="15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wrapText="1"/>
    </xf>
    <xf numFmtId="165" fontId="5" fillId="6" borderId="3" xfId="0" applyNumberFormat="1" applyFont="1" applyFill="1" applyBorder="1" applyAlignment="1">
      <alignment horizontal="center"/>
    </xf>
    <xf numFmtId="165" fontId="5" fillId="6" borderId="13" xfId="0" applyNumberFormat="1" applyFont="1" applyFill="1" applyBorder="1" applyAlignment="1">
      <alignment horizontal="center"/>
    </xf>
    <xf numFmtId="165" fontId="5" fillId="6" borderId="5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top" wrapText="1"/>
    </xf>
    <xf numFmtId="0" fontId="8" fillId="8" borderId="0" xfId="0" applyFont="1" applyFill="1" applyAlignment="1">
      <alignment horizontal="center" vertical="top" wrapText="1"/>
    </xf>
    <xf numFmtId="0" fontId="22" fillId="0" borderId="2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18" fillId="26" borderId="0" xfId="0" applyFont="1" applyFill="1" applyAlignment="1">
      <alignment horizontal="center"/>
    </xf>
    <xf numFmtId="0" fontId="18" fillId="27" borderId="0" xfId="0" applyFont="1" applyFill="1" applyAlignment="1">
      <alignment horizontal="center"/>
    </xf>
    <xf numFmtId="0" fontId="18" fillId="22" borderId="1" xfId="0" applyFont="1" applyFill="1" applyBorder="1" applyAlignment="1">
      <alignment horizontal="center"/>
    </xf>
    <xf numFmtId="44" fontId="5" fillId="21" borderId="1" xfId="0" applyNumberFormat="1" applyFont="1" applyFill="1" applyBorder="1" applyAlignment="1">
      <alignment wrapText="1"/>
    </xf>
    <xf numFmtId="44" fontId="5" fillId="15" borderId="7" xfId="0" applyNumberFormat="1" applyFont="1" applyFill="1" applyBorder="1" applyAlignment="1">
      <alignment wrapText="1"/>
    </xf>
  </cellXfs>
  <cellStyles count="5">
    <cellStyle name="20% - Accent3" xfId="2" builtinId="38"/>
    <cellStyle name="Input" xfId="1" builtinId="20"/>
    <cellStyle name="Normal" xfId="0" builtinId="0"/>
    <cellStyle name="Style 1" xfId="3" xr:uid="{75C8D770-199E-4D53-B640-B340CFF9DDD2}"/>
    <cellStyle name="Title" xfId="4" builtinId="1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theme="5" tint="0.79998168889431442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409]d\-mmm;@"/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409]d\-mmm;@"/>
      <fill>
        <patternFill patternType="none">
          <fgColor theme="5" tint="0.79998168889431442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" formatCode="0"/>
      <fill>
        <patternFill patternType="solid">
          <fgColor indexed="64"/>
          <bgColor theme="6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409]d\-mmm;@"/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numFmt numFmtId="166" formatCode="[$-409]d\-mmm;@"/>
      <fill>
        <patternFill patternType="none">
          <fgColor theme="5" tint="0.59999389629810485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theme="5" tint="0.79998168889431442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family val="2"/>
        <scheme val="maj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right style="thin">
          <color rgb="FFFF0000"/>
        </right>
        <vertical/>
        <horizontal/>
      </border>
    </dxf>
    <dxf>
      <fill>
        <patternFill>
          <bgColor theme="1"/>
        </patternFill>
      </fill>
      <border>
        <left/>
        <right/>
        <top/>
        <bottom/>
      </border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rgb="FFFFFFFF"/>
          <bgColor rgb="FFFFFFFF"/>
        </patternFill>
      </fill>
    </dxf>
  </dxfs>
  <tableStyles count="3" defaultTableStyle="TableStyleMedium2" defaultPivotStyle="PivotStyleLight16">
    <tableStyle name="Projects-style" pivot="0" count="3" xr9:uid="{429FBD5C-4E4F-4550-8B16-81E528A7954B}">
      <tableStyleElement type="headerRow" dxfId="20"/>
      <tableStyleElement type="firstRowStripe" dxfId="19"/>
      <tableStyleElement type="secondRowStripe" dxfId="18"/>
    </tableStyle>
    <tableStyle name="Stripes For Edit" pivot="0" count="3" xr9:uid="{9566A74C-8196-4409-8EAE-874DE21BBA09}">
      <tableStyleElement type="headerRow" dxfId="17"/>
      <tableStyleElement type="firstRowStripe" dxfId="16"/>
      <tableStyleElement type="secondRowStripe" dxfId="15"/>
    </tableStyle>
    <tableStyle name="Table Style 1" pivot="0" count="0" xr9:uid="{2818B56C-C1BB-4724-9AB6-E4F9DAFD991C}"/>
  </tableStyles>
  <colors>
    <mruColors>
      <color rgb="FF44536A"/>
      <color rgb="FFA6192E"/>
      <color rgb="FFF2D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Prototyping Expenses for 2025-26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'Active Summary'!$G$24</c:f>
              <c:strCache>
                <c:ptCount val="1"/>
                <c:pt idx="0">
                  <c:v>Projected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'Active Summary'!$F$25:$F$37</c:f>
              <c:strCache>
                <c:ptCount val="13"/>
                <c:pt idx="0">
                  <c:v>Consumables </c:v>
                </c:pt>
                <c:pt idx="1">
                  <c:v>Welding</c:v>
                </c:pt>
                <c:pt idx="2">
                  <c:v>Safety Equipment</c:v>
                </c:pt>
                <c:pt idx="3">
                  <c:v>Capital Purchases</c:v>
                </c:pt>
                <c:pt idx="4">
                  <c:v>Prototye Parts and Supplies </c:v>
                </c:pt>
                <c:pt idx="5">
                  <c:v>Testing Equipment </c:v>
                </c:pt>
                <c:pt idx="6">
                  <c:v>Prototype Testing Transport and Travel</c:v>
                </c:pt>
                <c:pt idx="7">
                  <c:v>Software/Hardware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Summary'!$G$25:$G$37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C-4D17-91FF-A66C71C8651F}"/>
            </c:ext>
          </c:extLst>
        </c:ser>
        <c:ser>
          <c:idx val="1"/>
          <c:order val="1"/>
          <c:tx>
            <c:strRef>
              <c:f>'Active Summary'!$I$24</c:f>
              <c:strCache>
                <c:ptCount val="1"/>
                <c:pt idx="0">
                  <c:v>Not Submitted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'Active Summary'!$F$25:$F$37</c:f>
              <c:strCache>
                <c:ptCount val="13"/>
                <c:pt idx="0">
                  <c:v>Consumables </c:v>
                </c:pt>
                <c:pt idx="1">
                  <c:v>Welding</c:v>
                </c:pt>
                <c:pt idx="2">
                  <c:v>Safety Equipment</c:v>
                </c:pt>
                <c:pt idx="3">
                  <c:v>Capital Purchases</c:v>
                </c:pt>
                <c:pt idx="4">
                  <c:v>Prototye Parts and Supplies </c:v>
                </c:pt>
                <c:pt idx="5">
                  <c:v>Testing Equipment </c:v>
                </c:pt>
                <c:pt idx="6">
                  <c:v>Prototype Testing Transport and Travel</c:v>
                </c:pt>
                <c:pt idx="7">
                  <c:v>Software/Hardware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Summary'!$I$25:$I$37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9C-4D17-91FF-A66C71C8651F}"/>
            </c:ext>
          </c:extLst>
        </c:ser>
        <c:ser>
          <c:idx val="2"/>
          <c:order val="2"/>
          <c:tx>
            <c:strRef>
              <c:f>'Active Summary'!$J$24</c:f>
              <c:strCache>
                <c:ptCount val="1"/>
                <c:pt idx="0">
                  <c:v>Waiting for Approval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'Active Summary'!$F$25:$F$37</c:f>
              <c:strCache>
                <c:ptCount val="13"/>
                <c:pt idx="0">
                  <c:v>Consumables </c:v>
                </c:pt>
                <c:pt idx="1">
                  <c:v>Welding</c:v>
                </c:pt>
                <c:pt idx="2">
                  <c:v>Safety Equipment</c:v>
                </c:pt>
                <c:pt idx="3">
                  <c:v>Capital Purchases</c:v>
                </c:pt>
                <c:pt idx="4">
                  <c:v>Prototye Parts and Supplies </c:v>
                </c:pt>
                <c:pt idx="5">
                  <c:v>Testing Equipment </c:v>
                </c:pt>
                <c:pt idx="6">
                  <c:v>Prototype Testing Transport and Travel</c:v>
                </c:pt>
                <c:pt idx="7">
                  <c:v>Software/Hardware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Summary'!$J$25:$J$37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C-4D17-91FF-A66C71C8651F}"/>
            </c:ext>
          </c:extLst>
        </c:ser>
        <c:ser>
          <c:idx val="3"/>
          <c:order val="3"/>
          <c:tx>
            <c:strRef>
              <c:f>'Active Summary'!$K$24</c:f>
              <c:strCache>
                <c:ptCount val="1"/>
                <c:pt idx="0">
                  <c:v>Submitted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'Active Summary'!$F$25:$F$37</c:f>
              <c:strCache>
                <c:ptCount val="13"/>
                <c:pt idx="0">
                  <c:v>Consumables </c:v>
                </c:pt>
                <c:pt idx="1">
                  <c:v>Welding</c:v>
                </c:pt>
                <c:pt idx="2">
                  <c:v>Safety Equipment</c:v>
                </c:pt>
                <c:pt idx="3">
                  <c:v>Capital Purchases</c:v>
                </c:pt>
                <c:pt idx="4">
                  <c:v>Prototye Parts and Supplies </c:v>
                </c:pt>
                <c:pt idx="5">
                  <c:v>Testing Equipment </c:v>
                </c:pt>
                <c:pt idx="6">
                  <c:v>Prototype Testing Transport and Travel</c:v>
                </c:pt>
                <c:pt idx="7">
                  <c:v>Software/Hardware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Summary'!$K$25:$K$37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C-4D17-91FF-A66C71C86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4818592"/>
        <c:axId val="1444819424"/>
      </c:barChart>
      <c:catAx>
        <c:axId val="144481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819424"/>
        <c:crosses val="autoZero"/>
        <c:auto val="1"/>
        <c:lblAlgn val="ctr"/>
        <c:lblOffset val="100"/>
        <c:noMultiLvlLbl val="0"/>
      </c:catAx>
      <c:valAx>
        <c:axId val="14448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4818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Distribution of Competition Expenses for 2025-26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'Active Summary'!$G$40</c:f>
              <c:strCache>
                <c:ptCount val="1"/>
                <c:pt idx="0">
                  <c:v>Projected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'Active Summary'!$F$41:$F$53</c:f>
              <c:strCache>
                <c:ptCount val="13"/>
                <c:pt idx="0">
                  <c:v>Meals</c:v>
                </c:pt>
                <c:pt idx="1">
                  <c:v>Air Fare</c:v>
                </c:pt>
                <c:pt idx="2">
                  <c:v>Accomodation</c:v>
                </c:pt>
                <c:pt idx="3">
                  <c:v>Other Transportation </c:v>
                </c:pt>
                <c:pt idx="4">
                  <c:v>Travel </c:v>
                </c:pt>
                <c:pt idx="5">
                  <c:v>Mileage</c:v>
                </c:pt>
                <c:pt idx="6">
                  <c:v>Shipping </c:v>
                </c:pt>
                <c:pt idx="7">
                  <c:v>Rental (Car, Truck, Trailer)</c:v>
                </c:pt>
                <c:pt idx="8">
                  <c:v>Customs/Brokerage Fees</c:v>
                </c:pt>
                <c:pt idx="9">
                  <c:v>Registration (group/competition entry)</c:v>
                </c:pt>
                <c:pt idx="10">
                  <c:v>Registration (individual entry)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Summary'!$G$41:$G$53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7-4134-8516-6EA3BA97C0E6}"/>
            </c:ext>
          </c:extLst>
        </c:ser>
        <c:ser>
          <c:idx val="1"/>
          <c:order val="1"/>
          <c:tx>
            <c:strRef>
              <c:f>'Active Summary'!$I$40</c:f>
              <c:strCache>
                <c:ptCount val="1"/>
                <c:pt idx="0">
                  <c:v>Not Submitted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'Active Summary'!$F$41:$F$53</c:f>
              <c:strCache>
                <c:ptCount val="13"/>
                <c:pt idx="0">
                  <c:v>Meals</c:v>
                </c:pt>
                <c:pt idx="1">
                  <c:v>Air Fare</c:v>
                </c:pt>
                <c:pt idx="2">
                  <c:v>Accomodation</c:v>
                </c:pt>
                <c:pt idx="3">
                  <c:v>Other Transportation </c:v>
                </c:pt>
                <c:pt idx="4">
                  <c:v>Travel </c:v>
                </c:pt>
                <c:pt idx="5">
                  <c:v>Mileage</c:v>
                </c:pt>
                <c:pt idx="6">
                  <c:v>Shipping </c:v>
                </c:pt>
                <c:pt idx="7">
                  <c:v>Rental (Car, Truck, Trailer)</c:v>
                </c:pt>
                <c:pt idx="8">
                  <c:v>Customs/Brokerage Fees</c:v>
                </c:pt>
                <c:pt idx="9">
                  <c:v>Registration (group/competition entry)</c:v>
                </c:pt>
                <c:pt idx="10">
                  <c:v>Registration (individual entry)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Summary'!$I$41:$I$53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7-4134-8516-6EA3BA97C0E6}"/>
            </c:ext>
          </c:extLst>
        </c:ser>
        <c:ser>
          <c:idx val="2"/>
          <c:order val="2"/>
          <c:tx>
            <c:strRef>
              <c:f>'Active Summary'!$J$40</c:f>
              <c:strCache>
                <c:ptCount val="1"/>
                <c:pt idx="0">
                  <c:v>Waiting for Approval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'Active Summary'!$F$41:$F$53</c:f>
              <c:strCache>
                <c:ptCount val="13"/>
                <c:pt idx="0">
                  <c:v>Meals</c:v>
                </c:pt>
                <c:pt idx="1">
                  <c:v>Air Fare</c:v>
                </c:pt>
                <c:pt idx="2">
                  <c:v>Accomodation</c:v>
                </c:pt>
                <c:pt idx="3">
                  <c:v>Other Transportation </c:v>
                </c:pt>
                <c:pt idx="4">
                  <c:v>Travel </c:v>
                </c:pt>
                <c:pt idx="5">
                  <c:v>Mileage</c:v>
                </c:pt>
                <c:pt idx="6">
                  <c:v>Shipping </c:v>
                </c:pt>
                <c:pt idx="7">
                  <c:v>Rental (Car, Truck, Trailer)</c:v>
                </c:pt>
                <c:pt idx="8">
                  <c:v>Customs/Brokerage Fees</c:v>
                </c:pt>
                <c:pt idx="9">
                  <c:v>Registration (group/competition entry)</c:v>
                </c:pt>
                <c:pt idx="10">
                  <c:v>Registration (individual entry)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Summary'!$J$41:$J$53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7-4134-8516-6EA3BA97C0E6}"/>
            </c:ext>
          </c:extLst>
        </c:ser>
        <c:ser>
          <c:idx val="3"/>
          <c:order val="3"/>
          <c:tx>
            <c:strRef>
              <c:f>'Active Summary'!$K$40</c:f>
              <c:strCache>
                <c:ptCount val="1"/>
                <c:pt idx="0">
                  <c:v>Submitted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'Active Summary'!$F$41:$F$53</c:f>
              <c:strCache>
                <c:ptCount val="13"/>
                <c:pt idx="0">
                  <c:v>Meals</c:v>
                </c:pt>
                <c:pt idx="1">
                  <c:v>Air Fare</c:v>
                </c:pt>
                <c:pt idx="2">
                  <c:v>Accomodation</c:v>
                </c:pt>
                <c:pt idx="3">
                  <c:v>Other Transportation </c:v>
                </c:pt>
                <c:pt idx="4">
                  <c:v>Travel </c:v>
                </c:pt>
                <c:pt idx="5">
                  <c:v>Mileage</c:v>
                </c:pt>
                <c:pt idx="6">
                  <c:v>Shipping </c:v>
                </c:pt>
                <c:pt idx="7">
                  <c:v>Rental (Car, Truck, Trailer)</c:v>
                </c:pt>
                <c:pt idx="8">
                  <c:v>Customs/Brokerage Fees</c:v>
                </c:pt>
                <c:pt idx="9">
                  <c:v>Registration (group/competition entry)</c:v>
                </c:pt>
                <c:pt idx="10">
                  <c:v>Registration (individual entry)</c:v>
                </c:pt>
                <c:pt idx="11">
                  <c:v>0</c:v>
                </c:pt>
                <c:pt idx="12">
                  <c:v>Total </c:v>
                </c:pt>
              </c:strCache>
            </c:strRef>
          </c:cat>
          <c:val>
            <c:numRef>
              <c:f>'Active Summary'!$K$41:$K$53</c:f>
              <c:numCache>
                <c:formatCode>"$"#,##0.00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7-4134-8516-6EA3BA97C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9002000"/>
        <c:axId val="1688999504"/>
      </c:barChart>
      <c:catAx>
        <c:axId val="168900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8999504"/>
        <c:crosses val="autoZero"/>
        <c:auto val="1"/>
        <c:lblAlgn val="ctr"/>
        <c:lblOffset val="100"/>
        <c:noMultiLvlLbl val="0"/>
      </c:catAx>
      <c:valAx>
        <c:axId val="168899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00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75</xdr:row>
      <xdr:rowOff>85725</xdr:rowOff>
    </xdr:from>
    <xdr:to>
      <xdr:col>9</xdr:col>
      <xdr:colOff>200024</xdr:colOff>
      <xdr:row>93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1C2602-D4D1-4DDB-A546-16D696F1E9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28574</xdr:colOff>
      <xdr:row>53</xdr:row>
      <xdr:rowOff>147636</xdr:rowOff>
    </xdr:from>
    <xdr:to>
      <xdr:col>9</xdr:col>
      <xdr:colOff>152399</xdr:colOff>
      <xdr:row>74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258D77-A6DF-4CD3-A501-28BD55CAC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31B53B-CB18-4F34-86FD-4107CF5748A2}" name="Table4" displayName="Table4" ref="B14:I145" totalsRowShown="0" headerRowDxfId="10" dataDxfId="9" tableBorderDxfId="8">
  <autoFilter ref="B14:I145" xr:uid="{8431B53B-CB18-4F34-86FD-4107CF5748A2}"/>
  <tableColumns count="8">
    <tableColumn id="1" xr3:uid="{0EC3290A-2DDA-4B98-A865-80CE0448E89E}" name="Milestone" dataDxfId="7"/>
    <tableColumn id="2" xr3:uid="{A965D0EE-E7C8-478C-8112-1039B3A69858}" name="Predicted Start Date " dataDxfId="6"/>
    <tableColumn id="3" xr3:uid="{CDD44616-CF4B-4576-BD76-725457BCF625}" name="Predicted End Date " dataDxfId="5"/>
    <tableColumn id="4" xr3:uid="{609E3741-B222-4D88-B9A7-7A8FA30C1805}" name="Predicted Duration (Days)" dataDxfId="4">
      <calculatedColumnFormula>D15-C15</calculatedColumnFormula>
    </tableColumn>
    <tableColumn id="5" xr3:uid="{DD060433-2C80-40C5-A8A4-31DBFEC52411}" name="Updated Start Date " dataDxfId="3"/>
    <tableColumn id="6" xr3:uid="{3C763ADF-A4DD-41C5-9F41-4B776F0F1B06}" name="Updated End Date " dataDxfId="2"/>
    <tableColumn id="7" xr3:uid="{155BDD8B-57CB-4A1D-B13A-88F8DBC8978B}" name="Updated Duration (days)" dataDxfId="1">
      <calculatedColumnFormula>G15-F15</calculatedColumnFormula>
    </tableColumn>
    <tableColumn id="8" xr3:uid="{F8ABFE8A-6BDE-4761-801F-7456552181FF}" name="Progress (%)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8F3B-86F9-4278-9A0C-72406994619B}">
  <sheetPr>
    <tabColor theme="1"/>
  </sheetPr>
  <dimension ref="B2:D18"/>
  <sheetViews>
    <sheetView showGridLines="0" tabSelected="1" workbookViewId="0">
      <selection activeCell="B7" sqref="B7:B11"/>
    </sheetView>
  </sheetViews>
  <sheetFormatPr defaultColWidth="8.7109375" defaultRowHeight="15"/>
  <cols>
    <col min="1" max="1" width="8.7109375" style="13"/>
    <col min="2" max="2" width="98.85546875" style="13" customWidth="1"/>
    <col min="3" max="3" width="101.5703125" style="13" customWidth="1"/>
    <col min="4" max="4" width="6" style="13" customWidth="1"/>
    <col min="5" max="5" width="54.28515625" style="13" customWidth="1"/>
    <col min="6" max="6" width="22.5703125" style="13" customWidth="1"/>
    <col min="7" max="8" width="8.7109375" style="13"/>
    <col min="9" max="9" width="16.28515625" style="13" customWidth="1"/>
    <col min="10" max="16384" width="8.7109375" style="13"/>
  </cols>
  <sheetData>
    <row r="2" spans="2:4" ht="36">
      <c r="B2" s="1" t="s">
        <v>124</v>
      </c>
      <c r="C2" s="76" t="s">
        <v>142</v>
      </c>
    </row>
    <row r="4" spans="2:4" ht="26.25">
      <c r="B4" s="2" t="s">
        <v>19</v>
      </c>
    </row>
    <row r="5" spans="2:4" ht="81" customHeight="1">
      <c r="B5" s="3" t="s">
        <v>20</v>
      </c>
      <c r="C5" s="223" t="s">
        <v>143</v>
      </c>
    </row>
    <row r="6" spans="2:4" ht="15" customHeight="1"/>
    <row r="7" spans="2:4" ht="31.5" customHeight="1">
      <c r="B7" s="227" t="s">
        <v>21</v>
      </c>
      <c r="C7" s="224" t="s">
        <v>24</v>
      </c>
    </row>
    <row r="8" spans="2:4" ht="15" customHeight="1">
      <c r="B8" s="227"/>
      <c r="C8" s="225"/>
    </row>
    <row r="9" spans="2:4" ht="15" customHeight="1">
      <c r="B9" s="227"/>
      <c r="C9" s="225"/>
    </row>
    <row r="10" spans="2:4" ht="15" customHeight="1">
      <c r="B10" s="227"/>
      <c r="C10" s="225"/>
      <c r="D10" s="77"/>
    </row>
    <row r="11" spans="2:4" ht="63.75" customHeight="1">
      <c r="B11" s="227"/>
      <c r="C11" s="225"/>
      <c r="D11" s="77"/>
    </row>
    <row r="12" spans="2:4" ht="163.5" customHeight="1">
      <c r="B12" s="226" t="s">
        <v>22</v>
      </c>
      <c r="C12" s="8" t="s">
        <v>28</v>
      </c>
      <c r="D12" s="77"/>
    </row>
    <row r="13" spans="2:4" ht="238.5" customHeight="1">
      <c r="B13" s="226"/>
      <c r="C13" s="9" t="s">
        <v>23</v>
      </c>
      <c r="D13" s="78"/>
    </row>
    <row r="14" spans="2:4">
      <c r="C14" s="4"/>
    </row>
    <row r="15" spans="2:4" ht="15" customHeight="1">
      <c r="C15" s="4"/>
    </row>
    <row r="16" spans="2:4">
      <c r="C16" s="4"/>
    </row>
    <row r="17" spans="3:3">
      <c r="C17" s="4"/>
    </row>
    <row r="18" spans="3:3">
      <c r="C18" s="4"/>
    </row>
  </sheetData>
  <mergeCells count="3">
    <mergeCell ref="C7:C11"/>
    <mergeCell ref="B12:B13"/>
    <mergeCell ref="B7:B11"/>
  </mergeCells>
  <dataValidations count="1">
    <dataValidation type="list" allowBlank="1" showErrorMessage="1" sqref="D11" xr:uid="{536097A1-5D6A-493B-9D61-34A5C42B4C8A}">
      <formula1>" Design Team, Professional Chapter, E-IDEAS Group, Ex-Officio, Department Club, Other"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30D93-1EC9-4E0C-B297-BE6D2478DCF4}">
  <sheetPr>
    <tabColor theme="1"/>
  </sheetPr>
  <dimension ref="B1:S53"/>
  <sheetViews>
    <sheetView showGridLines="0" zoomScaleNormal="100" workbookViewId="0">
      <selection activeCell="E42" sqref="E42"/>
    </sheetView>
  </sheetViews>
  <sheetFormatPr defaultColWidth="9.140625" defaultRowHeight="15"/>
  <cols>
    <col min="1" max="1" width="4.28515625" style="13" customWidth="1"/>
    <col min="2" max="2" width="37.28515625" style="13" customWidth="1"/>
    <col min="3" max="3" width="35.28515625" style="13" customWidth="1"/>
    <col min="4" max="4" width="19.28515625" style="13" customWidth="1"/>
    <col min="5" max="5" width="28.5703125" style="13" customWidth="1"/>
    <col min="6" max="6" width="39.85546875" style="13" customWidth="1"/>
    <col min="7" max="7" width="15.28515625" style="13" customWidth="1"/>
    <col min="8" max="8" width="21.85546875" style="13" customWidth="1"/>
    <col min="9" max="9" width="23.28515625" style="13" customWidth="1"/>
    <col min="10" max="10" width="21.42578125" style="13" customWidth="1"/>
    <col min="11" max="11" width="24.85546875" style="13" customWidth="1"/>
    <col min="12" max="12" width="20" style="13" customWidth="1"/>
    <col min="13" max="13" width="39.5703125" style="13" customWidth="1"/>
    <col min="14" max="14" width="39.85546875" style="13" customWidth="1"/>
    <col min="15" max="15" width="17.85546875" style="13" customWidth="1"/>
    <col min="16" max="16" width="26.28515625" style="13" customWidth="1"/>
    <col min="17" max="17" width="17.7109375" style="13" customWidth="1"/>
    <col min="18" max="16384" width="9.140625" style="13"/>
  </cols>
  <sheetData>
    <row r="1" spans="2:19" ht="15.75" thickBot="1"/>
    <row r="2" spans="2:19" ht="36.75" thickBot="1">
      <c r="B2" s="1" t="s">
        <v>94</v>
      </c>
      <c r="E2" s="11" t="s">
        <v>132</v>
      </c>
      <c r="F2" s="12">
        <v>45894</v>
      </c>
      <c r="G2" s="14" t="s">
        <v>36</v>
      </c>
      <c r="H2" s="15" t="s">
        <v>37</v>
      </c>
      <c r="I2" s="16" t="s">
        <v>38</v>
      </c>
      <c r="J2" s="17" t="s">
        <v>39</v>
      </c>
      <c r="K2" s="18" t="s">
        <v>40</v>
      </c>
    </row>
    <row r="3" spans="2:19" ht="15" customHeight="1">
      <c r="B3" s="1"/>
      <c r="G3" s="19"/>
      <c r="H3" s="19"/>
      <c r="I3" s="20"/>
      <c r="J3" s="20"/>
      <c r="K3" s="20"/>
      <c r="L3" s="20"/>
    </row>
    <row r="4" spans="2:19" ht="15" customHeight="1">
      <c r="B4" s="228" t="s">
        <v>69</v>
      </c>
      <c r="C4" s="228"/>
      <c r="D4" s="228"/>
      <c r="E4" s="228"/>
      <c r="F4" s="228"/>
      <c r="G4" s="19"/>
      <c r="H4" s="19"/>
      <c r="I4" s="20"/>
      <c r="J4" s="20"/>
      <c r="K4" s="20"/>
      <c r="L4" s="20"/>
    </row>
    <row r="5" spans="2:19" ht="36" customHeight="1">
      <c r="B5" s="228"/>
      <c r="C5" s="228"/>
      <c r="D5" s="228"/>
      <c r="E5" s="228"/>
      <c r="F5" s="228"/>
      <c r="G5" s="19"/>
      <c r="H5" s="19"/>
      <c r="I5" s="20"/>
      <c r="J5" s="20"/>
      <c r="K5" s="20"/>
      <c r="L5" s="20"/>
    </row>
    <row r="7" spans="2:19" ht="30">
      <c r="B7" s="21" t="s">
        <v>98</v>
      </c>
      <c r="C7" s="22"/>
      <c r="E7" s="229" t="s">
        <v>96</v>
      </c>
      <c r="F7" s="229"/>
      <c r="I7" s="23" t="s">
        <v>33</v>
      </c>
      <c r="J7" s="24" t="s">
        <v>45</v>
      </c>
      <c r="K7" s="24" t="s">
        <v>64</v>
      </c>
      <c r="L7" s="25" t="s">
        <v>32</v>
      </c>
      <c r="M7" s="26" t="s">
        <v>70</v>
      </c>
      <c r="N7" s="26" t="s">
        <v>71</v>
      </c>
      <c r="O7" s="27" t="s">
        <v>50</v>
      </c>
      <c r="P7" s="28" t="s">
        <v>65</v>
      </c>
      <c r="Q7" s="21" t="s">
        <v>66</v>
      </c>
      <c r="R7" s="28" t="s">
        <v>61</v>
      </c>
      <c r="S7" s="28" t="s">
        <v>0</v>
      </c>
    </row>
    <row r="8" spans="2:19">
      <c r="B8" s="21" t="s">
        <v>99</v>
      </c>
      <c r="C8" s="29" t="s">
        <v>136</v>
      </c>
      <c r="E8" s="221" t="s">
        <v>144</v>
      </c>
      <c r="F8" s="31">
        <f>IF(C9="Innovative/Start-up", MIN(G37*0.5, 5000), IF(C9="Legacy", MIN(G37*0.5, 10000), 0))</f>
        <v>0</v>
      </c>
      <c r="I8" s="32"/>
      <c r="J8" s="33"/>
      <c r="K8" s="33"/>
      <c r="L8" s="34" t="s">
        <v>34</v>
      </c>
      <c r="M8" s="35" t="s">
        <v>72</v>
      </c>
      <c r="N8" s="36" t="s">
        <v>80</v>
      </c>
      <c r="O8" s="37" t="s">
        <v>54</v>
      </c>
      <c r="P8" s="38" t="s">
        <v>42</v>
      </c>
      <c r="Q8" s="38" t="s">
        <v>29</v>
      </c>
      <c r="R8" s="39" t="s">
        <v>1</v>
      </c>
      <c r="S8" s="40">
        <v>1</v>
      </c>
    </row>
    <row r="9" spans="2:19">
      <c r="B9" s="21" t="s">
        <v>137</v>
      </c>
      <c r="C9" s="29" t="s">
        <v>138</v>
      </c>
      <c r="E9" s="30" t="s">
        <v>139</v>
      </c>
      <c r="F9" s="31">
        <f>IF(C10="Yes", MIN(SUM(G44:G52) * 0.5, 2500), 0)</f>
        <v>0</v>
      </c>
      <c r="I9" s="42"/>
      <c r="J9" s="43"/>
      <c r="K9" s="43"/>
      <c r="L9" s="44" t="s">
        <v>8</v>
      </c>
      <c r="M9" s="45" t="s">
        <v>73</v>
      </c>
      <c r="N9" s="46" t="s">
        <v>81</v>
      </c>
      <c r="O9" s="47" t="s">
        <v>56</v>
      </c>
      <c r="P9" s="48" t="s">
        <v>58</v>
      </c>
      <c r="Q9" s="48" t="s">
        <v>68</v>
      </c>
      <c r="R9" s="49" t="s">
        <v>2</v>
      </c>
      <c r="S9" s="50">
        <v>1.34</v>
      </c>
    </row>
    <row r="10" spans="2:19" ht="30">
      <c r="B10" s="222" t="s">
        <v>141</v>
      </c>
      <c r="C10" s="29"/>
      <c r="E10" s="30" t="s">
        <v>140</v>
      </c>
      <c r="F10" s="31">
        <f>IF(C10="Yes", MIN(SUM(G45:G52) * 0.5, 7500), 0)</f>
        <v>0</v>
      </c>
      <c r="I10" s="32"/>
      <c r="J10" s="33"/>
      <c r="K10" s="33"/>
      <c r="L10" s="34" t="s">
        <v>35</v>
      </c>
      <c r="M10" s="35" t="s">
        <v>74</v>
      </c>
      <c r="N10" s="36" t="s">
        <v>82</v>
      </c>
      <c r="O10" s="37" t="s">
        <v>57</v>
      </c>
      <c r="P10" s="38" t="s">
        <v>18</v>
      </c>
      <c r="Q10" s="38" t="s">
        <v>67</v>
      </c>
      <c r="R10" s="39" t="s">
        <v>3</v>
      </c>
      <c r="S10" s="40">
        <v>1.43</v>
      </c>
    </row>
    <row r="11" spans="2:19">
      <c r="B11" s="21" t="s">
        <v>100</v>
      </c>
      <c r="C11" s="41"/>
      <c r="I11" s="42"/>
      <c r="J11" s="43"/>
      <c r="K11" s="43"/>
      <c r="L11" s="54" t="s">
        <v>9</v>
      </c>
      <c r="M11" s="45" t="s">
        <v>75</v>
      </c>
      <c r="N11" s="46" t="s">
        <v>83</v>
      </c>
      <c r="O11" s="47" t="s">
        <v>55</v>
      </c>
      <c r="P11" s="48"/>
      <c r="R11" s="49" t="s">
        <v>4</v>
      </c>
      <c r="S11" s="50">
        <v>1.67</v>
      </c>
    </row>
    <row r="12" spans="2:19">
      <c r="B12" s="21" t="s">
        <v>27</v>
      </c>
      <c r="C12" s="51"/>
      <c r="I12" s="32"/>
      <c r="J12" s="33"/>
      <c r="K12" s="33"/>
      <c r="M12" s="35" t="s">
        <v>76</v>
      </c>
      <c r="N12" s="36" t="s">
        <v>84</v>
      </c>
      <c r="R12" s="39" t="s">
        <v>5</v>
      </c>
      <c r="S12" s="40">
        <v>0.89</v>
      </c>
    </row>
    <row r="13" spans="2:19">
      <c r="B13" s="52"/>
      <c r="C13" s="53"/>
      <c r="I13" s="42"/>
      <c r="J13" s="43"/>
      <c r="K13" s="43"/>
      <c r="M13" s="45" t="s">
        <v>77</v>
      </c>
      <c r="N13" s="46" t="s">
        <v>85</v>
      </c>
      <c r="R13" s="49" t="s">
        <v>6</v>
      </c>
      <c r="S13" s="50">
        <v>0.17</v>
      </c>
    </row>
    <row r="14" spans="2:19">
      <c r="B14" s="230" t="s">
        <v>101</v>
      </c>
      <c r="C14" s="232" t="s">
        <v>102</v>
      </c>
      <c r="I14" s="32"/>
      <c r="J14" s="33"/>
      <c r="K14" s="33"/>
      <c r="M14" s="35" t="s">
        <v>78</v>
      </c>
      <c r="N14" s="36" t="s">
        <v>86</v>
      </c>
      <c r="R14" s="55" t="s">
        <v>7</v>
      </c>
      <c r="S14" s="40">
        <v>0.19</v>
      </c>
    </row>
    <row r="15" spans="2:19">
      <c r="B15" s="231"/>
      <c r="C15" s="232"/>
      <c r="I15" s="42"/>
      <c r="J15" s="43"/>
      <c r="K15" s="43"/>
      <c r="M15" s="45" t="s">
        <v>79</v>
      </c>
      <c r="N15" s="46" t="s">
        <v>87</v>
      </c>
    </row>
    <row r="16" spans="2:19">
      <c r="B16" s="231"/>
      <c r="C16" s="232"/>
      <c r="I16" s="32"/>
      <c r="J16" s="33"/>
      <c r="K16" s="33"/>
      <c r="M16" s="35"/>
      <c r="N16" s="36" t="s">
        <v>88</v>
      </c>
    </row>
    <row r="17" spans="2:14">
      <c r="B17" s="231"/>
      <c r="C17" s="233"/>
      <c r="I17" s="42"/>
      <c r="J17" s="43"/>
      <c r="K17" s="43"/>
      <c r="M17" s="45"/>
      <c r="N17" s="46" t="s">
        <v>89</v>
      </c>
    </row>
    <row r="18" spans="2:14">
      <c r="B18" s="231"/>
      <c r="C18" s="234"/>
      <c r="I18" s="32"/>
      <c r="J18" s="33"/>
      <c r="K18" s="33"/>
      <c r="M18" s="35"/>
      <c r="N18" s="36" t="s">
        <v>90</v>
      </c>
    </row>
    <row r="19" spans="2:14">
      <c r="B19" s="231"/>
      <c r="C19" s="235"/>
      <c r="I19" s="42"/>
      <c r="J19" s="43"/>
      <c r="K19" s="43"/>
      <c r="M19" s="48"/>
      <c r="N19" s="56"/>
    </row>
    <row r="20" spans="2:14">
      <c r="B20" s="231"/>
      <c r="C20" s="233"/>
    </row>
    <row r="21" spans="2:14">
      <c r="B21" s="231"/>
      <c r="C21" s="234"/>
    </row>
    <row r="22" spans="2:14">
      <c r="B22" s="231"/>
      <c r="C22" s="235"/>
    </row>
    <row r="23" spans="2:14" ht="18.75">
      <c r="F23" s="7" t="s">
        <v>91</v>
      </c>
    </row>
    <row r="24" spans="2:14">
      <c r="F24" s="59" t="s">
        <v>25</v>
      </c>
      <c r="G24" s="59" t="s">
        <v>29</v>
      </c>
      <c r="H24" s="214" t="s">
        <v>145</v>
      </c>
      <c r="I24" s="207" t="s">
        <v>30</v>
      </c>
      <c r="J24" s="59" t="s">
        <v>58</v>
      </c>
      <c r="K24" s="60" t="s">
        <v>59</v>
      </c>
    </row>
    <row r="25" spans="2:14" ht="18.75">
      <c r="B25" s="6" t="s">
        <v>46</v>
      </c>
      <c r="C25" s="5"/>
      <c r="D25" s="5"/>
      <c r="F25" s="34" t="str" cm="1">
        <f t="array" ref="F25:F36">M8:M19</f>
        <v xml:space="preserve">Consumables </v>
      </c>
      <c r="G25" s="63">
        <f>SUMIF('Prototye Expenses'!$E$8:$E$185, F25,'Prototye Expenses'!$L$8:$L$185)</f>
        <v>0</v>
      </c>
      <c r="H25" s="211">
        <f>SUMIF('Prototye Expenses'!$E$8:$E$185,$F25,'Prototye Expenses'!$N$8:$N$185)</f>
        <v>0</v>
      </c>
      <c r="I25" s="208">
        <f>SUMIFS('Prototye Expenses'!$L$8:$L$185,'Prototye Expenses'!$E$8:$E$185,'Active Summary'!$F25,'Prototye Expenses'!$V$8:$V$185,$P$8)</f>
        <v>0</v>
      </c>
      <c r="J25" s="64">
        <f>SUMIFS('Prototye Expenses'!$W$8:$W$185,'Prototye Expenses'!$E$8:$E$185,'Active Summary'!$F25,'Prototye Expenses'!$V$8:$V$185,$P$9)</f>
        <v>0</v>
      </c>
      <c r="K25" s="65">
        <f>SUMIFS('Prototye Expenses'!$W$8:$W$185,'Prototye Expenses'!$E$8:$E$185,'Active Summary'!$F25,'Prototye Expenses'!$V$8:$V$185,$P$10)</f>
        <v>0</v>
      </c>
    </row>
    <row r="26" spans="2:14">
      <c r="B26" s="57" t="s">
        <v>47</v>
      </c>
      <c r="C26" s="57" t="s">
        <v>26</v>
      </c>
      <c r="D26" s="58" t="s">
        <v>48</v>
      </c>
      <c r="F26" s="44" t="str">
        <v>Welding</v>
      </c>
      <c r="G26" s="67">
        <f>SUMIF('Prototye Expenses'!$E$8:$E$185, F26,'Prototye Expenses'!$L$8:$L$185)</f>
        <v>0</v>
      </c>
      <c r="H26" s="212">
        <f>SUMIF('Prototye Expenses'!$E$8:$E$185,$F26,'Prototye Expenses'!$N$8:$N$185)</f>
        <v>0</v>
      </c>
      <c r="I26" s="209">
        <f>SUMIFS('Prototye Expenses'!$L$8:$L$185,'Prototye Expenses'!$E$8:$E$185,'Active Summary'!$F26,'Prototye Expenses'!$V$8:$V$185,$P$8)</f>
        <v>0</v>
      </c>
      <c r="J26" s="68">
        <f>SUMIFS('Prototye Expenses'!$W$8:$W$185,'Prototye Expenses'!$E$8:$E$185,'Active Summary'!$F26,'Prototye Expenses'!$V$8:$V$185,$P$9)</f>
        <v>0</v>
      </c>
      <c r="K26" s="69">
        <f>SUMIFS('Prototye Expenses'!$W$8:$W$185,'Prototye Expenses'!$E$8:$E$185,'Active Summary'!$F26,'Prototye Expenses'!$V$8:$V$185,$P$10)</f>
        <v>0</v>
      </c>
    </row>
    <row r="27" spans="2:14">
      <c r="B27" s="38" t="str" cm="1">
        <f t="array" ref="B27:B38">M8:M19</f>
        <v xml:space="preserve">Consumables </v>
      </c>
      <c r="C27" s="61"/>
      <c r="D27" s="62">
        <f>$C$12*C27</f>
        <v>0</v>
      </c>
      <c r="F27" s="34" t="str">
        <v>Safety Equipment</v>
      </c>
      <c r="G27" s="63">
        <f>SUMIF('Prototye Expenses'!$E$8:$E$185, F27,'Prototye Expenses'!$L$8:$L$185)</f>
        <v>0</v>
      </c>
      <c r="H27" s="211">
        <f>SUMIF('Prototye Expenses'!$E$8:$E$185,$F27,'Prototye Expenses'!$N$8:$N$185)</f>
        <v>0</v>
      </c>
      <c r="I27" s="208">
        <f>SUMIFS('Prototye Expenses'!$L$8:$L$185,'Prototye Expenses'!$E$8:$E$185,'Active Summary'!$F27,'Prototye Expenses'!$V$8:$V$185,$P$8)</f>
        <v>0</v>
      </c>
      <c r="J27" s="64">
        <f>SUMIFS('Prototye Expenses'!$W$8:$W$185,'Prototye Expenses'!$E$8:$E$185,'Active Summary'!$F27,'Prototye Expenses'!$V$8:$V$185,$P$9)</f>
        <v>0</v>
      </c>
      <c r="K27" s="65">
        <f>SUMIFS('Prototye Expenses'!$W$8:$W$185,'Prototye Expenses'!$E$8:$E$185,'Active Summary'!$F27,'Prototye Expenses'!$V$8:$V$185,$P$10)</f>
        <v>0</v>
      </c>
    </row>
    <row r="28" spans="2:14">
      <c r="B28" s="48" t="str">
        <v>Welding</v>
      </c>
      <c r="C28" s="66"/>
      <c r="D28" s="62">
        <f>$C$12*C28</f>
        <v>0</v>
      </c>
      <c r="F28" s="44" t="str">
        <v>Capital Purchases</v>
      </c>
      <c r="G28" s="67">
        <f>SUMIF('Prototye Expenses'!$E$8:$E$185, F28,'Prototye Expenses'!$L$8:$L$185)</f>
        <v>0</v>
      </c>
      <c r="H28" s="212">
        <f>SUMIF('Prototye Expenses'!$E$8:$E$185,$F28,'Prototye Expenses'!$N$8:$N$185)</f>
        <v>0</v>
      </c>
      <c r="I28" s="209">
        <f>SUMIFS('Prototye Expenses'!$L$8:$L$185,'Prototye Expenses'!$E$8:$E$185,'Active Summary'!$F28,'Prototye Expenses'!$V$8:$V$185,$P$8)</f>
        <v>0</v>
      </c>
      <c r="J28" s="68">
        <f>SUMIFS('Prototye Expenses'!$W$8:$W$185,'Prototye Expenses'!$E$8:$E$185,'Active Summary'!$F28,'Prototye Expenses'!$V$8:$V$185,$P$9)</f>
        <v>0</v>
      </c>
      <c r="K28" s="69">
        <f>SUMIFS('Prototye Expenses'!$W$8:$W$185,'Prototye Expenses'!$E$8:$E$185,'Active Summary'!$F28,'Prototye Expenses'!$V$8:$V$185,$P$10)</f>
        <v>0</v>
      </c>
    </row>
    <row r="29" spans="2:14">
      <c r="B29" s="38" t="str">
        <v>Safety Equipment</v>
      </c>
      <c r="C29" s="61"/>
      <c r="D29" s="62">
        <v>0</v>
      </c>
      <c r="F29" s="34" t="str">
        <v xml:space="preserve">Prototye Parts and Supplies </v>
      </c>
      <c r="G29" s="63">
        <f>SUMIF('Prototye Expenses'!$E$8:$E$185, F29,'Prototye Expenses'!$L$8:$L$185)</f>
        <v>0</v>
      </c>
      <c r="H29" s="211">
        <f>SUMIF('Prototye Expenses'!$E$8:$E$185,$F29,'Prototye Expenses'!$N$8:$N$185)</f>
        <v>0</v>
      </c>
      <c r="I29" s="208">
        <f>SUMIFS('Prototye Expenses'!$L$8:$L$185,'Prototye Expenses'!$E$8:$E$185,'Active Summary'!$F29,'Prototye Expenses'!$V$8:$V$185,$P$8)</f>
        <v>0</v>
      </c>
      <c r="J29" s="64">
        <f>SUMIFS('Prototye Expenses'!$W$8:$W$185,'Prototye Expenses'!$E$8:$E$185,'Active Summary'!$F29,'Prototye Expenses'!$V$8:$V$185,$P$9)</f>
        <v>0</v>
      </c>
      <c r="K29" s="65">
        <f>SUMIFS('Prototye Expenses'!$W$8:$W$185,'Prototye Expenses'!$E$8:$E$185,'Active Summary'!$F29,'Prototye Expenses'!$V$8:$V$185,$P$10)</f>
        <v>0</v>
      </c>
    </row>
    <row r="30" spans="2:14" ht="30">
      <c r="B30" s="48" t="str">
        <v>Capital Purchases</v>
      </c>
      <c r="C30" s="66"/>
      <c r="D30" s="248" t="s">
        <v>149</v>
      </c>
      <c r="F30" s="44" t="str">
        <v xml:space="preserve">Testing Equipment </v>
      </c>
      <c r="G30" s="67">
        <f>SUMIF('Prototye Expenses'!$E$8:$E$185, F30,'Prototye Expenses'!$L$8:$L$185)</f>
        <v>0</v>
      </c>
      <c r="H30" s="212">
        <f>SUMIF('Prototye Expenses'!$E$8:$E$185,$F30,'Prototye Expenses'!$N$8:$N$185)</f>
        <v>0</v>
      </c>
      <c r="I30" s="209">
        <f>SUMIFS('Prototye Expenses'!$L$8:$L$185,'Prototye Expenses'!$E$8:$E$185,'Active Summary'!$F30,'Prototye Expenses'!$V$8:$V$185,$P$8)</f>
        <v>0</v>
      </c>
      <c r="J30" s="68">
        <f>SUMIFS('Prototye Expenses'!$W$8:$W$185,'Prototye Expenses'!$E$8:$E$185,'Active Summary'!$F30,'Prototye Expenses'!$V$8:$V$185,$P$9)</f>
        <v>0</v>
      </c>
      <c r="K30" s="69">
        <f>SUMIFS('Prototye Expenses'!$W$8:$W$185,'Prototye Expenses'!$E$8:$E$185,'Active Summary'!$F30,'Prototye Expenses'!$V$8:$V$185,$P$10)</f>
        <v>0</v>
      </c>
    </row>
    <row r="31" spans="2:14">
      <c r="B31" s="38" t="str">
        <v xml:space="preserve">Prototye Parts and Supplies </v>
      </c>
      <c r="C31" s="61"/>
      <c r="D31" s="62">
        <f t="shared" ref="D30:D38" si="0">$C$12*C31</f>
        <v>0</v>
      </c>
      <c r="F31" s="34" t="str">
        <v>Prototype Testing Transport and Travel</v>
      </c>
      <c r="G31" s="63">
        <f>SUMIF('Prototye Expenses'!$E$8:$E$185, F31,'Prototye Expenses'!$L$8:$L$185)</f>
        <v>0</v>
      </c>
      <c r="H31" s="211">
        <f>SUMIF('Prototye Expenses'!$E$8:$E$185,$F31,'Prototye Expenses'!$N$8:$N$185)</f>
        <v>0</v>
      </c>
      <c r="I31" s="208">
        <f>SUMIFS('Prototye Expenses'!$L$8:$L$185,'Prototye Expenses'!$E$8:$E$185,'Active Summary'!$F31,'Prototye Expenses'!$V$8:$V$185,$P$8)</f>
        <v>0</v>
      </c>
      <c r="J31" s="64">
        <f>SUMIFS('Prototye Expenses'!$W$8:$W$185,'Prototye Expenses'!$E$8:$E$185,'Active Summary'!$F31,'Prototye Expenses'!$V$8:$V$185,$P$9)</f>
        <v>0</v>
      </c>
      <c r="K31" s="65">
        <f>SUMIFS('Prototye Expenses'!$W$8:$W$185,'Prototye Expenses'!$E$8:$E$185,'Active Summary'!$F31,'Prototye Expenses'!$V$8:$V$185,$P$10)</f>
        <v>0</v>
      </c>
    </row>
    <row r="32" spans="2:14">
      <c r="B32" s="48" t="str">
        <v xml:space="preserve">Testing Equipment </v>
      </c>
      <c r="C32" s="66"/>
      <c r="D32" s="62">
        <f t="shared" si="0"/>
        <v>0</v>
      </c>
      <c r="F32" s="44" t="str">
        <v>Software/Hardware</v>
      </c>
      <c r="G32" s="67">
        <f>SUMIF('Prototye Expenses'!$E$8:$E$185, F32,'Prototye Expenses'!$L$8:$L$185)</f>
        <v>0</v>
      </c>
      <c r="H32" s="212">
        <f>SUMIF('Prototye Expenses'!$E$8:$E$185,$F32,'Prototye Expenses'!$N$8:$N$185)</f>
        <v>0</v>
      </c>
      <c r="I32" s="209">
        <f>SUMIFS('Prototye Expenses'!$L$8:$L$185,'Prototye Expenses'!$E$8:$E$185,'Active Summary'!$F32,'Prototye Expenses'!$V$8:$V$185,$P$8)</f>
        <v>0</v>
      </c>
      <c r="J32" s="68">
        <f>SUMIFS('Prototye Expenses'!$W$8:$W$185,'Prototye Expenses'!$E$8:$E$185,'Active Summary'!$F32,'Prototye Expenses'!$V$8:$V$185,$P$9)</f>
        <v>0</v>
      </c>
      <c r="K32" s="69">
        <f>SUMIFS('Prototye Expenses'!$W$8:$W$185,'Prototye Expenses'!$E$8:$E$185,'Active Summary'!$F32,'Prototye Expenses'!$V$8:$V$185,$P$10)</f>
        <v>0</v>
      </c>
    </row>
    <row r="33" spans="2:11">
      <c r="B33" s="38" t="str">
        <v>Prototype Testing Transport and Travel</v>
      </c>
      <c r="C33" s="61"/>
      <c r="D33" s="62">
        <f t="shared" si="0"/>
        <v>0</v>
      </c>
      <c r="F33" s="34">
        <v>0</v>
      </c>
      <c r="G33" s="63">
        <f>SUMIF('Prototye Expenses'!$E$8:$E$185, F33,'Prototye Expenses'!$L$8:$L$185)</f>
        <v>0</v>
      </c>
      <c r="H33" s="211">
        <f>SUMIF('Prototye Expenses'!$E$8:$E$185,$F33,'Prototye Expenses'!$N$8:$N$185)</f>
        <v>0</v>
      </c>
      <c r="I33" s="208">
        <f>SUMIFS('Prototye Expenses'!$L$8:$L$185,'Prototye Expenses'!$E$8:$E$185,'Active Summary'!$F33,'Prototye Expenses'!$V$8:$V$185,$P$8)</f>
        <v>0</v>
      </c>
      <c r="J33" s="64">
        <f>SUMIFS('Prototye Expenses'!$W$8:$W$185,'Prototye Expenses'!$E$8:$E$185,'Active Summary'!$F33,'Prototye Expenses'!$V$8:$V$185,$P$9)</f>
        <v>0</v>
      </c>
      <c r="K33" s="65">
        <f>SUMIFS('Prototye Expenses'!$W$8:$W$185,'Prototye Expenses'!$E$8:$E$185,'Active Summary'!$F33,'Prototye Expenses'!$V$8:$V$185,$P$10)</f>
        <v>0</v>
      </c>
    </row>
    <row r="34" spans="2:11">
      <c r="B34" s="48" t="str">
        <v>Software/Hardware</v>
      </c>
      <c r="C34" s="66"/>
      <c r="D34" s="62">
        <f t="shared" si="0"/>
        <v>0</v>
      </c>
      <c r="F34" s="44">
        <v>0</v>
      </c>
      <c r="G34" s="67">
        <f>SUMIF('Prototye Expenses'!$E$8:$E$185, F34,'Prototye Expenses'!$L$8:$L$185)</f>
        <v>0</v>
      </c>
      <c r="H34" s="212">
        <f>SUMIF('Prototye Expenses'!$E$8:$E$185,$F34,'Prototye Expenses'!$N$8:$N$185)</f>
        <v>0</v>
      </c>
      <c r="I34" s="209">
        <f>SUMIFS('Prototye Expenses'!$L$8:$L$185,'Prototye Expenses'!$E$8:$E$185,'Active Summary'!$F34,'Prototye Expenses'!$V$8:$V$185,$P$8)</f>
        <v>0</v>
      </c>
      <c r="J34" s="68">
        <f>SUMIFS('Prototye Expenses'!$W$8:$W$185,'Prototye Expenses'!$E$8:$E$185,'Active Summary'!$F34,'Prototye Expenses'!$V$8:$V$185,$P$9)</f>
        <v>0</v>
      </c>
      <c r="K34" s="69">
        <f>SUMIFS('Prototye Expenses'!$W$8:$W$185,'Prototye Expenses'!$E$8:$E$185,'Active Summary'!$F34,'Prototye Expenses'!$V$8:$V$185,$P$10)</f>
        <v>0</v>
      </c>
    </row>
    <row r="35" spans="2:11">
      <c r="B35" s="38">
        <v>0</v>
      </c>
      <c r="C35" s="61"/>
      <c r="D35" s="62">
        <f t="shared" si="0"/>
        <v>0</v>
      </c>
      <c r="F35" s="34">
        <v>0</v>
      </c>
      <c r="G35" s="63">
        <f>SUMIF('Prototye Expenses'!$E$8:$E$185, F35,'Prototye Expenses'!$L$8:$L$185)</f>
        <v>0</v>
      </c>
      <c r="H35" s="211">
        <f>SUMIF('Prototye Expenses'!$E$8:$E$185,$F35,'Prototye Expenses'!$N$8:$N$185)</f>
        <v>0</v>
      </c>
      <c r="I35" s="208">
        <f>SUMIFS('Prototye Expenses'!$L$8:$L$185,'Prototye Expenses'!$E$8:$E$185,'Active Summary'!$F35,'Prototye Expenses'!$V$8:$V$185,$P$8)</f>
        <v>0</v>
      </c>
      <c r="J35" s="64">
        <f>SUMIFS('Prototye Expenses'!$W$8:$W$185,'Prototye Expenses'!$E$8:$E$185,'Active Summary'!$F35,'Prototye Expenses'!$V$8:$V$185,$P$9)</f>
        <v>0</v>
      </c>
      <c r="K35" s="65">
        <f>SUMIFS('Prototye Expenses'!$W$8:$W$185,'Prototye Expenses'!$E$8:$E$185,'Active Summary'!$F35,'Prototye Expenses'!$V$8:$V$185,$P$10)</f>
        <v>0</v>
      </c>
    </row>
    <row r="36" spans="2:11">
      <c r="B36" s="48">
        <v>0</v>
      </c>
      <c r="C36" s="66"/>
      <c r="D36" s="62">
        <f t="shared" si="0"/>
        <v>0</v>
      </c>
      <c r="F36" s="54">
        <v>0</v>
      </c>
      <c r="G36" s="70">
        <f>SUMIF('Prototye Expenses'!$E$8:$E$185, F36,'Prototye Expenses'!$L$8:$L$185)</f>
        <v>0</v>
      </c>
      <c r="H36" s="213">
        <f>SUMIF('Prototye Expenses'!$E$8:$E$185,$F36,'Prototye Expenses'!$N$8:$N$185)</f>
        <v>0</v>
      </c>
      <c r="I36" s="210">
        <f>SUMIFS('Prototye Expenses'!$L$8:$L$185,'Prototye Expenses'!$E$8:$E$185,'Active Summary'!$F36,'Prototye Expenses'!$V$8:$V$185,$P$8)</f>
        <v>0</v>
      </c>
      <c r="J36" s="71">
        <f>SUMIFS('Prototye Expenses'!$W$8:$W$185,'Prototye Expenses'!$E$8:$E$185,'Active Summary'!$F36,'Prototye Expenses'!$V$8:$V$185,$P$9)</f>
        <v>0</v>
      </c>
      <c r="K36" s="72">
        <f>SUMIFS('Prototye Expenses'!$W$8:$W$185,'Prototye Expenses'!$E$8:$E$185,'Active Summary'!$F36,'Prototye Expenses'!$V$8:$V$185,$P$10)</f>
        <v>0</v>
      </c>
    </row>
    <row r="37" spans="2:11">
      <c r="B37" s="38">
        <v>0</v>
      </c>
      <c r="C37" s="61"/>
      <c r="D37" s="62">
        <f t="shared" si="0"/>
        <v>0</v>
      </c>
      <c r="F37" s="73" t="s">
        <v>49</v>
      </c>
      <c r="G37" s="74">
        <f>SUM(G25:G28)</f>
        <v>0</v>
      </c>
      <c r="H37" s="74">
        <f>SUM(H25:H28)</f>
        <v>0</v>
      </c>
      <c r="I37" s="74">
        <f>SUM(I25:I28)</f>
        <v>0</v>
      </c>
      <c r="J37" s="74">
        <f>SUM(J25:J28)</f>
        <v>0</v>
      </c>
      <c r="K37" s="74">
        <f>SUM(K25:K28)</f>
        <v>0</v>
      </c>
    </row>
    <row r="38" spans="2:11">
      <c r="B38" s="48">
        <v>0</v>
      </c>
      <c r="C38" s="66"/>
      <c r="D38" s="62">
        <f t="shared" si="0"/>
        <v>0</v>
      </c>
    </row>
    <row r="39" spans="2:11" ht="18.75">
      <c r="F39" s="7" t="s">
        <v>95</v>
      </c>
    </row>
    <row r="40" spans="2:11">
      <c r="B40" s="57" t="s">
        <v>47</v>
      </c>
      <c r="C40" s="57" t="s">
        <v>26</v>
      </c>
      <c r="D40" s="246" t="s">
        <v>48</v>
      </c>
      <c r="F40" s="59" t="s">
        <v>25</v>
      </c>
      <c r="G40" s="59" t="s">
        <v>29</v>
      </c>
      <c r="H40" s="214" t="s">
        <v>145</v>
      </c>
      <c r="I40" s="207" t="s">
        <v>30</v>
      </c>
      <c r="J40" s="59" t="s">
        <v>58</v>
      </c>
      <c r="K40" s="60" t="s">
        <v>59</v>
      </c>
    </row>
    <row r="41" spans="2:11">
      <c r="B41" s="38" t="str" cm="1">
        <f t="array" ref="B41:B52">N8:N19</f>
        <v>Meals</v>
      </c>
      <c r="C41" s="61"/>
      <c r="D41" s="31" t="s">
        <v>148</v>
      </c>
      <c r="F41" s="34" t="str" cm="1">
        <f t="array" ref="F41:F52">N8:N19</f>
        <v>Meals</v>
      </c>
      <c r="G41" s="63">
        <f>SUMIF('Competition Expenses'!$E$8:$E$185, F41,'Competition Expenses'!$L$8:$L$185)</f>
        <v>0</v>
      </c>
      <c r="H41" s="211">
        <f>SUMIF('Competition Expenses'!$E$8:$E$185, $F41,'Competition Expenses'!$N$8:$N$185)</f>
        <v>0</v>
      </c>
      <c r="I41" s="208">
        <f>SUMIFS('Competition Expenses'!$L$8:$L$185,'Competition Expenses'!$E$8:$E$185,'Active Summary'!$F41,'Competition Expenses'!$V$8:$V$185,$P$8)</f>
        <v>0</v>
      </c>
      <c r="J41" s="64">
        <f>SUMIFS('Competition Expenses'!$W$8:$W$185,'Competition Expenses'!$E$8:$E$185,'Active Summary'!$F41,'Competition Expenses'!$V$8:$V$185,$P$9)</f>
        <v>0</v>
      </c>
      <c r="K41" s="65">
        <f>SUMIFS('Competition Expenses'!$W$8:$W$185,'Competition Expenses'!$E$8:$E$185,'Active Summary'!$F41,'Competition Expenses'!$V$8:$V$185,$P$10)</f>
        <v>0</v>
      </c>
    </row>
    <row r="42" spans="2:11" ht="30">
      <c r="B42" s="48" t="str">
        <v>Air Fare</v>
      </c>
      <c r="C42" s="66"/>
      <c r="D42" s="247" t="s">
        <v>149</v>
      </c>
      <c r="F42" s="44" t="str">
        <v>Air Fare</v>
      </c>
      <c r="G42" s="67">
        <f>SUMIF('Competition Expenses'!$E$8:$E$185, F42,'Competition Expenses'!$L$8:$L$185)</f>
        <v>0</v>
      </c>
      <c r="H42" s="212">
        <f>SUMIF('Competition Expenses'!$E$8:$E$185, $F42,'Competition Expenses'!$N$8:$N$185)</f>
        <v>0</v>
      </c>
      <c r="I42" s="209">
        <f>SUMIFS('Competition Expenses'!$L$8:$L$185,'Competition Expenses'!$E$8:$E$185,'Active Summary'!$F42,'Competition Expenses'!$V$8:$V$185,$P$8)</f>
        <v>0</v>
      </c>
      <c r="J42" s="68">
        <f>SUMIFS('Competition Expenses'!$W$8:$W$185,'Competition Expenses'!$E$8:$E$185,'Active Summary'!$F42,'Competition Expenses'!$V$8:$V$185,$P$9)</f>
        <v>0</v>
      </c>
      <c r="K42" s="69">
        <f>SUMIFS('Competition Expenses'!$W$8:$W$185,'Competition Expenses'!$E$8:$E$185,'Active Summary'!$F42,'Competition Expenses'!$V$8:$V$185,$P$10)</f>
        <v>0</v>
      </c>
    </row>
    <row r="43" spans="2:11" ht="30">
      <c r="B43" s="38" t="str">
        <v>Accomodation</v>
      </c>
      <c r="C43" s="61"/>
      <c r="D43" s="247" t="s">
        <v>149</v>
      </c>
      <c r="F43" s="34" t="str">
        <v>Accomodation</v>
      </c>
      <c r="G43" s="63">
        <f>SUMIF('Competition Expenses'!$E$8:$E$185, F43,'Competition Expenses'!$L$8:$L$185)</f>
        <v>0</v>
      </c>
      <c r="H43" s="211">
        <f>SUMIF('Competition Expenses'!$E$8:$E$185, $F43,'Competition Expenses'!$N$8:$N$185)</f>
        <v>0</v>
      </c>
      <c r="I43" s="208">
        <f>SUMIFS('Competition Expenses'!$L$8:$L$185,'Competition Expenses'!$E$8:$E$185,'Active Summary'!$F43,'Competition Expenses'!$V$8:$V$185,$P$8)</f>
        <v>0</v>
      </c>
      <c r="J43" s="64">
        <f>SUMIFS('Competition Expenses'!$W$8:$W$185,'Competition Expenses'!$E$8:$E$185,'Active Summary'!$F43,'Competition Expenses'!$V$8:$V$185,$P$9)</f>
        <v>0</v>
      </c>
      <c r="K43" s="65">
        <f>SUMIFS('Competition Expenses'!$W$8:$W$185,'Competition Expenses'!$E$8:$E$185,'Active Summary'!$F43,'Competition Expenses'!$V$8:$V$185,$P$10)</f>
        <v>0</v>
      </c>
    </row>
    <row r="44" spans="2:11" ht="30">
      <c r="B44" s="48" t="str">
        <v xml:space="preserve">Other Transportation </v>
      </c>
      <c r="C44" s="66"/>
      <c r="D44" s="247" t="s">
        <v>149</v>
      </c>
      <c r="F44" s="44" t="str">
        <v xml:space="preserve">Other Transportation </v>
      </c>
      <c r="G44" s="67">
        <f>SUMIF('Competition Expenses'!$E$8:$E$185, F44,'Competition Expenses'!$L$8:$L$185)</f>
        <v>0</v>
      </c>
      <c r="H44" s="212">
        <f>SUMIF('Competition Expenses'!$E$8:$E$185, $F44,'Competition Expenses'!$N$8:$N$185)</f>
        <v>0</v>
      </c>
      <c r="I44" s="209">
        <f>SUMIFS('Competition Expenses'!$L$8:$L$185,'Competition Expenses'!$E$8:$E$185,'Active Summary'!$F44,'Competition Expenses'!$V$8:$V$185,$P$8)</f>
        <v>0</v>
      </c>
      <c r="J44" s="68">
        <f>SUMIFS('Competition Expenses'!$W$8:$W$185,'Competition Expenses'!$E$8:$E$185,'Active Summary'!$F44,'Competition Expenses'!$V$8:$V$185,$P$9)</f>
        <v>0</v>
      </c>
      <c r="K44" s="69">
        <f>SUMIFS('Competition Expenses'!$W$8:$W$185,'Competition Expenses'!$E$8:$E$185,'Active Summary'!$F44,'Competition Expenses'!$V$8:$V$185,$P$10)</f>
        <v>0</v>
      </c>
    </row>
    <row r="45" spans="2:11">
      <c r="B45" s="38" t="str">
        <v xml:space="preserve">Travel </v>
      </c>
      <c r="C45" s="61"/>
      <c r="D45" s="31">
        <f t="shared" ref="D42:D52" si="1">C45*$C$12</f>
        <v>0</v>
      </c>
      <c r="F45" s="34" t="str">
        <v xml:space="preserve">Travel </v>
      </c>
      <c r="G45" s="63">
        <f>SUMIF('Competition Expenses'!$E$8:$E$185, F45,'Competition Expenses'!$L$8:$L$185)</f>
        <v>0</v>
      </c>
      <c r="H45" s="211">
        <f>SUMIF('Competition Expenses'!$E$8:$E$185, $F45,'Competition Expenses'!$N$8:$N$185)</f>
        <v>0</v>
      </c>
      <c r="I45" s="208">
        <f>SUMIFS('Competition Expenses'!$L$8:$L$185,'Competition Expenses'!$E$8:$E$185,'Active Summary'!$F45,'Competition Expenses'!$V$8:$V$185,$P$8)</f>
        <v>0</v>
      </c>
      <c r="J45" s="64">
        <f>SUMIFS('Competition Expenses'!$W$8:$W$185,'Competition Expenses'!$E$8:$E$185,'Active Summary'!$F45,'Competition Expenses'!$V$8:$V$185,$P$9)</f>
        <v>0</v>
      </c>
      <c r="K45" s="65">
        <f>SUMIFS('Competition Expenses'!$W$8:$W$185,'Competition Expenses'!$E$8:$E$185,'Active Summary'!$F45,'Competition Expenses'!$V$8:$V$185,$P$10)</f>
        <v>0</v>
      </c>
    </row>
    <row r="46" spans="2:11">
      <c r="B46" s="48" t="str">
        <v>Mileage</v>
      </c>
      <c r="C46" s="66"/>
      <c r="D46" s="31">
        <f t="shared" si="1"/>
        <v>0</v>
      </c>
      <c r="F46" s="44" t="str">
        <v>Mileage</v>
      </c>
      <c r="G46" s="67">
        <f>SUMIF('Competition Expenses'!$E$8:$E$185, F46,'Competition Expenses'!$L$8:$L$185)</f>
        <v>0</v>
      </c>
      <c r="H46" s="212">
        <f>SUMIF('Competition Expenses'!$E$8:$E$185, $F46,'Competition Expenses'!$N$8:$N$185)</f>
        <v>0</v>
      </c>
      <c r="I46" s="209">
        <f>SUMIFS('Competition Expenses'!$L$8:$L$185,'Competition Expenses'!$E$8:$E$185,'Active Summary'!$F46,'Competition Expenses'!$V$8:$V$185,$P$8)</f>
        <v>0</v>
      </c>
      <c r="J46" s="68">
        <f>SUMIFS('Competition Expenses'!$W$8:$W$185,'Competition Expenses'!$E$8:$E$185,'Active Summary'!$F46,'Competition Expenses'!$V$8:$V$185,$P$9)</f>
        <v>0</v>
      </c>
      <c r="K46" s="69">
        <f>SUMIFS('Competition Expenses'!$W$8:$W$185,'Competition Expenses'!$E$8:$E$185,'Active Summary'!$F46,'Competition Expenses'!$V$8:$V$185,$P$10)</f>
        <v>0</v>
      </c>
    </row>
    <row r="47" spans="2:11">
      <c r="B47" s="38" t="str">
        <v xml:space="preserve">Shipping </v>
      </c>
      <c r="C47" s="61"/>
      <c r="D47" s="31">
        <f t="shared" si="1"/>
        <v>0</v>
      </c>
      <c r="F47" s="34" t="str">
        <v xml:space="preserve">Shipping </v>
      </c>
      <c r="G47" s="63">
        <f>SUMIF('Competition Expenses'!$E$8:$E$185, F47,'Competition Expenses'!$L$8:$L$185)</f>
        <v>0</v>
      </c>
      <c r="H47" s="211">
        <f>SUMIF('Competition Expenses'!$E$8:$E$185, $F47,'Competition Expenses'!$N$8:$N$185)</f>
        <v>0</v>
      </c>
      <c r="I47" s="208">
        <f>SUMIFS('Competition Expenses'!$L$8:$L$185,'Competition Expenses'!$E$8:$E$185,'Active Summary'!$F47,'Competition Expenses'!$V$8:$V$185,$P$8)</f>
        <v>0</v>
      </c>
      <c r="J47" s="64">
        <f>SUMIFS('Competition Expenses'!$W$8:$W$185,'Competition Expenses'!$E$8:$E$185,'Active Summary'!$F47,'Competition Expenses'!$V$8:$V$185,$P$9)</f>
        <v>0</v>
      </c>
      <c r="K47" s="65">
        <f>SUMIFS('Competition Expenses'!$W$8:$W$185,'Competition Expenses'!$E$8:$E$185,'Active Summary'!$F47,'Competition Expenses'!$V$8:$V$185,$P$10)</f>
        <v>0</v>
      </c>
    </row>
    <row r="48" spans="2:11">
      <c r="B48" s="48" t="str">
        <v>Rental (Car, Truck, Trailer)</v>
      </c>
      <c r="C48" s="66"/>
      <c r="D48" s="31">
        <f t="shared" si="1"/>
        <v>0</v>
      </c>
      <c r="F48" s="44" t="str">
        <v>Rental (Car, Truck, Trailer)</v>
      </c>
      <c r="G48" s="67">
        <f>SUMIF('Competition Expenses'!$E$8:$E$185, F48,'Competition Expenses'!$L$8:$L$185)</f>
        <v>0</v>
      </c>
      <c r="H48" s="212">
        <f>SUMIF('Competition Expenses'!$E$8:$E$185, $F48,'Competition Expenses'!$N$8:$N$185)</f>
        <v>0</v>
      </c>
      <c r="I48" s="209">
        <f>SUMIFS('Competition Expenses'!$L$8:$L$185,'Competition Expenses'!$E$8:$E$185,'Active Summary'!$F48,'Competition Expenses'!$V$8:$V$185,$P$8)</f>
        <v>0</v>
      </c>
      <c r="J48" s="68">
        <f>SUMIFS('Competition Expenses'!$W$8:$W$185,'Competition Expenses'!$E$8:$E$185,'Active Summary'!$F48,'Competition Expenses'!$V$8:$V$185,$P$9)</f>
        <v>0</v>
      </c>
      <c r="K48" s="69">
        <f>SUMIFS('Competition Expenses'!$W$8:$W$185,'Competition Expenses'!$E$8:$E$185,'Active Summary'!$F48,'Competition Expenses'!$V$8:$V$185,$P$10)</f>
        <v>0</v>
      </c>
    </row>
    <row r="49" spans="2:11">
      <c r="B49" s="38" t="str">
        <v>Customs/Brokerage Fees</v>
      </c>
      <c r="C49" s="61"/>
      <c r="D49" s="31">
        <f t="shared" si="1"/>
        <v>0</v>
      </c>
      <c r="F49" s="34" t="str">
        <v>Customs/Brokerage Fees</v>
      </c>
      <c r="G49" s="63">
        <f>SUMIF('Competition Expenses'!$E$8:$E$185, F49,'Competition Expenses'!$L$8:$L$185)</f>
        <v>0</v>
      </c>
      <c r="H49" s="211">
        <f>SUMIF('Competition Expenses'!$E$8:$E$185, $F49,'Competition Expenses'!$N$8:$N$185)</f>
        <v>0</v>
      </c>
      <c r="I49" s="208">
        <f>SUMIFS('Competition Expenses'!$L$8:$L$185,'Competition Expenses'!$E$8:$E$185,'Active Summary'!$F49,'Competition Expenses'!$V$8:$V$185,$P$8)</f>
        <v>0</v>
      </c>
      <c r="J49" s="64">
        <f>SUMIFS('Competition Expenses'!$W$8:$W$185,'Competition Expenses'!$E$8:$E$185,'Active Summary'!$F49,'Competition Expenses'!$V$8:$V$185,$P$9)</f>
        <v>0</v>
      </c>
      <c r="K49" s="65">
        <f>SUMIFS('Competition Expenses'!$W$8:$W$185,'Competition Expenses'!$E$8:$E$185,'Active Summary'!$F49,'Competition Expenses'!$V$8:$V$185,$P$10)</f>
        <v>0</v>
      </c>
    </row>
    <row r="50" spans="2:11">
      <c r="B50" s="48" t="str">
        <v>Registration (group/competition entry)</v>
      </c>
      <c r="C50" s="66"/>
      <c r="D50" s="31">
        <f t="shared" si="1"/>
        <v>0</v>
      </c>
      <c r="F50" s="44" t="str">
        <v>Registration (group/competition entry)</v>
      </c>
      <c r="G50" s="67">
        <f>SUMIF('Competition Expenses'!$E$8:$E$185, F50,'Competition Expenses'!$L$8:$L$185)</f>
        <v>0</v>
      </c>
      <c r="H50" s="212">
        <f>SUMIF('Competition Expenses'!$E$8:$E$185, $F50,'Competition Expenses'!$N$8:$N$185)</f>
        <v>0</v>
      </c>
      <c r="I50" s="209">
        <f>SUMIFS('Competition Expenses'!$L$8:$L$185,'Competition Expenses'!$E$8:$E$185,'Active Summary'!$F50,'Competition Expenses'!$V$8:$V$185,$P$8)</f>
        <v>0</v>
      </c>
      <c r="J50" s="68">
        <f>SUMIFS('Competition Expenses'!$W$8:$W$185,'Competition Expenses'!$E$8:$E$185,'Active Summary'!$F50,'Competition Expenses'!$V$8:$V$185,$P$9)</f>
        <v>0</v>
      </c>
      <c r="K50" s="69">
        <f>SUMIFS('Competition Expenses'!$W$8:$W$185,'Competition Expenses'!$E$8:$E$185,'Active Summary'!$F50,'Competition Expenses'!$V$8:$V$185,$P$10)</f>
        <v>0</v>
      </c>
    </row>
    <row r="51" spans="2:11">
      <c r="B51" s="38" t="str">
        <v>Registration (individual entry)</v>
      </c>
      <c r="C51" s="61"/>
      <c r="D51" s="31">
        <f t="shared" si="1"/>
        <v>0</v>
      </c>
      <c r="F51" s="34" t="str">
        <v>Registration (individual entry)</v>
      </c>
      <c r="G51" s="63">
        <f>SUMIF('Competition Expenses'!$E$8:$E$185, F51,'Competition Expenses'!$L$8:$L$185)</f>
        <v>0</v>
      </c>
      <c r="H51" s="211">
        <f>SUMIF('Competition Expenses'!$E$8:$E$185, $F51,'Competition Expenses'!$N$8:$N$185)</f>
        <v>0</v>
      </c>
      <c r="I51" s="208">
        <f>SUMIFS('Competition Expenses'!$L$8:$L$185,'Competition Expenses'!$E$8:$E$185,'Active Summary'!$F51,'Competition Expenses'!$V$8:$V$185,$P$8)</f>
        <v>0</v>
      </c>
      <c r="J51" s="64">
        <f>SUMIFS('Competition Expenses'!$W$8:$W$185,'Competition Expenses'!$E$8:$E$185,'Active Summary'!$F51,'Competition Expenses'!$V$8:$V$185,$P$9)</f>
        <v>0</v>
      </c>
      <c r="K51" s="65">
        <f>SUMIFS('Competition Expenses'!$W$8:$W$185,'Competition Expenses'!$E$8:$E$185,'Active Summary'!$F51,'Competition Expenses'!$V$8:$V$185,$P$10)</f>
        <v>0</v>
      </c>
    </row>
    <row r="52" spans="2:11">
      <c r="B52" s="48">
        <v>0</v>
      </c>
      <c r="C52" s="66"/>
      <c r="D52" s="31">
        <f t="shared" si="1"/>
        <v>0</v>
      </c>
      <c r="F52" s="54">
        <v>0</v>
      </c>
      <c r="G52" s="70">
        <f>SUMIF('Competition Expenses'!$E$8:$E$185, F52,'Competition Expenses'!$L$8:$L$185)</f>
        <v>0</v>
      </c>
      <c r="H52" s="213">
        <f>SUMIF('Competition Expenses'!$E$8:$E$185, $F52,'Competition Expenses'!$N$8:$N$185)</f>
        <v>0</v>
      </c>
      <c r="I52" s="210">
        <f>SUMIFS('Competition Expenses'!$L$8:$L$185,'Competition Expenses'!$E$8:$E$185,'Active Summary'!$F52,'Competition Expenses'!$V$8:$V$185,$P$8)</f>
        <v>0</v>
      </c>
      <c r="J52" s="71">
        <f>SUMIFS('Competition Expenses'!$W$8:$W$185,'Competition Expenses'!$E$8:$E$185,'Active Summary'!$F52,'Competition Expenses'!$V$8:$V$185,$P$9)</f>
        <v>0</v>
      </c>
      <c r="K52" s="72">
        <f>SUMIFS('Competition Expenses'!$W$8:$W$185,'Competition Expenses'!$E$8:$E$185,'Active Summary'!$F52,'Competition Expenses'!$V$8:$V$185,$P$10)</f>
        <v>0</v>
      </c>
    </row>
    <row r="53" spans="2:11">
      <c r="F53" s="73" t="s">
        <v>49</v>
      </c>
      <c r="G53" s="75">
        <f>SUM(G41:G44)</f>
        <v>0</v>
      </c>
      <c r="H53" s="75">
        <f>SUM(H41:H44)</f>
        <v>0</v>
      </c>
      <c r="I53" s="75">
        <f>SUM(I41:I44)</f>
        <v>0</v>
      </c>
      <c r="J53" s="75">
        <f>SUM(J41:J44)</f>
        <v>0</v>
      </c>
      <c r="K53" s="75">
        <f>SUM(K41:K44)</f>
        <v>0</v>
      </c>
    </row>
  </sheetData>
  <mergeCells count="6">
    <mergeCell ref="B4:F5"/>
    <mergeCell ref="E7:F7"/>
    <mergeCell ref="B14:B22"/>
    <mergeCell ref="C14:C16"/>
    <mergeCell ref="C17:C19"/>
    <mergeCell ref="C20:C22"/>
  </mergeCells>
  <dataValidations count="3">
    <dataValidation type="list" allowBlank="1" showInputMessage="1" showErrorMessage="1" sqref="C8" xr:uid="{081E634F-8945-4412-9952-83E89A9A545B}">
      <formula1>"Design Team, Department Club, Professional Chapter, Ex-Officio, Other"</formula1>
    </dataValidation>
    <dataValidation type="list" allowBlank="1" showInputMessage="1" showErrorMessage="1" sqref="C9" xr:uid="{0A0DB4DD-3FEF-4F7D-90C6-EFB5F8598575}">
      <formula1>"Innovative/Start-up, Legacy"</formula1>
    </dataValidation>
    <dataValidation type="list" allowBlank="1" showInputMessage="1" showErrorMessage="1" sqref="C10" xr:uid="{9EF2E872-014E-4626-AEC4-2E05D88BB5D5}">
      <formula1>"Yes, No"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74B9E-C08E-4CDE-86BC-94245A1F24E6}">
  <sheetPr>
    <tabColor rgb="FFFFC000"/>
  </sheetPr>
  <dimension ref="B1:AJ185"/>
  <sheetViews>
    <sheetView showGridLines="0" zoomScale="80" zoomScaleNormal="80" workbookViewId="0">
      <selection activeCell="E9" sqref="E9"/>
    </sheetView>
  </sheetViews>
  <sheetFormatPr defaultColWidth="8.7109375" defaultRowHeight="15" customHeight="1"/>
  <cols>
    <col min="1" max="1" width="5.85546875" style="13" customWidth="1"/>
    <col min="2" max="2" width="44.140625" style="13" customWidth="1"/>
    <col min="3" max="3" width="23.140625" style="13" customWidth="1"/>
    <col min="4" max="4" width="25.5703125" style="13" customWidth="1"/>
    <col min="5" max="5" width="38.85546875" style="13" customWidth="1"/>
    <col min="6" max="6" width="21.5703125" style="13" customWidth="1"/>
    <col min="7" max="7" width="27.42578125" style="13" customWidth="1"/>
    <col min="8" max="8" width="17.7109375" style="13" customWidth="1"/>
    <col min="9" max="9" width="20.5703125" style="13" customWidth="1"/>
    <col min="10" max="11" width="18.140625" style="13" customWidth="1"/>
    <col min="12" max="12" width="25.7109375" style="13" customWidth="1"/>
    <col min="13" max="13" width="15.28515625" style="13" customWidth="1"/>
    <col min="14" max="14" width="23.5703125" style="13" customWidth="1"/>
    <col min="15" max="16" width="43.5703125" style="13" customWidth="1"/>
    <col min="17" max="17" width="10.5703125" style="13" customWidth="1"/>
    <col min="18" max="18" width="25.140625" style="13" customWidth="1"/>
    <col min="19" max="19" width="38.140625" style="13" customWidth="1"/>
    <col min="20" max="20" width="16.85546875" style="13" customWidth="1"/>
    <col min="21" max="21" width="12.7109375" style="13" customWidth="1"/>
    <col min="22" max="22" width="25.5703125" style="13" customWidth="1"/>
    <col min="23" max="23" width="30.42578125" style="13" customWidth="1"/>
    <col min="24" max="25" width="20.42578125" style="13" customWidth="1"/>
    <col min="26" max="26" width="22.28515625" style="13" customWidth="1"/>
    <col min="27" max="27" width="39.28515625" style="13" customWidth="1"/>
    <col min="28" max="28" width="22.5703125" style="13" customWidth="1"/>
    <col min="29" max="29" width="9.140625" style="13"/>
    <col min="30" max="30" width="22.5703125" style="13" customWidth="1"/>
    <col min="31" max="32" width="8.7109375" style="13"/>
    <col min="33" max="33" width="17.5703125" style="13" customWidth="1"/>
    <col min="34" max="16384" width="8.7109375" style="13"/>
  </cols>
  <sheetData>
    <row r="1" spans="2:36" ht="14.25" customHeight="1" thickBot="1">
      <c r="B1" s="79"/>
      <c r="C1" s="79"/>
      <c r="D1" s="79"/>
      <c r="E1" s="79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81"/>
      <c r="R1" s="81"/>
      <c r="S1" s="81"/>
      <c r="T1" s="81"/>
      <c r="U1" s="81"/>
      <c r="V1" s="81"/>
      <c r="W1" s="79"/>
      <c r="X1" s="79"/>
      <c r="Y1" s="79"/>
      <c r="Z1" s="79"/>
      <c r="AA1" s="79"/>
    </row>
    <row r="2" spans="2:36" ht="66" customHeight="1" thickBot="1">
      <c r="B2" s="79" t="s">
        <v>93</v>
      </c>
      <c r="C2" s="11" t="s">
        <v>132</v>
      </c>
      <c r="D2" s="12">
        <v>45894</v>
      </c>
      <c r="E2" s="14" t="s">
        <v>36</v>
      </c>
      <c r="F2" s="15" t="s">
        <v>37</v>
      </c>
      <c r="G2" s="16" t="s">
        <v>38</v>
      </c>
      <c r="H2" s="82" t="s">
        <v>39</v>
      </c>
      <c r="I2" s="18" t="s">
        <v>40</v>
      </c>
      <c r="J2" s="1"/>
      <c r="K2" s="1"/>
      <c r="L2" s="1"/>
      <c r="M2" s="79"/>
      <c r="N2" s="79"/>
      <c r="O2" s="79"/>
      <c r="P2" s="79"/>
      <c r="Q2" s="81"/>
      <c r="R2" s="81"/>
      <c r="S2" s="81"/>
      <c r="T2" s="81"/>
      <c r="U2" s="81"/>
      <c r="V2" s="81"/>
      <c r="W2" s="79"/>
      <c r="X2" s="79"/>
      <c r="Y2" s="79"/>
      <c r="Z2" s="79"/>
      <c r="AA2" s="79"/>
    </row>
    <row r="3" spans="2:36" ht="15" customHeight="1">
      <c r="B3" s="79"/>
      <c r="C3" s="79"/>
      <c r="D3" s="79"/>
      <c r="E3" s="19"/>
      <c r="F3" s="20"/>
      <c r="G3" s="20"/>
      <c r="H3" s="20"/>
      <c r="I3" s="20"/>
      <c r="J3" s="1"/>
      <c r="K3" s="1"/>
      <c r="L3" s="1"/>
      <c r="M3" s="79"/>
      <c r="N3" s="79"/>
      <c r="O3" s="79"/>
      <c r="P3" s="79"/>
      <c r="Q3" s="81"/>
      <c r="R3" s="81"/>
      <c r="S3" s="81"/>
      <c r="T3" s="81"/>
      <c r="U3" s="81"/>
      <c r="V3" s="81"/>
      <c r="W3" s="79"/>
      <c r="X3" s="79"/>
      <c r="Y3" s="79"/>
      <c r="Z3" s="79"/>
      <c r="AA3" s="79"/>
    </row>
    <row r="4" spans="2:36" ht="66" customHeight="1">
      <c r="B4" s="237" t="s">
        <v>146</v>
      </c>
      <c r="C4" s="237"/>
      <c r="D4" s="237"/>
      <c r="E4" s="237"/>
      <c r="F4" s="237"/>
      <c r="G4" s="237"/>
      <c r="H4" s="20"/>
      <c r="I4" s="20"/>
      <c r="J4" s="1"/>
      <c r="K4" s="1"/>
      <c r="L4" s="1"/>
      <c r="M4" s="79"/>
      <c r="N4" s="79"/>
      <c r="O4" s="79"/>
      <c r="P4" s="79"/>
      <c r="Q4" s="81"/>
      <c r="R4" s="81"/>
      <c r="S4" s="81"/>
      <c r="T4" s="81"/>
      <c r="U4" s="81"/>
      <c r="V4" s="81"/>
      <c r="W4" s="79"/>
      <c r="X4" s="79"/>
      <c r="Y4" s="79"/>
      <c r="Z4" s="79"/>
      <c r="AA4" s="79"/>
    </row>
    <row r="5" spans="2:36" ht="66" customHeight="1">
      <c r="B5" s="237"/>
      <c r="C5" s="237"/>
      <c r="D5" s="237"/>
      <c r="E5" s="237"/>
      <c r="F5" s="237"/>
      <c r="G5" s="237"/>
      <c r="H5" s="20"/>
      <c r="I5" s="20"/>
      <c r="J5" s="1"/>
      <c r="K5" s="1"/>
      <c r="L5" s="1"/>
      <c r="M5" s="79"/>
      <c r="N5" s="79"/>
      <c r="O5" s="79"/>
      <c r="P5" s="79"/>
      <c r="Q5" s="81"/>
      <c r="R5" s="81"/>
      <c r="S5" s="81"/>
      <c r="T5" s="81"/>
      <c r="U5" s="81"/>
      <c r="V5" s="81"/>
      <c r="W5" s="79"/>
      <c r="X5" s="79"/>
      <c r="Y5" s="79"/>
      <c r="Z5" s="79"/>
      <c r="AA5" s="79"/>
    </row>
    <row r="6" spans="2:36" ht="15" customHeight="1">
      <c r="G6" s="80"/>
      <c r="Q6" s="81"/>
      <c r="R6" s="81"/>
      <c r="S6" s="81"/>
      <c r="T6" s="81"/>
      <c r="U6" s="81"/>
      <c r="V6" s="83"/>
      <c r="AB6" s="78"/>
      <c r="AC6" s="78"/>
      <c r="AD6" s="78"/>
      <c r="AE6" s="78"/>
      <c r="AF6" s="78"/>
      <c r="AG6" s="78"/>
      <c r="AH6" s="78"/>
      <c r="AI6" s="78"/>
      <c r="AJ6" s="78"/>
    </row>
    <row r="7" spans="2:36" ht="36">
      <c r="B7" s="84" t="s">
        <v>97</v>
      </c>
      <c r="C7" s="85"/>
      <c r="D7" s="85"/>
      <c r="E7" s="85"/>
      <c r="F7" s="85"/>
      <c r="G7" s="86"/>
      <c r="H7" s="85"/>
      <c r="I7" s="85"/>
      <c r="J7" s="85"/>
      <c r="K7" s="85"/>
      <c r="L7" s="85"/>
      <c r="M7" s="85"/>
      <c r="N7" s="85"/>
      <c r="O7" s="85"/>
      <c r="P7" s="85"/>
      <c r="Q7" s="87"/>
      <c r="R7" s="88" t="s">
        <v>147</v>
      </c>
      <c r="S7" s="89"/>
      <c r="T7" s="89"/>
      <c r="U7" s="89"/>
      <c r="V7" s="89"/>
      <c r="W7" s="85"/>
      <c r="X7" s="85"/>
      <c r="Y7" s="85"/>
      <c r="AB7" s="78"/>
      <c r="AC7" s="78"/>
      <c r="AD7" s="78"/>
      <c r="AE7" s="78"/>
      <c r="AF7" s="78"/>
      <c r="AG7" s="78"/>
      <c r="AH7" s="78"/>
      <c r="AI7" s="78"/>
      <c r="AJ7" s="78"/>
    </row>
    <row r="8" spans="2:36" ht="60">
      <c r="B8" s="90" t="s">
        <v>11</v>
      </c>
      <c r="C8" s="91" t="s">
        <v>41</v>
      </c>
      <c r="D8" s="92" t="s">
        <v>44</v>
      </c>
      <c r="E8" s="91" t="s">
        <v>10</v>
      </c>
      <c r="F8" s="93" t="s">
        <v>12</v>
      </c>
      <c r="G8" s="90" t="s">
        <v>13</v>
      </c>
      <c r="H8" s="90" t="s">
        <v>14</v>
      </c>
      <c r="I8" s="94" t="s">
        <v>15</v>
      </c>
      <c r="J8" s="95" t="s">
        <v>62</v>
      </c>
      <c r="K8" s="95" t="s">
        <v>49</v>
      </c>
      <c r="L8" s="96" t="s">
        <v>63</v>
      </c>
      <c r="M8" s="206" t="s">
        <v>134</v>
      </c>
      <c r="N8" s="96" t="s">
        <v>135</v>
      </c>
      <c r="O8" s="97" t="s">
        <v>31</v>
      </c>
      <c r="P8" s="98" t="s">
        <v>16</v>
      </c>
      <c r="Q8" s="99"/>
      <c r="R8" s="100" t="s">
        <v>50</v>
      </c>
      <c r="S8" s="101" t="s">
        <v>133</v>
      </c>
      <c r="T8" s="102" t="s">
        <v>51</v>
      </c>
      <c r="U8" s="103" t="s">
        <v>52</v>
      </c>
      <c r="V8" s="104" t="s">
        <v>60</v>
      </c>
      <c r="W8" s="105" t="s">
        <v>125</v>
      </c>
      <c r="X8" s="94" t="s">
        <v>17</v>
      </c>
      <c r="Y8" s="106" t="s">
        <v>53</v>
      </c>
      <c r="AB8" s="78"/>
      <c r="AC8" s="236"/>
      <c r="AD8" s="236"/>
      <c r="AE8" s="78"/>
      <c r="AF8" s="78"/>
      <c r="AG8" s="78"/>
      <c r="AH8" s="78"/>
      <c r="AI8" s="78"/>
      <c r="AJ8" s="78"/>
    </row>
    <row r="9" spans="2:36" ht="17.100000000000001" customHeight="1">
      <c r="B9" s="107"/>
      <c r="C9" s="108"/>
      <c r="D9" s="109"/>
      <c r="E9" s="110"/>
      <c r="F9" s="111"/>
      <c r="G9" s="112">
        <v>0</v>
      </c>
      <c r="H9" s="113">
        <v>0</v>
      </c>
      <c r="I9" s="114"/>
      <c r="J9" s="115">
        <f>IF(G9&lt;&gt;"",F9*G9,"")</f>
        <v>0</v>
      </c>
      <c r="K9" s="115">
        <f>IF(G9&lt;&gt;"",J9+H9,"")</f>
        <v>0</v>
      </c>
      <c r="L9" s="116">
        <f xml:space="preserve"> IFERROR(IF(K9&lt;&gt;"",K9*VLOOKUP(I9,'Active Summary'!$R$8:$S$14,2,0),0), 0)</f>
        <v>0</v>
      </c>
      <c r="M9" s="215">
        <v>0</v>
      </c>
      <c r="N9" s="116">
        <f>IF(M9&lt;&gt;"",M9*L9,"")</f>
        <v>0</v>
      </c>
      <c r="O9" s="117"/>
      <c r="P9" s="117"/>
      <c r="Q9" s="118"/>
      <c r="R9" s="119"/>
      <c r="S9" s="120"/>
      <c r="T9" s="121"/>
      <c r="U9" s="121"/>
      <c r="V9" s="122" t="s">
        <v>58</v>
      </c>
      <c r="W9" s="123"/>
      <c r="X9" s="124"/>
      <c r="Y9" s="125"/>
      <c r="AB9" s="78"/>
      <c r="AC9" s="78"/>
      <c r="AD9" s="78"/>
      <c r="AE9" s="78"/>
      <c r="AF9" s="78"/>
      <c r="AG9" s="78"/>
      <c r="AH9" s="78"/>
      <c r="AI9" s="78"/>
      <c r="AJ9" s="78"/>
    </row>
    <row r="10" spans="2:36" ht="21.95" customHeight="1">
      <c r="B10" s="126"/>
      <c r="C10" s="127"/>
      <c r="D10" s="128"/>
      <c r="E10" s="129"/>
      <c r="F10" s="130"/>
      <c r="G10" s="131">
        <v>0</v>
      </c>
      <c r="H10" s="132">
        <v>0</v>
      </c>
      <c r="I10" s="133"/>
      <c r="J10" s="134">
        <f t="shared" ref="J10:J73" si="0">IF(G10&lt;&gt;"",F10*G10,"")</f>
        <v>0</v>
      </c>
      <c r="K10" s="134">
        <f t="shared" ref="K10:K73" si="1">IF(G10&lt;&gt;"",J10+H10,"")</f>
        <v>0</v>
      </c>
      <c r="L10" s="135">
        <f xml:space="preserve"> IFERROR(IF(K10&lt;&gt;"",K10*VLOOKUP(I10,'Active Summary'!$R$8:$S$14,2,0),0), 0)</f>
        <v>0</v>
      </c>
      <c r="M10" s="216">
        <v>0</v>
      </c>
      <c r="N10" s="116">
        <f t="shared" ref="N10:N73" si="2">IF(M10&lt;&gt;"",M10*L10,"")</f>
        <v>0</v>
      </c>
      <c r="O10" s="136"/>
      <c r="P10" s="136"/>
      <c r="Q10" s="118"/>
      <c r="R10" s="137"/>
      <c r="S10" s="138"/>
      <c r="T10" s="139"/>
      <c r="U10" s="139"/>
      <c r="V10" s="122" t="s">
        <v>58</v>
      </c>
      <c r="W10" s="140"/>
      <c r="X10" s="141"/>
      <c r="Y10" s="142"/>
      <c r="AB10" s="78"/>
      <c r="AC10" s="143"/>
      <c r="AD10" s="78"/>
      <c r="AE10" s="78"/>
      <c r="AF10" s="78"/>
      <c r="AG10" s="78"/>
      <c r="AH10" s="78"/>
      <c r="AI10" s="78"/>
      <c r="AJ10" s="78"/>
    </row>
    <row r="11" spans="2:36" ht="21.95" customHeight="1">
      <c r="B11" s="144"/>
      <c r="C11" s="108"/>
      <c r="D11" s="109"/>
      <c r="E11" s="110"/>
      <c r="F11" s="145"/>
      <c r="G11" s="112">
        <v>0</v>
      </c>
      <c r="H11" s="146">
        <v>0</v>
      </c>
      <c r="I11" s="114"/>
      <c r="J11" s="115">
        <f t="shared" si="0"/>
        <v>0</v>
      </c>
      <c r="K11" s="115">
        <f t="shared" si="1"/>
        <v>0</v>
      </c>
      <c r="L11" s="116">
        <f xml:space="preserve"> IFERROR(IF(K11&lt;&gt;"",K11*VLOOKUP(I11,'Active Summary'!$R$8:$S$14,2,0),0), 0)</f>
        <v>0</v>
      </c>
      <c r="M11" s="215">
        <v>0</v>
      </c>
      <c r="N11" s="116">
        <f t="shared" si="2"/>
        <v>0</v>
      </c>
      <c r="O11" s="117"/>
      <c r="P11" s="117"/>
      <c r="Q11" s="118"/>
      <c r="R11" s="119"/>
      <c r="S11" s="120"/>
      <c r="T11" s="121"/>
      <c r="U11" s="121"/>
      <c r="V11" s="122" t="s">
        <v>58</v>
      </c>
      <c r="W11" s="123"/>
      <c r="X11" s="124"/>
      <c r="Y11" s="125"/>
      <c r="AB11" s="78"/>
      <c r="AC11" s="147"/>
      <c r="AD11" s="78"/>
      <c r="AE11" s="78"/>
      <c r="AF11" s="78"/>
      <c r="AG11" s="78"/>
      <c r="AH11" s="78"/>
      <c r="AI11" s="78"/>
      <c r="AJ11" s="78"/>
    </row>
    <row r="12" spans="2:36" ht="15.95" customHeight="1">
      <c r="B12" s="126"/>
      <c r="C12" s="127"/>
      <c r="D12" s="128"/>
      <c r="E12" s="129"/>
      <c r="F12" s="130"/>
      <c r="G12" s="131">
        <v>0</v>
      </c>
      <c r="H12" s="132">
        <v>0</v>
      </c>
      <c r="I12" s="133"/>
      <c r="J12" s="134">
        <f t="shared" si="0"/>
        <v>0</v>
      </c>
      <c r="K12" s="134">
        <f t="shared" si="1"/>
        <v>0</v>
      </c>
      <c r="L12" s="135">
        <f xml:space="preserve"> IFERROR(IF(K12&lt;&gt;"",K12*VLOOKUP(I12,'Active Summary'!$R$8:$S$14,2,0),0), 0)</f>
        <v>0</v>
      </c>
      <c r="M12" s="216">
        <v>0</v>
      </c>
      <c r="N12" s="116">
        <f t="shared" si="2"/>
        <v>0</v>
      </c>
      <c r="O12" s="136"/>
      <c r="P12" s="136"/>
      <c r="Q12" s="118"/>
      <c r="R12" s="137"/>
      <c r="S12" s="138"/>
      <c r="T12" s="139"/>
      <c r="U12" s="139"/>
      <c r="V12" s="122" t="s">
        <v>58</v>
      </c>
      <c r="W12" s="140"/>
      <c r="X12" s="141"/>
      <c r="Y12" s="142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2:36" ht="15.95" customHeight="1">
      <c r="B13" s="144"/>
      <c r="C13" s="108"/>
      <c r="D13" s="109"/>
      <c r="E13" s="110"/>
      <c r="F13" s="145"/>
      <c r="G13" s="112">
        <v>0</v>
      </c>
      <c r="H13" s="146">
        <v>0</v>
      </c>
      <c r="I13" s="114"/>
      <c r="J13" s="115">
        <f t="shared" si="0"/>
        <v>0</v>
      </c>
      <c r="K13" s="115">
        <f t="shared" si="1"/>
        <v>0</v>
      </c>
      <c r="L13" s="116">
        <f xml:space="preserve"> IFERROR(IF(K13&lt;&gt;"",K13*VLOOKUP(I13,'Active Summary'!$R$8:$S$14,2,0),0), 0)</f>
        <v>0</v>
      </c>
      <c r="M13" s="215">
        <v>0</v>
      </c>
      <c r="N13" s="116">
        <f t="shared" si="2"/>
        <v>0</v>
      </c>
      <c r="O13" s="117"/>
      <c r="P13" s="117"/>
      <c r="Q13" s="118"/>
      <c r="R13" s="119"/>
      <c r="S13" s="120"/>
      <c r="T13" s="121"/>
      <c r="U13" s="121"/>
      <c r="V13" s="122" t="s">
        <v>58</v>
      </c>
      <c r="W13" s="123"/>
      <c r="X13" s="124"/>
      <c r="Y13" s="125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2:36">
      <c r="B14" s="126"/>
      <c r="C14" s="127"/>
      <c r="D14" s="128"/>
      <c r="E14" s="129"/>
      <c r="F14" s="130"/>
      <c r="G14" s="131">
        <v>0</v>
      </c>
      <c r="H14" s="132">
        <v>0</v>
      </c>
      <c r="I14" s="133"/>
      <c r="J14" s="134">
        <f t="shared" si="0"/>
        <v>0</v>
      </c>
      <c r="K14" s="134">
        <f t="shared" si="1"/>
        <v>0</v>
      </c>
      <c r="L14" s="135">
        <f xml:space="preserve"> IFERROR(IF(K14&lt;&gt;"",K14*VLOOKUP(I14,'Active Summary'!$R$8:$S$14,2,0),0), 0)</f>
        <v>0</v>
      </c>
      <c r="M14" s="216">
        <v>0</v>
      </c>
      <c r="N14" s="116">
        <f t="shared" si="2"/>
        <v>0</v>
      </c>
      <c r="O14" s="136"/>
      <c r="P14" s="136"/>
      <c r="Q14" s="118"/>
      <c r="R14" s="137"/>
      <c r="S14" s="138"/>
      <c r="T14" s="139"/>
      <c r="U14" s="139"/>
      <c r="V14" s="122" t="s">
        <v>58</v>
      </c>
      <c r="W14" s="140"/>
      <c r="X14" s="141"/>
      <c r="Y14" s="142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2:36" ht="21" customHeight="1">
      <c r="B15" s="144"/>
      <c r="C15" s="108"/>
      <c r="D15" s="109"/>
      <c r="E15" s="110"/>
      <c r="F15" s="145"/>
      <c r="G15" s="112">
        <v>0</v>
      </c>
      <c r="H15" s="146">
        <v>0</v>
      </c>
      <c r="I15" s="114"/>
      <c r="J15" s="115">
        <f t="shared" si="0"/>
        <v>0</v>
      </c>
      <c r="K15" s="115">
        <f t="shared" si="1"/>
        <v>0</v>
      </c>
      <c r="L15" s="116">
        <f xml:space="preserve"> IFERROR(IF(K15&lt;&gt;"",K15*VLOOKUP(I15,'Active Summary'!$R$8:$S$14,2,0),0), 0)</f>
        <v>0</v>
      </c>
      <c r="M15" s="215">
        <v>0</v>
      </c>
      <c r="N15" s="116">
        <f t="shared" si="2"/>
        <v>0</v>
      </c>
      <c r="O15" s="117"/>
      <c r="P15" s="117"/>
      <c r="Q15" s="118"/>
      <c r="R15" s="119"/>
      <c r="S15" s="120"/>
      <c r="T15" s="121"/>
      <c r="U15" s="121"/>
      <c r="V15" s="122" t="s">
        <v>58</v>
      </c>
      <c r="W15" s="123"/>
      <c r="X15" s="124"/>
      <c r="Y15" s="125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2:36">
      <c r="B16" s="126"/>
      <c r="C16" s="127"/>
      <c r="D16" s="128"/>
      <c r="E16" s="129"/>
      <c r="F16" s="130"/>
      <c r="G16" s="131">
        <v>0</v>
      </c>
      <c r="H16" s="132">
        <v>0</v>
      </c>
      <c r="I16" s="133"/>
      <c r="J16" s="134">
        <f t="shared" si="0"/>
        <v>0</v>
      </c>
      <c r="K16" s="134">
        <f t="shared" si="1"/>
        <v>0</v>
      </c>
      <c r="L16" s="135">
        <f xml:space="preserve"> IFERROR(IF(K16&lt;&gt;"",K16*VLOOKUP(I16,'Active Summary'!$R$8:$S$14,2,0),0), 0)</f>
        <v>0</v>
      </c>
      <c r="M16" s="216">
        <v>0</v>
      </c>
      <c r="N16" s="116">
        <f t="shared" si="2"/>
        <v>0</v>
      </c>
      <c r="O16" s="136"/>
      <c r="P16" s="136"/>
      <c r="Q16" s="118"/>
      <c r="R16" s="137"/>
      <c r="S16" s="138"/>
      <c r="T16" s="139"/>
      <c r="U16" s="139"/>
      <c r="V16" s="122" t="s">
        <v>58</v>
      </c>
      <c r="W16" s="140"/>
      <c r="X16" s="141"/>
      <c r="Y16" s="142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2:36">
      <c r="B17" s="144"/>
      <c r="C17" s="108"/>
      <c r="D17" s="109"/>
      <c r="E17" s="110"/>
      <c r="F17" s="145"/>
      <c r="G17" s="112">
        <v>0</v>
      </c>
      <c r="H17" s="146">
        <v>0</v>
      </c>
      <c r="I17" s="114"/>
      <c r="J17" s="115">
        <f t="shared" si="0"/>
        <v>0</v>
      </c>
      <c r="K17" s="115">
        <f t="shared" si="1"/>
        <v>0</v>
      </c>
      <c r="L17" s="116">
        <f xml:space="preserve"> IFERROR(IF(K17&lt;&gt;"",K17*VLOOKUP(I17,'Active Summary'!$R$8:$S$14,2,0),0), 0)</f>
        <v>0</v>
      </c>
      <c r="M17" s="215">
        <v>0</v>
      </c>
      <c r="N17" s="116">
        <f t="shared" si="2"/>
        <v>0</v>
      </c>
      <c r="O17" s="117"/>
      <c r="P17" s="117"/>
      <c r="Q17" s="118"/>
      <c r="R17" s="119"/>
      <c r="S17" s="120"/>
      <c r="T17" s="121"/>
      <c r="U17" s="121"/>
      <c r="V17" s="122" t="s">
        <v>58</v>
      </c>
      <c r="W17" s="123"/>
      <c r="X17" s="124"/>
      <c r="Y17" s="125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2:36">
      <c r="B18" s="126"/>
      <c r="C18" s="127"/>
      <c r="D18" s="128"/>
      <c r="E18" s="129"/>
      <c r="F18" s="130"/>
      <c r="G18" s="131">
        <v>0</v>
      </c>
      <c r="H18" s="132">
        <v>0</v>
      </c>
      <c r="I18" s="133"/>
      <c r="J18" s="134">
        <f t="shared" si="0"/>
        <v>0</v>
      </c>
      <c r="K18" s="134">
        <f t="shared" si="1"/>
        <v>0</v>
      </c>
      <c r="L18" s="135">
        <f xml:space="preserve"> IFERROR(IF(K18&lt;&gt;"",K18*VLOOKUP(I18,'Active Summary'!$R$8:$S$14,2,0),0), 0)</f>
        <v>0</v>
      </c>
      <c r="M18" s="216">
        <v>0</v>
      </c>
      <c r="N18" s="116">
        <f t="shared" si="2"/>
        <v>0</v>
      </c>
      <c r="O18" s="136"/>
      <c r="P18" s="136"/>
      <c r="Q18" s="118"/>
      <c r="R18" s="137"/>
      <c r="S18" s="138"/>
      <c r="T18" s="139"/>
      <c r="U18" s="139"/>
      <c r="V18" s="122" t="s">
        <v>58</v>
      </c>
      <c r="W18" s="140"/>
      <c r="X18" s="141"/>
      <c r="Y18" s="142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2:36">
      <c r="B19" s="144"/>
      <c r="C19" s="108"/>
      <c r="D19" s="109"/>
      <c r="E19" s="110"/>
      <c r="F19" s="145"/>
      <c r="G19" s="112">
        <v>0</v>
      </c>
      <c r="H19" s="146">
        <v>0</v>
      </c>
      <c r="I19" s="114"/>
      <c r="J19" s="115">
        <f t="shared" si="0"/>
        <v>0</v>
      </c>
      <c r="K19" s="115">
        <f t="shared" si="1"/>
        <v>0</v>
      </c>
      <c r="L19" s="116">
        <f xml:space="preserve"> IFERROR(IF(K19&lt;&gt;"",K19*VLOOKUP(I19,'Active Summary'!$R$8:$S$14,2,0),0), 0)</f>
        <v>0</v>
      </c>
      <c r="M19" s="215">
        <v>0</v>
      </c>
      <c r="N19" s="116">
        <f t="shared" si="2"/>
        <v>0</v>
      </c>
      <c r="O19" s="117"/>
      <c r="P19" s="117"/>
      <c r="Q19" s="118"/>
      <c r="R19" s="119"/>
      <c r="S19" s="120"/>
      <c r="T19" s="121"/>
      <c r="U19" s="121"/>
      <c r="V19" s="122" t="s">
        <v>58</v>
      </c>
      <c r="W19" s="123"/>
      <c r="X19" s="124"/>
      <c r="Y19" s="125"/>
      <c r="AB19" s="78"/>
      <c r="AC19" s="78"/>
      <c r="AD19" s="78"/>
      <c r="AE19" s="78"/>
      <c r="AF19" s="78"/>
      <c r="AG19" s="78"/>
      <c r="AH19" s="78"/>
      <c r="AI19" s="78"/>
      <c r="AJ19" s="78"/>
    </row>
    <row r="20" spans="2:36">
      <c r="B20" s="126"/>
      <c r="C20" s="127"/>
      <c r="D20" s="128"/>
      <c r="E20" s="129"/>
      <c r="F20" s="130"/>
      <c r="G20" s="131">
        <v>0</v>
      </c>
      <c r="H20" s="132">
        <v>0</v>
      </c>
      <c r="I20" s="133"/>
      <c r="J20" s="134">
        <f t="shared" si="0"/>
        <v>0</v>
      </c>
      <c r="K20" s="134">
        <f t="shared" si="1"/>
        <v>0</v>
      </c>
      <c r="L20" s="135">
        <f xml:space="preserve"> IFERROR(IF(K20&lt;&gt;"",K20*VLOOKUP(I20,'Active Summary'!$R$8:$S$14,2,0),0), 0)</f>
        <v>0</v>
      </c>
      <c r="M20" s="216">
        <v>0</v>
      </c>
      <c r="N20" s="116">
        <f t="shared" si="2"/>
        <v>0</v>
      </c>
      <c r="O20" s="136"/>
      <c r="P20" s="136"/>
      <c r="Q20" s="118"/>
      <c r="R20" s="137"/>
      <c r="S20" s="138"/>
      <c r="T20" s="139"/>
      <c r="U20" s="139"/>
      <c r="V20" s="122" t="s">
        <v>58</v>
      </c>
      <c r="W20" s="140"/>
      <c r="X20" s="141"/>
      <c r="Y20" s="142"/>
      <c r="AB20" s="78"/>
      <c r="AC20" s="78"/>
      <c r="AD20" s="78"/>
      <c r="AE20" s="78"/>
      <c r="AF20" s="78"/>
      <c r="AG20" s="78"/>
      <c r="AH20" s="78"/>
      <c r="AI20" s="78"/>
      <c r="AJ20" s="78"/>
    </row>
    <row r="21" spans="2:36">
      <c r="B21" s="144"/>
      <c r="C21" s="108"/>
      <c r="D21" s="109"/>
      <c r="E21" s="110"/>
      <c r="F21" s="145"/>
      <c r="G21" s="112">
        <v>0</v>
      </c>
      <c r="H21" s="146">
        <v>0</v>
      </c>
      <c r="I21" s="114"/>
      <c r="J21" s="115">
        <f t="shared" si="0"/>
        <v>0</v>
      </c>
      <c r="K21" s="115">
        <f t="shared" si="1"/>
        <v>0</v>
      </c>
      <c r="L21" s="116">
        <f xml:space="preserve"> IFERROR(IF(K21&lt;&gt;"",K21*VLOOKUP(I21,'Active Summary'!$R$8:$S$14,2,0),0), 0)</f>
        <v>0</v>
      </c>
      <c r="M21" s="215">
        <v>0</v>
      </c>
      <c r="N21" s="116">
        <f t="shared" si="2"/>
        <v>0</v>
      </c>
      <c r="O21" s="117"/>
      <c r="P21" s="117"/>
      <c r="Q21" s="118"/>
      <c r="R21" s="119"/>
      <c r="S21" s="120"/>
      <c r="T21" s="121"/>
      <c r="U21" s="121"/>
      <c r="V21" s="122" t="s">
        <v>58</v>
      </c>
      <c r="W21" s="123"/>
      <c r="X21" s="124"/>
      <c r="Y21" s="125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2:36">
      <c r="B22" s="126"/>
      <c r="C22" s="127"/>
      <c r="D22" s="128"/>
      <c r="E22" s="129"/>
      <c r="F22" s="130"/>
      <c r="G22" s="131">
        <v>0</v>
      </c>
      <c r="H22" s="132">
        <v>0</v>
      </c>
      <c r="I22" s="133"/>
      <c r="J22" s="134">
        <f t="shared" si="0"/>
        <v>0</v>
      </c>
      <c r="K22" s="134">
        <f t="shared" si="1"/>
        <v>0</v>
      </c>
      <c r="L22" s="135">
        <f xml:space="preserve"> IFERROR(IF(K22&lt;&gt;"",K22*VLOOKUP(I22,'Active Summary'!$R$8:$S$14,2,0),0), 0)</f>
        <v>0</v>
      </c>
      <c r="M22" s="216">
        <v>0</v>
      </c>
      <c r="N22" s="116">
        <f t="shared" si="2"/>
        <v>0</v>
      </c>
      <c r="O22" s="136"/>
      <c r="P22" s="136"/>
      <c r="Q22" s="118"/>
      <c r="R22" s="137"/>
      <c r="S22" s="138"/>
      <c r="T22" s="139"/>
      <c r="U22" s="139"/>
      <c r="V22" s="122" t="s">
        <v>58</v>
      </c>
      <c r="W22" s="140"/>
      <c r="X22" s="141"/>
      <c r="Y22" s="142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2:36">
      <c r="B23" s="144"/>
      <c r="C23" s="108"/>
      <c r="D23" s="109"/>
      <c r="E23" s="110"/>
      <c r="F23" s="145"/>
      <c r="G23" s="112">
        <v>0</v>
      </c>
      <c r="H23" s="146">
        <v>0</v>
      </c>
      <c r="I23" s="114"/>
      <c r="J23" s="115">
        <f t="shared" si="0"/>
        <v>0</v>
      </c>
      <c r="K23" s="115">
        <f t="shared" si="1"/>
        <v>0</v>
      </c>
      <c r="L23" s="116">
        <f xml:space="preserve"> IFERROR(IF(K23&lt;&gt;"",K23*VLOOKUP(I23,'Active Summary'!$R$8:$S$14,2,0),0), 0)</f>
        <v>0</v>
      </c>
      <c r="M23" s="215">
        <v>0</v>
      </c>
      <c r="N23" s="116">
        <f t="shared" si="2"/>
        <v>0</v>
      </c>
      <c r="O23" s="117"/>
      <c r="P23" s="117"/>
      <c r="Q23" s="118"/>
      <c r="R23" s="119"/>
      <c r="S23" s="120"/>
      <c r="T23" s="121"/>
      <c r="U23" s="121"/>
      <c r="V23" s="122" t="s">
        <v>58</v>
      </c>
      <c r="W23" s="123"/>
      <c r="X23" s="124"/>
      <c r="Y23" s="125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2:36">
      <c r="B24" s="126"/>
      <c r="C24" s="127"/>
      <c r="D24" s="128"/>
      <c r="E24" s="129"/>
      <c r="F24" s="130"/>
      <c r="G24" s="131">
        <v>0</v>
      </c>
      <c r="H24" s="132">
        <v>0</v>
      </c>
      <c r="I24" s="133"/>
      <c r="J24" s="134">
        <f t="shared" si="0"/>
        <v>0</v>
      </c>
      <c r="K24" s="134">
        <f t="shared" si="1"/>
        <v>0</v>
      </c>
      <c r="L24" s="135">
        <f xml:space="preserve"> IFERROR(IF(K24&lt;&gt;"",K24*VLOOKUP(I24,'Active Summary'!$R$8:$S$14,2,0),0), 0)</f>
        <v>0</v>
      </c>
      <c r="M24" s="216">
        <v>0</v>
      </c>
      <c r="N24" s="116">
        <f t="shared" si="2"/>
        <v>0</v>
      </c>
      <c r="O24" s="136"/>
      <c r="P24" s="136"/>
      <c r="Q24" s="118"/>
      <c r="R24" s="137"/>
      <c r="S24" s="138"/>
      <c r="T24" s="139"/>
      <c r="U24" s="139"/>
      <c r="V24" s="122" t="s">
        <v>58</v>
      </c>
      <c r="W24" s="140"/>
      <c r="X24" s="141"/>
      <c r="Y24" s="142"/>
      <c r="AB24" s="78"/>
      <c r="AC24" s="78"/>
      <c r="AD24" s="78"/>
      <c r="AE24" s="78"/>
      <c r="AF24" s="78"/>
      <c r="AG24" s="78"/>
      <c r="AH24" s="78"/>
      <c r="AI24" s="78"/>
      <c r="AJ24" s="78"/>
    </row>
    <row r="25" spans="2:36">
      <c r="B25" s="144"/>
      <c r="C25" s="108"/>
      <c r="D25" s="109"/>
      <c r="E25" s="110"/>
      <c r="F25" s="145"/>
      <c r="G25" s="112">
        <v>0</v>
      </c>
      <c r="H25" s="146">
        <v>0</v>
      </c>
      <c r="I25" s="114"/>
      <c r="J25" s="115">
        <f t="shared" si="0"/>
        <v>0</v>
      </c>
      <c r="K25" s="115">
        <f t="shared" si="1"/>
        <v>0</v>
      </c>
      <c r="L25" s="116">
        <f xml:space="preserve"> IFERROR(IF(K25&lt;&gt;"",K25*VLOOKUP(I25,'Active Summary'!$R$8:$S$14,2,0),0), 0)</f>
        <v>0</v>
      </c>
      <c r="M25" s="215">
        <v>0</v>
      </c>
      <c r="N25" s="116">
        <f t="shared" si="2"/>
        <v>0</v>
      </c>
      <c r="O25" s="117"/>
      <c r="P25" s="117"/>
      <c r="Q25" s="118"/>
      <c r="R25" s="119"/>
      <c r="S25" s="120"/>
      <c r="T25" s="121"/>
      <c r="U25" s="121"/>
      <c r="V25" s="122" t="s">
        <v>58</v>
      </c>
      <c r="W25" s="123"/>
      <c r="X25" s="124"/>
      <c r="Y25" s="125"/>
      <c r="AB25" s="78"/>
      <c r="AC25" s="78"/>
      <c r="AD25" s="78"/>
      <c r="AE25" s="78"/>
      <c r="AF25" s="78"/>
      <c r="AG25" s="78"/>
      <c r="AH25" s="78"/>
      <c r="AI25" s="78"/>
      <c r="AJ25" s="78"/>
    </row>
    <row r="26" spans="2:36">
      <c r="B26" s="126"/>
      <c r="C26" s="127"/>
      <c r="D26" s="128"/>
      <c r="E26" s="129"/>
      <c r="F26" s="130"/>
      <c r="G26" s="131">
        <v>0</v>
      </c>
      <c r="H26" s="132">
        <v>0</v>
      </c>
      <c r="I26" s="133"/>
      <c r="J26" s="134">
        <f t="shared" si="0"/>
        <v>0</v>
      </c>
      <c r="K26" s="134">
        <f t="shared" si="1"/>
        <v>0</v>
      </c>
      <c r="L26" s="135">
        <f xml:space="preserve"> IFERROR(IF(K26&lt;&gt;"",K26*VLOOKUP(I26,'Active Summary'!$R$8:$S$14,2,0),0), 0)</f>
        <v>0</v>
      </c>
      <c r="M26" s="216">
        <v>0</v>
      </c>
      <c r="N26" s="116">
        <f t="shared" si="2"/>
        <v>0</v>
      </c>
      <c r="O26" s="136"/>
      <c r="P26" s="136"/>
      <c r="Q26" s="118"/>
      <c r="R26" s="137"/>
      <c r="S26" s="138"/>
      <c r="T26" s="139"/>
      <c r="U26" s="139"/>
      <c r="V26" s="122" t="s">
        <v>58</v>
      </c>
      <c r="W26" s="140"/>
      <c r="X26" s="141"/>
      <c r="Y26" s="142"/>
      <c r="AB26" s="78"/>
      <c r="AC26" s="78"/>
      <c r="AD26" s="78"/>
      <c r="AE26" s="78"/>
      <c r="AF26" s="78"/>
      <c r="AG26" s="78"/>
      <c r="AH26" s="78"/>
      <c r="AI26" s="78"/>
      <c r="AJ26" s="78"/>
    </row>
    <row r="27" spans="2:36">
      <c r="B27" s="144"/>
      <c r="C27" s="108"/>
      <c r="D27" s="109"/>
      <c r="E27" s="110"/>
      <c r="F27" s="145"/>
      <c r="G27" s="112">
        <v>0</v>
      </c>
      <c r="H27" s="146">
        <v>0</v>
      </c>
      <c r="I27" s="114"/>
      <c r="J27" s="115">
        <f t="shared" si="0"/>
        <v>0</v>
      </c>
      <c r="K27" s="115">
        <f t="shared" si="1"/>
        <v>0</v>
      </c>
      <c r="L27" s="116">
        <f xml:space="preserve"> IFERROR(IF(K27&lt;&gt;"",K27*VLOOKUP(I27,'Active Summary'!$R$8:$S$14,2,0),0), 0)</f>
        <v>0</v>
      </c>
      <c r="M27" s="215">
        <v>0</v>
      </c>
      <c r="N27" s="116">
        <f t="shared" si="2"/>
        <v>0</v>
      </c>
      <c r="O27" s="117"/>
      <c r="P27" s="117"/>
      <c r="Q27" s="118"/>
      <c r="R27" s="119"/>
      <c r="S27" s="120"/>
      <c r="T27" s="121"/>
      <c r="U27" s="121"/>
      <c r="V27" s="122" t="s">
        <v>58</v>
      </c>
      <c r="W27" s="123"/>
      <c r="X27" s="124"/>
      <c r="Y27" s="125"/>
      <c r="AB27" s="78"/>
      <c r="AC27" s="78"/>
      <c r="AD27" s="78"/>
      <c r="AE27" s="78"/>
      <c r="AF27" s="78"/>
      <c r="AG27" s="78"/>
      <c r="AH27" s="78"/>
      <c r="AI27" s="78"/>
      <c r="AJ27" s="78"/>
    </row>
    <row r="28" spans="2:36">
      <c r="B28" s="126"/>
      <c r="C28" s="127"/>
      <c r="D28" s="128"/>
      <c r="E28" s="129"/>
      <c r="F28" s="130"/>
      <c r="G28" s="131">
        <v>0</v>
      </c>
      <c r="H28" s="132">
        <v>0</v>
      </c>
      <c r="I28" s="133"/>
      <c r="J28" s="134">
        <f t="shared" si="0"/>
        <v>0</v>
      </c>
      <c r="K28" s="134">
        <f t="shared" si="1"/>
        <v>0</v>
      </c>
      <c r="L28" s="135">
        <f xml:space="preserve"> IFERROR(IF(K28&lt;&gt;"",K28*VLOOKUP(I28,'Active Summary'!$R$8:$S$14,2,0),0), 0)</f>
        <v>0</v>
      </c>
      <c r="M28" s="216">
        <v>0</v>
      </c>
      <c r="N28" s="116">
        <f t="shared" si="2"/>
        <v>0</v>
      </c>
      <c r="O28" s="136"/>
      <c r="P28" s="136"/>
      <c r="Q28" s="118"/>
      <c r="R28" s="137"/>
      <c r="S28" s="138"/>
      <c r="T28" s="139"/>
      <c r="U28" s="139"/>
      <c r="V28" s="122" t="s">
        <v>58</v>
      </c>
      <c r="W28" s="140"/>
      <c r="X28" s="141"/>
      <c r="Y28" s="142"/>
      <c r="AB28" s="78"/>
      <c r="AC28" s="78"/>
      <c r="AD28" s="78"/>
      <c r="AE28" s="78"/>
      <c r="AF28" s="78"/>
      <c r="AG28" s="78"/>
      <c r="AH28" s="78"/>
      <c r="AI28" s="78"/>
      <c r="AJ28" s="78"/>
    </row>
    <row r="29" spans="2:36">
      <c r="B29" s="144"/>
      <c r="C29" s="108"/>
      <c r="D29" s="109"/>
      <c r="E29" s="110"/>
      <c r="F29" s="145"/>
      <c r="G29" s="112">
        <v>0</v>
      </c>
      <c r="H29" s="146">
        <v>0</v>
      </c>
      <c r="I29" s="114"/>
      <c r="J29" s="115">
        <f t="shared" si="0"/>
        <v>0</v>
      </c>
      <c r="K29" s="115">
        <f t="shared" si="1"/>
        <v>0</v>
      </c>
      <c r="L29" s="116">
        <f xml:space="preserve"> IFERROR(IF(K29&lt;&gt;"",K29*VLOOKUP(I29,'Active Summary'!$R$8:$S$14,2,0),0), 0)</f>
        <v>0</v>
      </c>
      <c r="M29" s="215">
        <v>0</v>
      </c>
      <c r="N29" s="116">
        <f t="shared" si="2"/>
        <v>0</v>
      </c>
      <c r="O29" s="117"/>
      <c r="P29" s="117"/>
      <c r="Q29" s="118"/>
      <c r="R29" s="119"/>
      <c r="S29" s="120"/>
      <c r="T29" s="121"/>
      <c r="U29" s="121"/>
      <c r="V29" s="122" t="s">
        <v>58</v>
      </c>
      <c r="W29" s="123"/>
      <c r="X29" s="124"/>
      <c r="Y29" s="125"/>
      <c r="AB29" s="78"/>
      <c r="AC29" s="78"/>
      <c r="AD29" s="78"/>
      <c r="AE29" s="78"/>
      <c r="AF29" s="78"/>
      <c r="AG29" s="78"/>
      <c r="AH29" s="78"/>
      <c r="AI29" s="78"/>
      <c r="AJ29" s="78"/>
    </row>
    <row r="30" spans="2:36">
      <c r="B30" s="126"/>
      <c r="C30" s="127"/>
      <c r="D30" s="128"/>
      <c r="E30" s="129"/>
      <c r="F30" s="130"/>
      <c r="G30" s="131">
        <v>0</v>
      </c>
      <c r="H30" s="132">
        <v>0</v>
      </c>
      <c r="I30" s="133"/>
      <c r="J30" s="134">
        <f t="shared" si="0"/>
        <v>0</v>
      </c>
      <c r="K30" s="134">
        <f t="shared" si="1"/>
        <v>0</v>
      </c>
      <c r="L30" s="135">
        <f xml:space="preserve"> IFERROR(IF(K30&lt;&gt;"",K30*VLOOKUP(I30,'Active Summary'!$R$8:$S$14,2,0),0), 0)</f>
        <v>0</v>
      </c>
      <c r="M30" s="216">
        <v>0</v>
      </c>
      <c r="N30" s="116">
        <f t="shared" si="2"/>
        <v>0</v>
      </c>
      <c r="O30" s="136"/>
      <c r="P30" s="136"/>
      <c r="Q30" s="118"/>
      <c r="R30" s="137"/>
      <c r="S30" s="138"/>
      <c r="T30" s="139"/>
      <c r="U30" s="139"/>
      <c r="V30" s="122" t="s">
        <v>58</v>
      </c>
      <c r="W30" s="140"/>
      <c r="X30" s="141"/>
      <c r="Y30" s="142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2:36">
      <c r="B31" s="144"/>
      <c r="C31" s="108"/>
      <c r="D31" s="109"/>
      <c r="E31" s="110"/>
      <c r="F31" s="145"/>
      <c r="G31" s="112">
        <v>0</v>
      </c>
      <c r="H31" s="146">
        <v>0</v>
      </c>
      <c r="I31" s="114"/>
      <c r="J31" s="115">
        <f t="shared" si="0"/>
        <v>0</v>
      </c>
      <c r="K31" s="115">
        <f t="shared" si="1"/>
        <v>0</v>
      </c>
      <c r="L31" s="116">
        <f xml:space="preserve"> IFERROR(IF(K31&lt;&gt;"",K31*VLOOKUP(I31,'Active Summary'!$R$8:$S$14,2,0),0), 0)</f>
        <v>0</v>
      </c>
      <c r="M31" s="215">
        <v>0</v>
      </c>
      <c r="N31" s="116">
        <f t="shared" si="2"/>
        <v>0</v>
      </c>
      <c r="O31" s="117"/>
      <c r="P31" s="117"/>
      <c r="Q31" s="118"/>
      <c r="R31" s="119"/>
      <c r="S31" s="120"/>
      <c r="T31" s="121"/>
      <c r="U31" s="121"/>
      <c r="V31" s="122" t="s">
        <v>58</v>
      </c>
      <c r="W31" s="123"/>
      <c r="X31" s="124"/>
      <c r="Y31" s="125"/>
      <c r="AB31" s="78"/>
      <c r="AC31" s="78"/>
      <c r="AD31" s="78"/>
      <c r="AE31" s="78"/>
      <c r="AF31" s="78"/>
      <c r="AG31" s="78"/>
      <c r="AH31" s="78"/>
      <c r="AI31" s="78"/>
      <c r="AJ31" s="78"/>
    </row>
    <row r="32" spans="2:36">
      <c r="B32" s="126"/>
      <c r="C32" s="127"/>
      <c r="D32" s="128"/>
      <c r="E32" s="129"/>
      <c r="F32" s="130"/>
      <c r="G32" s="131">
        <v>0</v>
      </c>
      <c r="H32" s="132">
        <v>0</v>
      </c>
      <c r="I32" s="133"/>
      <c r="J32" s="134">
        <f t="shared" si="0"/>
        <v>0</v>
      </c>
      <c r="K32" s="134">
        <f t="shared" si="1"/>
        <v>0</v>
      </c>
      <c r="L32" s="135">
        <f xml:space="preserve"> IFERROR(IF(K32&lt;&gt;"",K32*VLOOKUP(I32,'Active Summary'!$R$8:$S$14,2,0),0), 0)</f>
        <v>0</v>
      </c>
      <c r="M32" s="216">
        <v>0</v>
      </c>
      <c r="N32" s="116">
        <f t="shared" si="2"/>
        <v>0</v>
      </c>
      <c r="O32" s="136"/>
      <c r="P32" s="136"/>
      <c r="Q32" s="118"/>
      <c r="R32" s="137"/>
      <c r="S32" s="138"/>
      <c r="T32" s="139"/>
      <c r="U32" s="139"/>
      <c r="V32" s="122" t="s">
        <v>58</v>
      </c>
      <c r="W32" s="140"/>
      <c r="X32" s="141"/>
      <c r="Y32" s="142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2:36">
      <c r="B33" s="144"/>
      <c r="C33" s="108"/>
      <c r="D33" s="109"/>
      <c r="E33" s="110"/>
      <c r="F33" s="145"/>
      <c r="G33" s="112">
        <v>0</v>
      </c>
      <c r="H33" s="146">
        <v>0</v>
      </c>
      <c r="I33" s="114"/>
      <c r="J33" s="115">
        <f t="shared" si="0"/>
        <v>0</v>
      </c>
      <c r="K33" s="115">
        <f t="shared" si="1"/>
        <v>0</v>
      </c>
      <c r="L33" s="116">
        <f xml:space="preserve"> IFERROR(IF(K33&lt;&gt;"",K33*VLOOKUP(I33,'Active Summary'!$R$8:$S$14,2,0),0), 0)</f>
        <v>0</v>
      </c>
      <c r="M33" s="215">
        <v>0</v>
      </c>
      <c r="N33" s="116">
        <f t="shared" si="2"/>
        <v>0</v>
      </c>
      <c r="O33" s="117"/>
      <c r="P33" s="117"/>
      <c r="Q33" s="118"/>
      <c r="R33" s="119"/>
      <c r="S33" s="120"/>
      <c r="T33" s="121"/>
      <c r="U33" s="121"/>
      <c r="V33" s="122" t="s">
        <v>58</v>
      </c>
      <c r="W33" s="123"/>
      <c r="X33" s="124"/>
      <c r="Y33" s="125"/>
      <c r="AB33" s="78"/>
      <c r="AC33" s="78"/>
      <c r="AD33" s="78"/>
      <c r="AE33" s="78"/>
      <c r="AF33" s="78"/>
      <c r="AG33" s="78"/>
      <c r="AH33" s="78"/>
      <c r="AI33" s="78"/>
      <c r="AJ33" s="78"/>
    </row>
    <row r="34" spans="2:36">
      <c r="B34" s="126"/>
      <c r="C34" s="127"/>
      <c r="D34" s="128"/>
      <c r="E34" s="129"/>
      <c r="F34" s="130"/>
      <c r="G34" s="131">
        <v>0</v>
      </c>
      <c r="H34" s="132">
        <v>0</v>
      </c>
      <c r="I34" s="133"/>
      <c r="J34" s="134">
        <f t="shared" si="0"/>
        <v>0</v>
      </c>
      <c r="K34" s="134">
        <f t="shared" si="1"/>
        <v>0</v>
      </c>
      <c r="L34" s="135">
        <f xml:space="preserve"> IFERROR(IF(K34&lt;&gt;"",K34*VLOOKUP(I34,'Active Summary'!$R$8:$S$14,2,0),0), 0)</f>
        <v>0</v>
      </c>
      <c r="M34" s="216">
        <v>0</v>
      </c>
      <c r="N34" s="116">
        <f t="shared" si="2"/>
        <v>0</v>
      </c>
      <c r="O34" s="136"/>
      <c r="P34" s="136"/>
      <c r="Q34" s="118"/>
      <c r="R34" s="137"/>
      <c r="S34" s="138"/>
      <c r="T34" s="139"/>
      <c r="U34" s="139"/>
      <c r="V34" s="122" t="s">
        <v>58</v>
      </c>
      <c r="W34" s="140"/>
      <c r="X34" s="141"/>
      <c r="Y34" s="142"/>
      <c r="AB34" s="78"/>
      <c r="AC34" s="78"/>
      <c r="AD34" s="78"/>
      <c r="AE34" s="78"/>
      <c r="AF34" s="78"/>
      <c r="AG34" s="78"/>
      <c r="AH34" s="78"/>
      <c r="AI34" s="78"/>
      <c r="AJ34" s="78"/>
    </row>
    <row r="35" spans="2:36">
      <c r="B35" s="144"/>
      <c r="C35" s="108"/>
      <c r="D35" s="109"/>
      <c r="E35" s="110"/>
      <c r="F35" s="145"/>
      <c r="G35" s="112">
        <v>0</v>
      </c>
      <c r="H35" s="146">
        <v>0</v>
      </c>
      <c r="I35" s="114"/>
      <c r="J35" s="115">
        <f t="shared" si="0"/>
        <v>0</v>
      </c>
      <c r="K35" s="115">
        <f t="shared" si="1"/>
        <v>0</v>
      </c>
      <c r="L35" s="116">
        <f xml:space="preserve"> IFERROR(IF(K35&lt;&gt;"",K35*VLOOKUP(I35,'Active Summary'!$R$8:$S$14,2,0),0), 0)</f>
        <v>0</v>
      </c>
      <c r="M35" s="215">
        <v>0</v>
      </c>
      <c r="N35" s="116">
        <f t="shared" si="2"/>
        <v>0</v>
      </c>
      <c r="O35" s="117"/>
      <c r="P35" s="117"/>
      <c r="Q35" s="118"/>
      <c r="R35" s="119"/>
      <c r="S35" s="120"/>
      <c r="T35" s="121"/>
      <c r="U35" s="121"/>
      <c r="V35" s="122" t="s">
        <v>58</v>
      </c>
      <c r="W35" s="123"/>
      <c r="X35" s="124"/>
      <c r="Y35" s="125"/>
      <c r="AB35" s="78"/>
      <c r="AC35" s="78"/>
      <c r="AD35" s="78"/>
      <c r="AE35" s="78"/>
      <c r="AF35" s="78"/>
      <c r="AG35" s="78"/>
      <c r="AH35" s="78"/>
      <c r="AI35" s="78"/>
      <c r="AJ35" s="78"/>
    </row>
    <row r="36" spans="2:36">
      <c r="B36" s="126"/>
      <c r="C36" s="127"/>
      <c r="D36" s="128"/>
      <c r="E36" s="129"/>
      <c r="F36" s="130"/>
      <c r="G36" s="131">
        <v>0</v>
      </c>
      <c r="H36" s="132">
        <v>0</v>
      </c>
      <c r="I36" s="133"/>
      <c r="J36" s="134">
        <f t="shared" si="0"/>
        <v>0</v>
      </c>
      <c r="K36" s="134">
        <f t="shared" si="1"/>
        <v>0</v>
      </c>
      <c r="L36" s="135">
        <f xml:space="preserve"> IFERROR(IF(K36&lt;&gt;"",K36*VLOOKUP(I36,'Active Summary'!$R$8:$S$14,2,0),0), 0)</f>
        <v>0</v>
      </c>
      <c r="M36" s="216">
        <v>0</v>
      </c>
      <c r="N36" s="116">
        <f t="shared" si="2"/>
        <v>0</v>
      </c>
      <c r="O36" s="136"/>
      <c r="P36" s="136"/>
      <c r="Q36" s="118"/>
      <c r="R36" s="137"/>
      <c r="S36" s="138"/>
      <c r="T36" s="139"/>
      <c r="U36" s="139"/>
      <c r="V36" s="122" t="s">
        <v>58</v>
      </c>
      <c r="W36" s="140"/>
      <c r="X36" s="141"/>
      <c r="Y36" s="142"/>
      <c r="AB36" s="78"/>
      <c r="AC36" s="78"/>
      <c r="AD36" s="78"/>
      <c r="AE36" s="78"/>
      <c r="AF36" s="78"/>
      <c r="AG36" s="78"/>
      <c r="AH36" s="78"/>
      <c r="AI36" s="78"/>
      <c r="AJ36" s="78"/>
    </row>
    <row r="37" spans="2:36">
      <c r="B37" s="144"/>
      <c r="C37" s="108"/>
      <c r="D37" s="109"/>
      <c r="E37" s="110"/>
      <c r="F37" s="145"/>
      <c r="G37" s="112">
        <v>0</v>
      </c>
      <c r="H37" s="146">
        <v>0</v>
      </c>
      <c r="I37" s="114"/>
      <c r="J37" s="115">
        <f t="shared" si="0"/>
        <v>0</v>
      </c>
      <c r="K37" s="115">
        <f t="shared" si="1"/>
        <v>0</v>
      </c>
      <c r="L37" s="116">
        <f xml:space="preserve"> IFERROR(IF(K37&lt;&gt;"",K37*VLOOKUP(I37,'Active Summary'!$R$8:$S$14,2,0),0), 0)</f>
        <v>0</v>
      </c>
      <c r="M37" s="215">
        <v>0</v>
      </c>
      <c r="N37" s="116">
        <f t="shared" si="2"/>
        <v>0</v>
      </c>
      <c r="O37" s="117"/>
      <c r="P37" s="117"/>
      <c r="Q37" s="118"/>
      <c r="R37" s="119"/>
      <c r="S37" s="120"/>
      <c r="T37" s="121"/>
      <c r="U37" s="121"/>
      <c r="V37" s="122" t="s">
        <v>58</v>
      </c>
      <c r="W37" s="123"/>
      <c r="X37" s="124"/>
      <c r="Y37" s="125"/>
      <c r="AB37" s="78"/>
      <c r="AC37" s="78"/>
      <c r="AD37" s="78"/>
      <c r="AE37" s="78"/>
      <c r="AF37" s="78"/>
      <c r="AG37" s="78"/>
      <c r="AH37" s="78"/>
      <c r="AI37" s="78"/>
      <c r="AJ37" s="78"/>
    </row>
    <row r="38" spans="2:36">
      <c r="B38" s="126"/>
      <c r="C38" s="127"/>
      <c r="D38" s="128"/>
      <c r="E38" s="129"/>
      <c r="F38" s="130"/>
      <c r="G38" s="131">
        <v>0</v>
      </c>
      <c r="H38" s="132">
        <v>0</v>
      </c>
      <c r="I38" s="133"/>
      <c r="J38" s="134">
        <f t="shared" si="0"/>
        <v>0</v>
      </c>
      <c r="K38" s="134">
        <f t="shared" si="1"/>
        <v>0</v>
      </c>
      <c r="L38" s="135">
        <f xml:space="preserve"> IFERROR(IF(K38&lt;&gt;"",K38*VLOOKUP(I38,'Active Summary'!$R$8:$S$14,2,0),0), 0)</f>
        <v>0</v>
      </c>
      <c r="M38" s="216">
        <v>0</v>
      </c>
      <c r="N38" s="116">
        <f t="shared" si="2"/>
        <v>0</v>
      </c>
      <c r="O38" s="136"/>
      <c r="P38" s="136"/>
      <c r="Q38" s="118"/>
      <c r="R38" s="137"/>
      <c r="S38" s="138"/>
      <c r="T38" s="139"/>
      <c r="U38" s="139"/>
      <c r="V38" s="122" t="s">
        <v>58</v>
      </c>
      <c r="W38" s="140"/>
      <c r="X38" s="141"/>
      <c r="Y38" s="142"/>
      <c r="AB38" s="78"/>
      <c r="AC38" s="78"/>
      <c r="AD38" s="78"/>
      <c r="AE38" s="78"/>
      <c r="AF38" s="78"/>
      <c r="AG38" s="78"/>
      <c r="AH38" s="78"/>
      <c r="AI38" s="78"/>
      <c r="AJ38" s="78"/>
    </row>
    <row r="39" spans="2:36">
      <c r="B39" s="144"/>
      <c r="C39" s="108"/>
      <c r="D39" s="109"/>
      <c r="E39" s="110"/>
      <c r="F39" s="145"/>
      <c r="G39" s="112">
        <v>0</v>
      </c>
      <c r="H39" s="146">
        <v>0</v>
      </c>
      <c r="I39" s="114"/>
      <c r="J39" s="115">
        <f t="shared" si="0"/>
        <v>0</v>
      </c>
      <c r="K39" s="115">
        <f t="shared" si="1"/>
        <v>0</v>
      </c>
      <c r="L39" s="116">
        <f xml:space="preserve"> IFERROR(IF(K39&lt;&gt;"",K39*VLOOKUP(I39,'Active Summary'!$R$8:$S$14,2,0),0), 0)</f>
        <v>0</v>
      </c>
      <c r="M39" s="215">
        <v>0</v>
      </c>
      <c r="N39" s="116">
        <f t="shared" si="2"/>
        <v>0</v>
      </c>
      <c r="O39" s="117"/>
      <c r="P39" s="117"/>
      <c r="Q39" s="118"/>
      <c r="R39" s="119"/>
      <c r="S39" s="120"/>
      <c r="T39" s="121"/>
      <c r="U39" s="121"/>
      <c r="V39" s="122" t="s">
        <v>58</v>
      </c>
      <c r="W39" s="123"/>
      <c r="X39" s="124"/>
      <c r="Y39" s="125"/>
      <c r="AB39" s="78"/>
      <c r="AC39" s="78"/>
      <c r="AD39" s="78"/>
      <c r="AE39" s="78"/>
      <c r="AF39" s="78"/>
      <c r="AG39" s="78"/>
      <c r="AH39" s="78"/>
      <c r="AI39" s="78"/>
      <c r="AJ39" s="78"/>
    </row>
    <row r="40" spans="2:36">
      <c r="B40" s="126"/>
      <c r="C40" s="127"/>
      <c r="D40" s="128"/>
      <c r="E40" s="129"/>
      <c r="F40" s="130"/>
      <c r="G40" s="131">
        <v>0</v>
      </c>
      <c r="H40" s="132">
        <v>0</v>
      </c>
      <c r="I40" s="133"/>
      <c r="J40" s="134">
        <f t="shared" si="0"/>
        <v>0</v>
      </c>
      <c r="K40" s="134">
        <f t="shared" si="1"/>
        <v>0</v>
      </c>
      <c r="L40" s="135">
        <f xml:space="preserve"> IFERROR(IF(K40&lt;&gt;"",K40*VLOOKUP(I40,'Active Summary'!$R$8:$S$14,2,0),0), 0)</f>
        <v>0</v>
      </c>
      <c r="M40" s="216">
        <v>0</v>
      </c>
      <c r="N40" s="116">
        <f t="shared" si="2"/>
        <v>0</v>
      </c>
      <c r="O40" s="136"/>
      <c r="P40" s="136"/>
      <c r="Q40" s="118"/>
      <c r="R40" s="137"/>
      <c r="S40" s="138"/>
      <c r="T40" s="139"/>
      <c r="U40" s="139"/>
      <c r="V40" s="122" t="s">
        <v>58</v>
      </c>
      <c r="W40" s="140"/>
      <c r="X40" s="141"/>
      <c r="Y40" s="142"/>
      <c r="AB40" s="78"/>
      <c r="AC40" s="78"/>
      <c r="AD40" s="78"/>
      <c r="AE40" s="78"/>
      <c r="AF40" s="78"/>
      <c r="AG40" s="78"/>
      <c r="AH40" s="78"/>
      <c r="AI40" s="78"/>
      <c r="AJ40" s="78"/>
    </row>
    <row r="41" spans="2:36">
      <c r="B41" s="144"/>
      <c r="C41" s="108"/>
      <c r="D41" s="109"/>
      <c r="E41" s="110"/>
      <c r="F41" s="145"/>
      <c r="G41" s="112">
        <v>0</v>
      </c>
      <c r="H41" s="146">
        <v>0</v>
      </c>
      <c r="I41" s="114"/>
      <c r="J41" s="115">
        <f t="shared" si="0"/>
        <v>0</v>
      </c>
      <c r="K41" s="115">
        <f t="shared" si="1"/>
        <v>0</v>
      </c>
      <c r="L41" s="116">
        <f xml:space="preserve"> IFERROR(IF(K41&lt;&gt;"",K41*VLOOKUP(I41,'Active Summary'!$R$8:$S$14,2,0),0), 0)</f>
        <v>0</v>
      </c>
      <c r="M41" s="215">
        <v>0</v>
      </c>
      <c r="N41" s="116">
        <f t="shared" si="2"/>
        <v>0</v>
      </c>
      <c r="O41" s="117"/>
      <c r="P41" s="117"/>
      <c r="Q41" s="118"/>
      <c r="R41" s="119"/>
      <c r="S41" s="120"/>
      <c r="T41" s="121"/>
      <c r="U41" s="121"/>
      <c r="V41" s="122" t="s">
        <v>58</v>
      </c>
      <c r="W41" s="123"/>
      <c r="X41" s="124"/>
      <c r="Y41" s="125"/>
      <c r="AB41" s="78"/>
      <c r="AC41" s="78"/>
      <c r="AD41" s="78"/>
      <c r="AE41" s="78"/>
      <c r="AF41" s="78"/>
      <c r="AG41" s="78"/>
      <c r="AH41" s="78"/>
      <c r="AI41" s="78"/>
      <c r="AJ41" s="78"/>
    </row>
    <row r="42" spans="2:36">
      <c r="B42" s="126"/>
      <c r="C42" s="127"/>
      <c r="D42" s="128"/>
      <c r="E42" s="129"/>
      <c r="F42" s="130"/>
      <c r="G42" s="131">
        <v>0</v>
      </c>
      <c r="H42" s="132">
        <v>0</v>
      </c>
      <c r="I42" s="133"/>
      <c r="J42" s="134">
        <f t="shared" si="0"/>
        <v>0</v>
      </c>
      <c r="K42" s="134">
        <f t="shared" si="1"/>
        <v>0</v>
      </c>
      <c r="L42" s="135">
        <f xml:space="preserve"> IFERROR(IF(K42&lt;&gt;"",K42*VLOOKUP(I42,'Active Summary'!$R$8:$S$14,2,0),0), 0)</f>
        <v>0</v>
      </c>
      <c r="M42" s="216">
        <v>0</v>
      </c>
      <c r="N42" s="116">
        <f t="shared" si="2"/>
        <v>0</v>
      </c>
      <c r="O42" s="136"/>
      <c r="P42" s="136"/>
      <c r="Q42" s="118"/>
      <c r="R42" s="137"/>
      <c r="S42" s="138"/>
      <c r="T42" s="139"/>
      <c r="U42" s="139"/>
      <c r="V42" s="122" t="s">
        <v>58</v>
      </c>
      <c r="W42" s="140"/>
      <c r="X42" s="141"/>
      <c r="Y42" s="142"/>
      <c r="AB42" s="78"/>
      <c r="AC42" s="78"/>
      <c r="AD42" s="78"/>
      <c r="AE42" s="78"/>
      <c r="AF42" s="78"/>
      <c r="AG42" s="78"/>
      <c r="AH42" s="78"/>
      <c r="AI42" s="78"/>
      <c r="AJ42" s="78"/>
    </row>
    <row r="43" spans="2:36">
      <c r="B43" s="144"/>
      <c r="C43" s="108"/>
      <c r="D43" s="109"/>
      <c r="E43" s="110"/>
      <c r="F43" s="145"/>
      <c r="G43" s="112">
        <v>0</v>
      </c>
      <c r="H43" s="146">
        <v>0</v>
      </c>
      <c r="I43" s="114"/>
      <c r="J43" s="115">
        <f t="shared" si="0"/>
        <v>0</v>
      </c>
      <c r="K43" s="115">
        <f t="shared" si="1"/>
        <v>0</v>
      </c>
      <c r="L43" s="116">
        <f xml:space="preserve"> IFERROR(IF(K43&lt;&gt;"",K43*VLOOKUP(I43,'Active Summary'!$R$8:$S$14,2,0),0), 0)</f>
        <v>0</v>
      </c>
      <c r="M43" s="215">
        <v>0</v>
      </c>
      <c r="N43" s="116">
        <f t="shared" si="2"/>
        <v>0</v>
      </c>
      <c r="O43" s="117"/>
      <c r="P43" s="117"/>
      <c r="Q43" s="118"/>
      <c r="R43" s="119"/>
      <c r="S43" s="120"/>
      <c r="T43" s="121"/>
      <c r="U43" s="121"/>
      <c r="V43" s="122" t="s">
        <v>58</v>
      </c>
      <c r="W43" s="123"/>
      <c r="X43" s="124"/>
      <c r="Y43" s="125"/>
      <c r="AB43" s="78"/>
      <c r="AC43" s="78"/>
      <c r="AD43" s="78"/>
      <c r="AE43" s="78"/>
      <c r="AF43" s="78"/>
      <c r="AG43" s="78"/>
      <c r="AH43" s="78"/>
      <c r="AI43" s="78"/>
      <c r="AJ43" s="78"/>
    </row>
    <row r="44" spans="2:36">
      <c r="B44" s="126"/>
      <c r="C44" s="127"/>
      <c r="D44" s="128"/>
      <c r="E44" s="129"/>
      <c r="F44" s="130"/>
      <c r="G44" s="131">
        <v>0</v>
      </c>
      <c r="H44" s="132">
        <v>0</v>
      </c>
      <c r="I44" s="133"/>
      <c r="J44" s="134">
        <f t="shared" si="0"/>
        <v>0</v>
      </c>
      <c r="K44" s="134">
        <f t="shared" si="1"/>
        <v>0</v>
      </c>
      <c r="L44" s="135">
        <f xml:space="preserve"> IFERROR(IF(K44&lt;&gt;"",K44*VLOOKUP(I44,'Active Summary'!$R$8:$S$14,2,0),0), 0)</f>
        <v>0</v>
      </c>
      <c r="M44" s="216">
        <v>0</v>
      </c>
      <c r="N44" s="116">
        <f t="shared" si="2"/>
        <v>0</v>
      </c>
      <c r="O44" s="136"/>
      <c r="P44" s="136"/>
      <c r="Q44" s="118"/>
      <c r="R44" s="137"/>
      <c r="S44" s="138"/>
      <c r="T44" s="139"/>
      <c r="U44" s="139"/>
      <c r="V44" s="122" t="s">
        <v>58</v>
      </c>
      <c r="W44" s="140"/>
      <c r="X44" s="141"/>
      <c r="Y44" s="142"/>
      <c r="AB44" s="78"/>
      <c r="AC44" s="78"/>
      <c r="AD44" s="78"/>
      <c r="AE44" s="78"/>
      <c r="AF44" s="78"/>
      <c r="AG44" s="78"/>
      <c r="AH44" s="78"/>
      <c r="AI44" s="78"/>
      <c r="AJ44" s="78"/>
    </row>
    <row r="45" spans="2:36">
      <c r="B45" s="144"/>
      <c r="C45" s="108"/>
      <c r="D45" s="109"/>
      <c r="E45" s="110"/>
      <c r="F45" s="145"/>
      <c r="G45" s="112">
        <v>0</v>
      </c>
      <c r="H45" s="146">
        <v>0</v>
      </c>
      <c r="I45" s="114"/>
      <c r="J45" s="115">
        <f t="shared" si="0"/>
        <v>0</v>
      </c>
      <c r="K45" s="115">
        <f t="shared" si="1"/>
        <v>0</v>
      </c>
      <c r="L45" s="116">
        <f xml:space="preserve"> IFERROR(IF(K45&lt;&gt;"",K45*VLOOKUP(I45,'Active Summary'!$R$8:$S$14,2,0),0), 0)</f>
        <v>0</v>
      </c>
      <c r="M45" s="215">
        <v>0</v>
      </c>
      <c r="N45" s="116">
        <f t="shared" si="2"/>
        <v>0</v>
      </c>
      <c r="O45" s="117"/>
      <c r="P45" s="117"/>
      <c r="Q45" s="118"/>
      <c r="R45" s="119"/>
      <c r="S45" s="120"/>
      <c r="T45" s="121"/>
      <c r="U45" s="121"/>
      <c r="V45" s="122" t="s">
        <v>58</v>
      </c>
      <c r="W45" s="123"/>
      <c r="X45" s="124"/>
      <c r="Y45" s="125"/>
      <c r="AB45" s="78"/>
      <c r="AC45" s="78"/>
      <c r="AD45" s="78"/>
      <c r="AE45" s="78"/>
      <c r="AF45" s="78"/>
      <c r="AG45" s="78"/>
      <c r="AH45" s="78"/>
      <c r="AI45" s="78"/>
      <c r="AJ45" s="78"/>
    </row>
    <row r="46" spans="2:36">
      <c r="B46" s="126"/>
      <c r="C46" s="127"/>
      <c r="D46" s="128"/>
      <c r="E46" s="129"/>
      <c r="F46" s="130"/>
      <c r="G46" s="131">
        <v>0</v>
      </c>
      <c r="H46" s="132">
        <v>0</v>
      </c>
      <c r="I46" s="133"/>
      <c r="J46" s="134">
        <f t="shared" si="0"/>
        <v>0</v>
      </c>
      <c r="K46" s="134">
        <f t="shared" si="1"/>
        <v>0</v>
      </c>
      <c r="L46" s="135">
        <f xml:space="preserve"> IFERROR(IF(K46&lt;&gt;"",K46*VLOOKUP(I46,'Active Summary'!$R$8:$S$14,2,0),0), 0)</f>
        <v>0</v>
      </c>
      <c r="M46" s="216">
        <v>0</v>
      </c>
      <c r="N46" s="116">
        <f t="shared" si="2"/>
        <v>0</v>
      </c>
      <c r="O46" s="136"/>
      <c r="P46" s="136"/>
      <c r="Q46" s="118"/>
      <c r="R46" s="137"/>
      <c r="S46" s="138"/>
      <c r="T46" s="139"/>
      <c r="U46" s="139"/>
      <c r="V46" s="122" t="s">
        <v>58</v>
      </c>
      <c r="W46" s="140"/>
      <c r="X46" s="141"/>
      <c r="Y46" s="142"/>
      <c r="AB46" s="78"/>
      <c r="AC46" s="78"/>
      <c r="AD46" s="78"/>
      <c r="AE46" s="78"/>
      <c r="AF46" s="78"/>
      <c r="AG46" s="78"/>
      <c r="AH46" s="78"/>
      <c r="AI46" s="78"/>
      <c r="AJ46" s="78"/>
    </row>
    <row r="47" spans="2:36">
      <c r="B47" s="144"/>
      <c r="C47" s="108"/>
      <c r="D47" s="109"/>
      <c r="E47" s="110"/>
      <c r="F47" s="145"/>
      <c r="G47" s="112">
        <v>0</v>
      </c>
      <c r="H47" s="146">
        <v>0</v>
      </c>
      <c r="I47" s="114"/>
      <c r="J47" s="115">
        <f t="shared" si="0"/>
        <v>0</v>
      </c>
      <c r="K47" s="115">
        <f t="shared" si="1"/>
        <v>0</v>
      </c>
      <c r="L47" s="116">
        <f xml:space="preserve"> IFERROR(IF(K47&lt;&gt;"",K47*VLOOKUP(I47,'Active Summary'!$R$8:$S$14,2,0),0), 0)</f>
        <v>0</v>
      </c>
      <c r="M47" s="215">
        <v>0</v>
      </c>
      <c r="N47" s="116">
        <f t="shared" si="2"/>
        <v>0</v>
      </c>
      <c r="O47" s="117"/>
      <c r="P47" s="117"/>
      <c r="Q47" s="118"/>
      <c r="R47" s="119"/>
      <c r="S47" s="120"/>
      <c r="T47" s="121"/>
      <c r="U47" s="121"/>
      <c r="V47" s="122" t="s">
        <v>58</v>
      </c>
      <c r="W47" s="123"/>
      <c r="X47" s="124"/>
      <c r="Y47" s="125"/>
      <c r="AB47" s="78"/>
      <c r="AC47" s="78"/>
      <c r="AD47" s="78"/>
      <c r="AE47" s="78"/>
      <c r="AF47" s="78"/>
      <c r="AG47" s="78"/>
      <c r="AH47" s="78"/>
      <c r="AI47" s="78"/>
      <c r="AJ47" s="78"/>
    </row>
    <row r="48" spans="2:36">
      <c r="B48" s="126"/>
      <c r="C48" s="127"/>
      <c r="D48" s="128"/>
      <c r="E48" s="129"/>
      <c r="F48" s="130"/>
      <c r="G48" s="131">
        <v>0</v>
      </c>
      <c r="H48" s="132">
        <v>0</v>
      </c>
      <c r="I48" s="133"/>
      <c r="J48" s="134">
        <f t="shared" si="0"/>
        <v>0</v>
      </c>
      <c r="K48" s="134">
        <f t="shared" si="1"/>
        <v>0</v>
      </c>
      <c r="L48" s="135">
        <f xml:space="preserve"> IFERROR(IF(K48&lt;&gt;"",K48*VLOOKUP(I48,'Active Summary'!$R$8:$S$14,2,0),0), 0)</f>
        <v>0</v>
      </c>
      <c r="M48" s="216">
        <v>0</v>
      </c>
      <c r="N48" s="116">
        <f t="shared" si="2"/>
        <v>0</v>
      </c>
      <c r="O48" s="136"/>
      <c r="P48" s="136"/>
      <c r="Q48" s="118"/>
      <c r="R48" s="137"/>
      <c r="S48" s="138"/>
      <c r="T48" s="139"/>
      <c r="U48" s="139"/>
      <c r="V48" s="122" t="s">
        <v>58</v>
      </c>
      <c r="W48" s="140"/>
      <c r="X48" s="141"/>
      <c r="Y48" s="142"/>
      <c r="AB48" s="78"/>
      <c r="AC48" s="78"/>
      <c r="AD48" s="78"/>
      <c r="AE48" s="78"/>
      <c r="AF48" s="78"/>
      <c r="AG48" s="78"/>
      <c r="AH48" s="78"/>
      <c r="AI48" s="78"/>
      <c r="AJ48" s="78"/>
    </row>
    <row r="49" spans="2:25">
      <c r="B49" s="144"/>
      <c r="C49" s="108"/>
      <c r="D49" s="109"/>
      <c r="E49" s="110"/>
      <c r="F49" s="145"/>
      <c r="G49" s="112">
        <v>0</v>
      </c>
      <c r="H49" s="146">
        <v>0</v>
      </c>
      <c r="I49" s="114"/>
      <c r="J49" s="115">
        <f t="shared" si="0"/>
        <v>0</v>
      </c>
      <c r="K49" s="115">
        <f t="shared" si="1"/>
        <v>0</v>
      </c>
      <c r="L49" s="116">
        <f xml:space="preserve"> IFERROR(IF(K49&lt;&gt;"",K49*VLOOKUP(I49,'Active Summary'!$R$8:$S$14,2,0),0), 0)</f>
        <v>0</v>
      </c>
      <c r="M49" s="215">
        <v>0</v>
      </c>
      <c r="N49" s="116">
        <f t="shared" si="2"/>
        <v>0</v>
      </c>
      <c r="O49" s="117"/>
      <c r="P49" s="117"/>
      <c r="Q49" s="118"/>
      <c r="R49" s="119"/>
      <c r="S49" s="120"/>
      <c r="T49" s="121"/>
      <c r="U49" s="121"/>
      <c r="V49" s="122" t="s">
        <v>58</v>
      </c>
      <c r="W49" s="123"/>
      <c r="X49" s="124"/>
      <c r="Y49" s="125"/>
    </row>
    <row r="50" spans="2:25">
      <c r="B50" s="126"/>
      <c r="C50" s="127"/>
      <c r="D50" s="128"/>
      <c r="E50" s="129"/>
      <c r="F50" s="130"/>
      <c r="G50" s="131">
        <v>0</v>
      </c>
      <c r="H50" s="132">
        <v>0</v>
      </c>
      <c r="I50" s="133"/>
      <c r="J50" s="134">
        <f t="shared" si="0"/>
        <v>0</v>
      </c>
      <c r="K50" s="134">
        <f t="shared" si="1"/>
        <v>0</v>
      </c>
      <c r="L50" s="135">
        <f xml:space="preserve"> IFERROR(IF(K50&lt;&gt;"",K50*VLOOKUP(I50,'Active Summary'!$R$8:$S$14,2,0),0), 0)</f>
        <v>0</v>
      </c>
      <c r="M50" s="216">
        <v>0</v>
      </c>
      <c r="N50" s="116">
        <f t="shared" si="2"/>
        <v>0</v>
      </c>
      <c r="O50" s="136"/>
      <c r="P50" s="136"/>
      <c r="Q50" s="118"/>
      <c r="R50" s="137"/>
      <c r="S50" s="138"/>
      <c r="T50" s="139"/>
      <c r="U50" s="139"/>
      <c r="V50" s="122" t="s">
        <v>58</v>
      </c>
      <c r="W50" s="140"/>
      <c r="X50" s="141"/>
      <c r="Y50" s="142"/>
    </row>
    <row r="51" spans="2:25">
      <c r="B51" s="144"/>
      <c r="C51" s="108"/>
      <c r="D51" s="109"/>
      <c r="E51" s="110"/>
      <c r="F51" s="145"/>
      <c r="G51" s="112">
        <v>0</v>
      </c>
      <c r="H51" s="146">
        <v>0</v>
      </c>
      <c r="I51" s="114"/>
      <c r="J51" s="115">
        <f t="shared" si="0"/>
        <v>0</v>
      </c>
      <c r="K51" s="115">
        <f t="shared" si="1"/>
        <v>0</v>
      </c>
      <c r="L51" s="116">
        <f xml:space="preserve"> IFERROR(IF(K51&lt;&gt;"",K51*VLOOKUP(I51,'Active Summary'!$R$8:$S$14,2,0),0), 0)</f>
        <v>0</v>
      </c>
      <c r="M51" s="215">
        <v>0</v>
      </c>
      <c r="N51" s="116">
        <f t="shared" si="2"/>
        <v>0</v>
      </c>
      <c r="O51" s="117"/>
      <c r="P51" s="117"/>
      <c r="Q51" s="118"/>
      <c r="R51" s="119"/>
      <c r="S51" s="120"/>
      <c r="T51" s="121"/>
      <c r="U51" s="121"/>
      <c r="V51" s="122" t="s">
        <v>58</v>
      </c>
      <c r="W51" s="123"/>
      <c r="X51" s="124"/>
      <c r="Y51" s="125"/>
    </row>
    <row r="52" spans="2:25">
      <c r="B52" s="126"/>
      <c r="C52" s="127"/>
      <c r="D52" s="128"/>
      <c r="E52" s="129"/>
      <c r="F52" s="130"/>
      <c r="G52" s="131">
        <v>0</v>
      </c>
      <c r="H52" s="132">
        <v>0</v>
      </c>
      <c r="I52" s="133"/>
      <c r="J52" s="134">
        <f t="shared" si="0"/>
        <v>0</v>
      </c>
      <c r="K52" s="134">
        <f t="shared" si="1"/>
        <v>0</v>
      </c>
      <c r="L52" s="135">
        <f xml:space="preserve"> IFERROR(IF(K52&lt;&gt;"",K52*VLOOKUP(I52,'Active Summary'!$R$8:$S$14,2,0),0), 0)</f>
        <v>0</v>
      </c>
      <c r="M52" s="216">
        <v>0</v>
      </c>
      <c r="N52" s="116">
        <f t="shared" si="2"/>
        <v>0</v>
      </c>
      <c r="O52" s="136"/>
      <c r="P52" s="136"/>
      <c r="Q52" s="118"/>
      <c r="R52" s="137"/>
      <c r="S52" s="138"/>
      <c r="T52" s="139"/>
      <c r="U52" s="139"/>
      <c r="V52" s="122" t="s">
        <v>58</v>
      </c>
      <c r="W52" s="140"/>
      <c r="X52" s="141"/>
      <c r="Y52" s="142"/>
    </row>
    <row r="53" spans="2:25">
      <c r="B53" s="144"/>
      <c r="C53" s="108"/>
      <c r="D53" s="109"/>
      <c r="E53" s="110"/>
      <c r="F53" s="145"/>
      <c r="G53" s="112">
        <v>0</v>
      </c>
      <c r="H53" s="146">
        <v>0</v>
      </c>
      <c r="I53" s="114"/>
      <c r="J53" s="115">
        <f t="shared" si="0"/>
        <v>0</v>
      </c>
      <c r="K53" s="115">
        <f t="shared" si="1"/>
        <v>0</v>
      </c>
      <c r="L53" s="116">
        <f xml:space="preserve"> IFERROR(IF(K53&lt;&gt;"",K53*VLOOKUP(I53,'Active Summary'!$R$8:$S$14,2,0),0), 0)</f>
        <v>0</v>
      </c>
      <c r="M53" s="215">
        <v>0</v>
      </c>
      <c r="N53" s="116">
        <f t="shared" si="2"/>
        <v>0</v>
      </c>
      <c r="O53" s="117"/>
      <c r="P53" s="117"/>
      <c r="Q53" s="118"/>
      <c r="R53" s="119"/>
      <c r="S53" s="120"/>
      <c r="T53" s="121"/>
      <c r="U53" s="121"/>
      <c r="V53" s="122" t="s">
        <v>58</v>
      </c>
      <c r="W53" s="123"/>
      <c r="X53" s="124"/>
      <c r="Y53" s="125"/>
    </row>
    <row r="54" spans="2:25">
      <c r="B54" s="126"/>
      <c r="C54" s="127"/>
      <c r="D54" s="128"/>
      <c r="E54" s="129"/>
      <c r="F54" s="130"/>
      <c r="G54" s="131">
        <v>0</v>
      </c>
      <c r="H54" s="132">
        <v>0</v>
      </c>
      <c r="I54" s="133"/>
      <c r="J54" s="134">
        <f t="shared" si="0"/>
        <v>0</v>
      </c>
      <c r="K54" s="134">
        <f t="shared" si="1"/>
        <v>0</v>
      </c>
      <c r="L54" s="135">
        <f xml:space="preserve"> IFERROR(IF(K54&lt;&gt;"",K54*VLOOKUP(I54,'Active Summary'!$R$8:$S$14,2,0),0), 0)</f>
        <v>0</v>
      </c>
      <c r="M54" s="216">
        <v>0</v>
      </c>
      <c r="N54" s="116">
        <f t="shared" si="2"/>
        <v>0</v>
      </c>
      <c r="O54" s="136"/>
      <c r="P54" s="136"/>
      <c r="Q54" s="118"/>
      <c r="R54" s="137"/>
      <c r="S54" s="138"/>
      <c r="T54" s="139"/>
      <c r="U54" s="139"/>
      <c r="V54" s="122" t="s">
        <v>58</v>
      </c>
      <c r="W54" s="140"/>
      <c r="X54" s="141"/>
      <c r="Y54" s="142"/>
    </row>
    <row r="55" spans="2:25">
      <c r="B55" s="144"/>
      <c r="C55" s="108"/>
      <c r="D55" s="109"/>
      <c r="E55" s="110"/>
      <c r="F55" s="145"/>
      <c r="G55" s="112">
        <v>0</v>
      </c>
      <c r="H55" s="146">
        <v>0</v>
      </c>
      <c r="I55" s="114"/>
      <c r="J55" s="115">
        <f t="shared" si="0"/>
        <v>0</v>
      </c>
      <c r="K55" s="115">
        <f t="shared" si="1"/>
        <v>0</v>
      </c>
      <c r="L55" s="116">
        <f xml:space="preserve"> IFERROR(IF(K55&lt;&gt;"",K55*VLOOKUP(I55,'Active Summary'!$R$8:$S$14,2,0),0), 0)</f>
        <v>0</v>
      </c>
      <c r="M55" s="215">
        <v>0</v>
      </c>
      <c r="N55" s="116">
        <f t="shared" si="2"/>
        <v>0</v>
      </c>
      <c r="O55" s="117"/>
      <c r="P55" s="117"/>
      <c r="Q55" s="118"/>
      <c r="R55" s="119"/>
      <c r="S55" s="120"/>
      <c r="T55" s="121"/>
      <c r="U55" s="121"/>
      <c r="V55" s="122" t="s">
        <v>58</v>
      </c>
      <c r="W55" s="123"/>
      <c r="X55" s="124"/>
      <c r="Y55" s="125"/>
    </row>
    <row r="56" spans="2:25">
      <c r="B56" s="126"/>
      <c r="C56" s="127"/>
      <c r="D56" s="128"/>
      <c r="E56" s="129"/>
      <c r="F56" s="130"/>
      <c r="G56" s="131">
        <v>0</v>
      </c>
      <c r="H56" s="132">
        <v>0</v>
      </c>
      <c r="I56" s="133"/>
      <c r="J56" s="134">
        <f t="shared" si="0"/>
        <v>0</v>
      </c>
      <c r="K56" s="134">
        <f t="shared" si="1"/>
        <v>0</v>
      </c>
      <c r="L56" s="135">
        <f xml:space="preserve"> IFERROR(IF(K56&lt;&gt;"",K56*VLOOKUP(I56,'Active Summary'!$R$8:$S$14,2,0),0), 0)</f>
        <v>0</v>
      </c>
      <c r="M56" s="216">
        <v>0</v>
      </c>
      <c r="N56" s="116">
        <f t="shared" si="2"/>
        <v>0</v>
      </c>
      <c r="O56" s="136"/>
      <c r="P56" s="136"/>
      <c r="Q56" s="118"/>
      <c r="R56" s="137"/>
      <c r="S56" s="138"/>
      <c r="T56" s="139"/>
      <c r="U56" s="139"/>
      <c r="V56" s="122" t="s">
        <v>58</v>
      </c>
      <c r="W56" s="140"/>
      <c r="X56" s="141"/>
      <c r="Y56" s="142"/>
    </row>
    <row r="57" spans="2:25">
      <c r="B57" s="144"/>
      <c r="C57" s="108"/>
      <c r="D57" s="109"/>
      <c r="E57" s="110"/>
      <c r="F57" s="145"/>
      <c r="G57" s="112">
        <v>0</v>
      </c>
      <c r="H57" s="146">
        <v>0</v>
      </c>
      <c r="I57" s="114"/>
      <c r="J57" s="115">
        <f t="shared" si="0"/>
        <v>0</v>
      </c>
      <c r="K57" s="115">
        <f t="shared" si="1"/>
        <v>0</v>
      </c>
      <c r="L57" s="116">
        <f xml:space="preserve"> IFERROR(IF(K57&lt;&gt;"",K57*VLOOKUP(I57,'Active Summary'!$R$8:$S$14,2,0),0), 0)</f>
        <v>0</v>
      </c>
      <c r="M57" s="215">
        <v>0</v>
      </c>
      <c r="N57" s="116">
        <f t="shared" si="2"/>
        <v>0</v>
      </c>
      <c r="O57" s="117"/>
      <c r="P57" s="117"/>
      <c r="Q57" s="118"/>
      <c r="R57" s="119"/>
      <c r="S57" s="120"/>
      <c r="T57" s="121"/>
      <c r="U57" s="121"/>
      <c r="V57" s="122" t="s">
        <v>58</v>
      </c>
      <c r="W57" s="123"/>
      <c r="X57" s="124"/>
      <c r="Y57" s="125"/>
    </row>
    <row r="58" spans="2:25">
      <c r="B58" s="126"/>
      <c r="C58" s="127"/>
      <c r="D58" s="128"/>
      <c r="E58" s="129"/>
      <c r="F58" s="130"/>
      <c r="G58" s="131">
        <v>0</v>
      </c>
      <c r="H58" s="132">
        <v>0</v>
      </c>
      <c r="I58" s="133"/>
      <c r="J58" s="134">
        <f t="shared" si="0"/>
        <v>0</v>
      </c>
      <c r="K58" s="134">
        <f t="shared" si="1"/>
        <v>0</v>
      </c>
      <c r="L58" s="135">
        <f xml:space="preserve"> IFERROR(IF(K58&lt;&gt;"",K58*VLOOKUP(I58,'Active Summary'!$R$8:$S$14,2,0),0), 0)</f>
        <v>0</v>
      </c>
      <c r="M58" s="216">
        <v>0</v>
      </c>
      <c r="N58" s="116">
        <f t="shared" si="2"/>
        <v>0</v>
      </c>
      <c r="O58" s="136"/>
      <c r="P58" s="136"/>
      <c r="Q58" s="118"/>
      <c r="R58" s="137"/>
      <c r="S58" s="138"/>
      <c r="T58" s="139"/>
      <c r="U58" s="139"/>
      <c r="V58" s="122" t="s">
        <v>58</v>
      </c>
      <c r="W58" s="140"/>
      <c r="X58" s="141"/>
      <c r="Y58" s="142"/>
    </row>
    <row r="59" spans="2:25">
      <c r="B59" s="144"/>
      <c r="C59" s="108"/>
      <c r="D59" s="109"/>
      <c r="E59" s="110"/>
      <c r="F59" s="145"/>
      <c r="G59" s="112">
        <v>0</v>
      </c>
      <c r="H59" s="146">
        <v>0</v>
      </c>
      <c r="I59" s="114"/>
      <c r="J59" s="115">
        <f t="shared" si="0"/>
        <v>0</v>
      </c>
      <c r="K59" s="115">
        <f t="shared" si="1"/>
        <v>0</v>
      </c>
      <c r="L59" s="116">
        <f xml:space="preserve"> IFERROR(IF(K59&lt;&gt;"",K59*VLOOKUP(I59,'Active Summary'!$R$8:$S$14,2,0),0), 0)</f>
        <v>0</v>
      </c>
      <c r="M59" s="215">
        <v>0</v>
      </c>
      <c r="N59" s="116">
        <f t="shared" si="2"/>
        <v>0</v>
      </c>
      <c r="O59" s="117"/>
      <c r="P59" s="117"/>
      <c r="Q59" s="118"/>
      <c r="R59" s="119"/>
      <c r="S59" s="120"/>
      <c r="T59" s="121"/>
      <c r="U59" s="121"/>
      <c r="V59" s="122" t="s">
        <v>58</v>
      </c>
      <c r="W59" s="123"/>
      <c r="X59" s="124"/>
      <c r="Y59" s="125"/>
    </row>
    <row r="60" spans="2:25">
      <c r="B60" s="126"/>
      <c r="C60" s="127"/>
      <c r="D60" s="128"/>
      <c r="E60" s="129"/>
      <c r="F60" s="130"/>
      <c r="G60" s="131">
        <v>0</v>
      </c>
      <c r="H60" s="132">
        <v>0</v>
      </c>
      <c r="I60" s="133"/>
      <c r="J60" s="134">
        <f t="shared" si="0"/>
        <v>0</v>
      </c>
      <c r="K60" s="134">
        <f t="shared" si="1"/>
        <v>0</v>
      </c>
      <c r="L60" s="135">
        <f xml:space="preserve"> IFERROR(IF(K60&lt;&gt;"",K60*VLOOKUP(I60,'Active Summary'!$R$8:$S$14,2,0),0), 0)</f>
        <v>0</v>
      </c>
      <c r="M60" s="216">
        <v>0</v>
      </c>
      <c r="N60" s="116">
        <f t="shared" si="2"/>
        <v>0</v>
      </c>
      <c r="O60" s="136"/>
      <c r="P60" s="136"/>
      <c r="Q60" s="118"/>
      <c r="R60" s="137"/>
      <c r="S60" s="138"/>
      <c r="T60" s="139"/>
      <c r="U60" s="139"/>
      <c r="V60" s="122" t="s">
        <v>58</v>
      </c>
      <c r="W60" s="140"/>
      <c r="X60" s="141"/>
      <c r="Y60" s="142"/>
    </row>
    <row r="61" spans="2:25">
      <c r="B61" s="144"/>
      <c r="C61" s="108"/>
      <c r="D61" s="109"/>
      <c r="E61" s="110"/>
      <c r="F61" s="145"/>
      <c r="G61" s="112">
        <v>0</v>
      </c>
      <c r="H61" s="146">
        <v>0</v>
      </c>
      <c r="I61" s="114"/>
      <c r="J61" s="115">
        <f t="shared" si="0"/>
        <v>0</v>
      </c>
      <c r="K61" s="115">
        <f t="shared" si="1"/>
        <v>0</v>
      </c>
      <c r="L61" s="116">
        <f xml:space="preserve"> IFERROR(IF(K61&lt;&gt;"",K61*VLOOKUP(I61,'Active Summary'!$R$8:$S$14,2,0),0), 0)</f>
        <v>0</v>
      </c>
      <c r="M61" s="215">
        <v>0</v>
      </c>
      <c r="N61" s="116">
        <f t="shared" si="2"/>
        <v>0</v>
      </c>
      <c r="O61" s="117"/>
      <c r="P61" s="117"/>
      <c r="Q61" s="118"/>
      <c r="R61" s="119"/>
      <c r="S61" s="120"/>
      <c r="T61" s="121"/>
      <c r="U61" s="121"/>
      <c r="V61" s="122" t="s">
        <v>58</v>
      </c>
      <c r="W61" s="123"/>
      <c r="X61" s="124"/>
      <c r="Y61" s="125"/>
    </row>
    <row r="62" spans="2:25">
      <c r="B62" s="126"/>
      <c r="C62" s="127"/>
      <c r="D62" s="128"/>
      <c r="E62" s="129"/>
      <c r="F62" s="130"/>
      <c r="G62" s="131">
        <v>0</v>
      </c>
      <c r="H62" s="132">
        <v>0</v>
      </c>
      <c r="I62" s="133"/>
      <c r="J62" s="134">
        <f t="shared" si="0"/>
        <v>0</v>
      </c>
      <c r="K62" s="134">
        <f t="shared" si="1"/>
        <v>0</v>
      </c>
      <c r="L62" s="135">
        <f xml:space="preserve"> IFERROR(IF(K62&lt;&gt;"",K62*VLOOKUP(I62,'Active Summary'!$R$8:$S$14,2,0),0), 0)</f>
        <v>0</v>
      </c>
      <c r="M62" s="216">
        <v>0</v>
      </c>
      <c r="N62" s="116">
        <f t="shared" si="2"/>
        <v>0</v>
      </c>
      <c r="O62" s="136"/>
      <c r="P62" s="136"/>
      <c r="Q62" s="118"/>
      <c r="R62" s="137"/>
      <c r="S62" s="138"/>
      <c r="T62" s="139"/>
      <c r="U62" s="139"/>
      <c r="V62" s="122" t="s">
        <v>58</v>
      </c>
      <c r="W62" s="140"/>
      <c r="X62" s="141"/>
      <c r="Y62" s="142"/>
    </row>
    <row r="63" spans="2:25">
      <c r="B63" s="144"/>
      <c r="C63" s="108"/>
      <c r="D63" s="109"/>
      <c r="E63" s="110"/>
      <c r="F63" s="145"/>
      <c r="G63" s="112">
        <v>0</v>
      </c>
      <c r="H63" s="146">
        <v>0</v>
      </c>
      <c r="I63" s="114"/>
      <c r="J63" s="115">
        <f t="shared" si="0"/>
        <v>0</v>
      </c>
      <c r="K63" s="115">
        <f t="shared" si="1"/>
        <v>0</v>
      </c>
      <c r="L63" s="116">
        <f xml:space="preserve"> IFERROR(IF(K63&lt;&gt;"",K63*VLOOKUP(I63,'Active Summary'!$R$8:$S$14,2,0),0), 0)</f>
        <v>0</v>
      </c>
      <c r="M63" s="215">
        <v>0</v>
      </c>
      <c r="N63" s="116">
        <f t="shared" si="2"/>
        <v>0</v>
      </c>
      <c r="O63" s="117"/>
      <c r="P63" s="117"/>
      <c r="Q63" s="118"/>
      <c r="R63" s="119"/>
      <c r="S63" s="120"/>
      <c r="T63" s="121"/>
      <c r="U63" s="121"/>
      <c r="V63" s="122" t="s">
        <v>58</v>
      </c>
      <c r="W63" s="123"/>
      <c r="X63" s="124"/>
      <c r="Y63" s="125"/>
    </row>
    <row r="64" spans="2:25">
      <c r="B64" s="126"/>
      <c r="C64" s="127"/>
      <c r="D64" s="128"/>
      <c r="E64" s="129"/>
      <c r="F64" s="130"/>
      <c r="G64" s="131">
        <v>0</v>
      </c>
      <c r="H64" s="132">
        <v>0</v>
      </c>
      <c r="I64" s="133"/>
      <c r="J64" s="134">
        <f t="shared" si="0"/>
        <v>0</v>
      </c>
      <c r="K64" s="134">
        <f t="shared" si="1"/>
        <v>0</v>
      </c>
      <c r="L64" s="135">
        <f xml:space="preserve"> IFERROR(IF(K64&lt;&gt;"",K64*VLOOKUP(I64,'Active Summary'!$R$8:$S$14,2,0),0), 0)</f>
        <v>0</v>
      </c>
      <c r="M64" s="216">
        <v>0</v>
      </c>
      <c r="N64" s="116">
        <f t="shared" si="2"/>
        <v>0</v>
      </c>
      <c r="O64" s="136"/>
      <c r="P64" s="136"/>
      <c r="Q64" s="118"/>
      <c r="R64" s="137"/>
      <c r="S64" s="138"/>
      <c r="T64" s="139"/>
      <c r="U64" s="139"/>
      <c r="V64" s="122" t="s">
        <v>58</v>
      </c>
      <c r="W64" s="140"/>
      <c r="X64" s="141"/>
      <c r="Y64" s="142"/>
    </row>
    <row r="65" spans="2:25">
      <c r="B65" s="144"/>
      <c r="C65" s="108"/>
      <c r="D65" s="109"/>
      <c r="E65" s="110"/>
      <c r="F65" s="145"/>
      <c r="G65" s="112">
        <v>0</v>
      </c>
      <c r="H65" s="146">
        <v>0</v>
      </c>
      <c r="I65" s="114"/>
      <c r="J65" s="115">
        <f t="shared" si="0"/>
        <v>0</v>
      </c>
      <c r="K65" s="115">
        <f t="shared" si="1"/>
        <v>0</v>
      </c>
      <c r="L65" s="116">
        <f xml:space="preserve"> IFERROR(IF(K65&lt;&gt;"",K65*VLOOKUP(I65,'Active Summary'!$R$8:$S$14,2,0),0), 0)</f>
        <v>0</v>
      </c>
      <c r="M65" s="215">
        <v>0</v>
      </c>
      <c r="N65" s="116">
        <f t="shared" si="2"/>
        <v>0</v>
      </c>
      <c r="O65" s="117"/>
      <c r="P65" s="117"/>
      <c r="Q65" s="118"/>
      <c r="R65" s="119"/>
      <c r="S65" s="120"/>
      <c r="T65" s="121"/>
      <c r="U65" s="121"/>
      <c r="V65" s="122" t="s">
        <v>58</v>
      </c>
      <c r="W65" s="123"/>
      <c r="X65" s="124"/>
      <c r="Y65" s="125"/>
    </row>
    <row r="66" spans="2:25">
      <c r="B66" s="126"/>
      <c r="C66" s="127"/>
      <c r="D66" s="128"/>
      <c r="E66" s="129"/>
      <c r="F66" s="130"/>
      <c r="G66" s="131">
        <v>0</v>
      </c>
      <c r="H66" s="132">
        <v>0</v>
      </c>
      <c r="I66" s="133"/>
      <c r="J66" s="134">
        <f t="shared" si="0"/>
        <v>0</v>
      </c>
      <c r="K66" s="134">
        <f t="shared" si="1"/>
        <v>0</v>
      </c>
      <c r="L66" s="135">
        <f xml:space="preserve"> IFERROR(IF(K66&lt;&gt;"",K66*VLOOKUP(I66,'Active Summary'!$R$8:$S$14,2,0),0), 0)</f>
        <v>0</v>
      </c>
      <c r="M66" s="216">
        <v>0</v>
      </c>
      <c r="N66" s="116">
        <f t="shared" si="2"/>
        <v>0</v>
      </c>
      <c r="O66" s="136"/>
      <c r="P66" s="136"/>
      <c r="Q66" s="118"/>
      <c r="R66" s="137"/>
      <c r="S66" s="138"/>
      <c r="T66" s="139"/>
      <c r="U66" s="139"/>
      <c r="V66" s="122" t="s">
        <v>58</v>
      </c>
      <c r="W66" s="140"/>
      <c r="X66" s="141"/>
      <c r="Y66" s="142"/>
    </row>
    <row r="67" spans="2:25">
      <c r="B67" s="144"/>
      <c r="C67" s="108"/>
      <c r="D67" s="109"/>
      <c r="E67" s="110"/>
      <c r="F67" s="145"/>
      <c r="G67" s="112">
        <v>0</v>
      </c>
      <c r="H67" s="146">
        <v>0</v>
      </c>
      <c r="I67" s="114"/>
      <c r="J67" s="115">
        <f t="shared" si="0"/>
        <v>0</v>
      </c>
      <c r="K67" s="115">
        <f t="shared" si="1"/>
        <v>0</v>
      </c>
      <c r="L67" s="116">
        <f xml:space="preserve"> IFERROR(IF(K67&lt;&gt;"",K67*VLOOKUP(I67,'Active Summary'!$R$8:$S$14,2,0),0), 0)</f>
        <v>0</v>
      </c>
      <c r="M67" s="215">
        <v>0</v>
      </c>
      <c r="N67" s="116">
        <f t="shared" si="2"/>
        <v>0</v>
      </c>
      <c r="O67" s="117"/>
      <c r="P67" s="117"/>
      <c r="Q67" s="118"/>
      <c r="R67" s="119"/>
      <c r="S67" s="120"/>
      <c r="T67" s="121"/>
      <c r="U67" s="121"/>
      <c r="V67" s="122" t="s">
        <v>58</v>
      </c>
      <c r="W67" s="123"/>
      <c r="X67" s="124"/>
      <c r="Y67" s="125"/>
    </row>
    <row r="68" spans="2:25">
      <c r="B68" s="126"/>
      <c r="C68" s="127"/>
      <c r="D68" s="128"/>
      <c r="E68" s="129"/>
      <c r="F68" s="130"/>
      <c r="G68" s="131">
        <v>0</v>
      </c>
      <c r="H68" s="132">
        <v>0</v>
      </c>
      <c r="I68" s="133"/>
      <c r="J68" s="134">
        <f t="shared" si="0"/>
        <v>0</v>
      </c>
      <c r="K68" s="134">
        <f t="shared" si="1"/>
        <v>0</v>
      </c>
      <c r="L68" s="135">
        <f xml:space="preserve"> IFERROR(IF(K68&lt;&gt;"",K68*VLOOKUP(I68,'Active Summary'!$R$8:$S$14,2,0),0), 0)</f>
        <v>0</v>
      </c>
      <c r="M68" s="216">
        <v>0</v>
      </c>
      <c r="N68" s="116">
        <f t="shared" si="2"/>
        <v>0</v>
      </c>
      <c r="O68" s="136"/>
      <c r="P68" s="136"/>
      <c r="Q68" s="118"/>
      <c r="R68" s="137"/>
      <c r="S68" s="138"/>
      <c r="T68" s="139"/>
      <c r="U68" s="139"/>
      <c r="V68" s="122" t="s">
        <v>58</v>
      </c>
      <c r="W68" s="140"/>
      <c r="X68" s="141"/>
      <c r="Y68" s="142"/>
    </row>
    <row r="69" spans="2:25">
      <c r="B69" s="144"/>
      <c r="C69" s="108"/>
      <c r="D69" s="109"/>
      <c r="E69" s="110"/>
      <c r="F69" s="145"/>
      <c r="G69" s="112">
        <v>0</v>
      </c>
      <c r="H69" s="146">
        <v>0</v>
      </c>
      <c r="I69" s="114"/>
      <c r="J69" s="115">
        <f t="shared" si="0"/>
        <v>0</v>
      </c>
      <c r="K69" s="115">
        <f t="shared" si="1"/>
        <v>0</v>
      </c>
      <c r="L69" s="116">
        <f xml:space="preserve"> IFERROR(IF(K69&lt;&gt;"",K69*VLOOKUP(I69,'Active Summary'!$R$8:$S$14,2,0),0), 0)</f>
        <v>0</v>
      </c>
      <c r="M69" s="215">
        <v>0</v>
      </c>
      <c r="N69" s="116">
        <f t="shared" si="2"/>
        <v>0</v>
      </c>
      <c r="O69" s="117"/>
      <c r="P69" s="117"/>
      <c r="Q69" s="118"/>
      <c r="R69" s="119"/>
      <c r="S69" s="120"/>
      <c r="T69" s="121"/>
      <c r="U69" s="121"/>
      <c r="V69" s="122" t="s">
        <v>58</v>
      </c>
      <c r="W69" s="123"/>
      <c r="X69" s="124"/>
      <c r="Y69" s="125"/>
    </row>
    <row r="70" spans="2:25">
      <c r="B70" s="126"/>
      <c r="C70" s="127"/>
      <c r="D70" s="128"/>
      <c r="E70" s="129"/>
      <c r="F70" s="130"/>
      <c r="G70" s="131">
        <v>0</v>
      </c>
      <c r="H70" s="132">
        <v>0</v>
      </c>
      <c r="I70" s="133"/>
      <c r="J70" s="134">
        <f t="shared" si="0"/>
        <v>0</v>
      </c>
      <c r="K70" s="134">
        <f t="shared" si="1"/>
        <v>0</v>
      </c>
      <c r="L70" s="135">
        <f xml:space="preserve"> IFERROR(IF(K70&lt;&gt;"",K70*VLOOKUP(I70,'Active Summary'!$R$8:$S$14,2,0),0), 0)</f>
        <v>0</v>
      </c>
      <c r="M70" s="216">
        <v>0</v>
      </c>
      <c r="N70" s="116">
        <f t="shared" si="2"/>
        <v>0</v>
      </c>
      <c r="O70" s="136"/>
      <c r="P70" s="136"/>
      <c r="Q70" s="118"/>
      <c r="R70" s="137"/>
      <c r="S70" s="138"/>
      <c r="T70" s="139"/>
      <c r="U70" s="139"/>
      <c r="V70" s="122" t="s">
        <v>58</v>
      </c>
      <c r="W70" s="140"/>
      <c r="X70" s="141"/>
      <c r="Y70" s="142"/>
    </row>
    <row r="71" spans="2:25">
      <c r="B71" s="144"/>
      <c r="C71" s="108"/>
      <c r="D71" s="109"/>
      <c r="E71" s="110"/>
      <c r="F71" s="145"/>
      <c r="G71" s="112">
        <v>0</v>
      </c>
      <c r="H71" s="146">
        <v>0</v>
      </c>
      <c r="I71" s="114"/>
      <c r="J71" s="115">
        <f t="shared" si="0"/>
        <v>0</v>
      </c>
      <c r="K71" s="115">
        <f t="shared" si="1"/>
        <v>0</v>
      </c>
      <c r="L71" s="116">
        <f xml:space="preserve"> IFERROR(IF(K71&lt;&gt;"",K71*VLOOKUP(I71,'Active Summary'!$R$8:$S$14,2,0),0), 0)</f>
        <v>0</v>
      </c>
      <c r="M71" s="215">
        <v>0</v>
      </c>
      <c r="N71" s="116">
        <f t="shared" si="2"/>
        <v>0</v>
      </c>
      <c r="O71" s="117"/>
      <c r="P71" s="117"/>
      <c r="Q71" s="118"/>
      <c r="R71" s="119"/>
      <c r="S71" s="120"/>
      <c r="T71" s="121"/>
      <c r="U71" s="121"/>
      <c r="V71" s="122" t="s">
        <v>58</v>
      </c>
      <c r="W71" s="123"/>
      <c r="X71" s="124"/>
      <c r="Y71" s="125"/>
    </row>
    <row r="72" spans="2:25">
      <c r="B72" s="126"/>
      <c r="C72" s="127"/>
      <c r="D72" s="128"/>
      <c r="E72" s="129"/>
      <c r="F72" s="130"/>
      <c r="G72" s="131">
        <v>0</v>
      </c>
      <c r="H72" s="132">
        <v>0</v>
      </c>
      <c r="I72" s="133"/>
      <c r="J72" s="134">
        <f t="shared" si="0"/>
        <v>0</v>
      </c>
      <c r="K72" s="134">
        <f t="shared" si="1"/>
        <v>0</v>
      </c>
      <c r="L72" s="135">
        <f xml:space="preserve"> IFERROR(IF(K72&lt;&gt;"",K72*VLOOKUP(I72,'Active Summary'!$R$8:$S$14,2,0),0), 0)</f>
        <v>0</v>
      </c>
      <c r="M72" s="216">
        <v>0</v>
      </c>
      <c r="N72" s="116">
        <f t="shared" si="2"/>
        <v>0</v>
      </c>
      <c r="O72" s="136"/>
      <c r="P72" s="136"/>
      <c r="Q72" s="118"/>
      <c r="R72" s="137"/>
      <c r="S72" s="138"/>
      <c r="T72" s="139"/>
      <c r="U72" s="139"/>
      <c r="V72" s="122" t="s">
        <v>58</v>
      </c>
      <c r="W72" s="140"/>
      <c r="X72" s="141"/>
      <c r="Y72" s="142"/>
    </row>
    <row r="73" spans="2:25">
      <c r="B73" s="144"/>
      <c r="C73" s="108"/>
      <c r="D73" s="109"/>
      <c r="E73" s="110"/>
      <c r="F73" s="145"/>
      <c r="G73" s="112">
        <v>0</v>
      </c>
      <c r="H73" s="146">
        <v>0</v>
      </c>
      <c r="I73" s="114"/>
      <c r="J73" s="115">
        <f t="shared" si="0"/>
        <v>0</v>
      </c>
      <c r="K73" s="115">
        <f t="shared" si="1"/>
        <v>0</v>
      </c>
      <c r="L73" s="116">
        <f xml:space="preserve"> IFERROR(IF(K73&lt;&gt;"",K73*VLOOKUP(I73,'Active Summary'!$R$8:$S$14,2,0),0), 0)</f>
        <v>0</v>
      </c>
      <c r="M73" s="215">
        <v>0</v>
      </c>
      <c r="N73" s="116">
        <f t="shared" si="2"/>
        <v>0</v>
      </c>
      <c r="O73" s="117"/>
      <c r="P73" s="117"/>
      <c r="Q73" s="118"/>
      <c r="R73" s="119"/>
      <c r="S73" s="120"/>
      <c r="T73" s="121"/>
      <c r="U73" s="121"/>
      <c r="V73" s="122" t="s">
        <v>58</v>
      </c>
      <c r="W73" s="123"/>
      <c r="X73" s="124"/>
      <c r="Y73" s="125"/>
    </row>
    <row r="74" spans="2:25">
      <c r="B74" s="126"/>
      <c r="C74" s="127"/>
      <c r="D74" s="128"/>
      <c r="E74" s="129"/>
      <c r="F74" s="130"/>
      <c r="G74" s="131">
        <v>0</v>
      </c>
      <c r="H74" s="132">
        <v>0</v>
      </c>
      <c r="I74" s="133"/>
      <c r="J74" s="134">
        <f t="shared" ref="J74:J137" si="3">IF(G74&lt;&gt;"",F74*G74,"")</f>
        <v>0</v>
      </c>
      <c r="K74" s="134">
        <f t="shared" ref="K74:K137" si="4">IF(G74&lt;&gt;"",J74+H74,"")</f>
        <v>0</v>
      </c>
      <c r="L74" s="135">
        <f xml:space="preserve"> IFERROR(IF(K74&lt;&gt;"",K74*VLOOKUP(I74,'Active Summary'!$R$8:$S$14,2,0),0), 0)</f>
        <v>0</v>
      </c>
      <c r="M74" s="216">
        <v>0</v>
      </c>
      <c r="N74" s="116">
        <f t="shared" ref="N74:N137" si="5">IF(M74&lt;&gt;"",M74*L74,"")</f>
        <v>0</v>
      </c>
      <c r="O74" s="136"/>
      <c r="P74" s="136"/>
      <c r="Q74" s="118"/>
      <c r="R74" s="137"/>
      <c r="S74" s="138"/>
      <c r="T74" s="139"/>
      <c r="U74" s="139"/>
      <c r="V74" s="122" t="s">
        <v>58</v>
      </c>
      <c r="W74" s="140"/>
      <c r="X74" s="141"/>
      <c r="Y74" s="142"/>
    </row>
    <row r="75" spans="2:25">
      <c r="B75" s="144"/>
      <c r="C75" s="108"/>
      <c r="D75" s="109"/>
      <c r="E75" s="110"/>
      <c r="F75" s="145"/>
      <c r="G75" s="112">
        <v>0</v>
      </c>
      <c r="H75" s="146">
        <v>0</v>
      </c>
      <c r="I75" s="114"/>
      <c r="J75" s="115">
        <f t="shared" si="3"/>
        <v>0</v>
      </c>
      <c r="K75" s="115">
        <f t="shared" si="4"/>
        <v>0</v>
      </c>
      <c r="L75" s="116">
        <f xml:space="preserve"> IFERROR(IF(K75&lt;&gt;"",K75*VLOOKUP(I75,'Active Summary'!$R$8:$S$14,2,0),0), 0)</f>
        <v>0</v>
      </c>
      <c r="M75" s="215">
        <v>0</v>
      </c>
      <c r="N75" s="116">
        <f t="shared" si="5"/>
        <v>0</v>
      </c>
      <c r="O75" s="117"/>
      <c r="P75" s="117"/>
      <c r="Q75" s="118"/>
      <c r="R75" s="119"/>
      <c r="S75" s="120"/>
      <c r="T75" s="121"/>
      <c r="U75" s="121"/>
      <c r="V75" s="122" t="s">
        <v>58</v>
      </c>
      <c r="W75" s="123"/>
      <c r="X75" s="124"/>
      <c r="Y75" s="125"/>
    </row>
    <row r="76" spans="2:25">
      <c r="B76" s="126"/>
      <c r="C76" s="127"/>
      <c r="D76" s="128"/>
      <c r="E76" s="129"/>
      <c r="F76" s="130"/>
      <c r="G76" s="131">
        <v>0</v>
      </c>
      <c r="H76" s="132">
        <v>0</v>
      </c>
      <c r="I76" s="133"/>
      <c r="J76" s="134">
        <f t="shared" si="3"/>
        <v>0</v>
      </c>
      <c r="K76" s="134">
        <f t="shared" si="4"/>
        <v>0</v>
      </c>
      <c r="L76" s="135">
        <f xml:space="preserve"> IFERROR(IF(K76&lt;&gt;"",K76*VLOOKUP(I76,'Active Summary'!$R$8:$S$14,2,0),0), 0)</f>
        <v>0</v>
      </c>
      <c r="M76" s="216">
        <v>0</v>
      </c>
      <c r="N76" s="116">
        <f t="shared" si="5"/>
        <v>0</v>
      </c>
      <c r="O76" s="136"/>
      <c r="P76" s="136"/>
      <c r="Q76" s="118"/>
      <c r="R76" s="137"/>
      <c r="S76" s="138"/>
      <c r="T76" s="139"/>
      <c r="U76" s="139"/>
      <c r="V76" s="122" t="s">
        <v>58</v>
      </c>
      <c r="W76" s="140"/>
      <c r="X76" s="141"/>
      <c r="Y76" s="142"/>
    </row>
    <row r="77" spans="2:25">
      <c r="B77" s="144"/>
      <c r="C77" s="108"/>
      <c r="D77" s="109"/>
      <c r="E77" s="110"/>
      <c r="F77" s="145"/>
      <c r="G77" s="112">
        <v>0</v>
      </c>
      <c r="H77" s="146">
        <v>0</v>
      </c>
      <c r="I77" s="114"/>
      <c r="J77" s="115">
        <f t="shared" si="3"/>
        <v>0</v>
      </c>
      <c r="K77" s="115">
        <f t="shared" si="4"/>
        <v>0</v>
      </c>
      <c r="L77" s="116">
        <f xml:space="preserve"> IFERROR(IF(K77&lt;&gt;"",K77*VLOOKUP(I77,'Active Summary'!$R$8:$S$14,2,0),0), 0)</f>
        <v>0</v>
      </c>
      <c r="M77" s="215">
        <v>0</v>
      </c>
      <c r="N77" s="116">
        <f t="shared" si="5"/>
        <v>0</v>
      </c>
      <c r="O77" s="117"/>
      <c r="P77" s="117"/>
      <c r="Q77" s="118"/>
      <c r="R77" s="119"/>
      <c r="S77" s="120"/>
      <c r="T77" s="121"/>
      <c r="U77" s="121"/>
      <c r="V77" s="122" t="s">
        <v>58</v>
      </c>
      <c r="W77" s="123"/>
      <c r="X77" s="124"/>
      <c r="Y77" s="125"/>
    </row>
    <row r="78" spans="2:25">
      <c r="B78" s="126"/>
      <c r="C78" s="127"/>
      <c r="D78" s="128"/>
      <c r="E78" s="129"/>
      <c r="F78" s="130"/>
      <c r="G78" s="131">
        <v>0</v>
      </c>
      <c r="H78" s="132">
        <v>0</v>
      </c>
      <c r="I78" s="133"/>
      <c r="J78" s="134">
        <f t="shared" si="3"/>
        <v>0</v>
      </c>
      <c r="K78" s="134">
        <f t="shared" si="4"/>
        <v>0</v>
      </c>
      <c r="L78" s="135">
        <f xml:space="preserve"> IFERROR(IF(K78&lt;&gt;"",K78*VLOOKUP(I78,'Active Summary'!$R$8:$S$14,2,0),0), 0)</f>
        <v>0</v>
      </c>
      <c r="M78" s="216">
        <v>0</v>
      </c>
      <c r="N78" s="116">
        <f t="shared" si="5"/>
        <v>0</v>
      </c>
      <c r="O78" s="136"/>
      <c r="P78" s="136"/>
      <c r="Q78" s="118"/>
      <c r="R78" s="137"/>
      <c r="S78" s="138"/>
      <c r="T78" s="139"/>
      <c r="U78" s="139"/>
      <c r="V78" s="122" t="s">
        <v>58</v>
      </c>
      <c r="W78" s="140"/>
      <c r="X78" s="141"/>
      <c r="Y78" s="142"/>
    </row>
    <row r="79" spans="2:25">
      <c r="B79" s="144"/>
      <c r="C79" s="108"/>
      <c r="D79" s="109"/>
      <c r="E79" s="110"/>
      <c r="F79" s="145"/>
      <c r="G79" s="112">
        <v>0</v>
      </c>
      <c r="H79" s="146">
        <v>0</v>
      </c>
      <c r="I79" s="114"/>
      <c r="J79" s="115">
        <f t="shared" si="3"/>
        <v>0</v>
      </c>
      <c r="K79" s="115">
        <f t="shared" si="4"/>
        <v>0</v>
      </c>
      <c r="L79" s="116">
        <f xml:space="preserve"> IFERROR(IF(K79&lt;&gt;"",K79*VLOOKUP(I79,'Active Summary'!$R$8:$S$14,2,0),0), 0)</f>
        <v>0</v>
      </c>
      <c r="M79" s="215">
        <v>0</v>
      </c>
      <c r="N79" s="116">
        <f t="shared" si="5"/>
        <v>0</v>
      </c>
      <c r="O79" s="117"/>
      <c r="P79" s="117"/>
      <c r="Q79" s="118"/>
      <c r="R79" s="119"/>
      <c r="S79" s="120"/>
      <c r="T79" s="121"/>
      <c r="U79" s="121"/>
      <c r="V79" s="122" t="s">
        <v>58</v>
      </c>
      <c r="W79" s="123"/>
      <c r="X79" s="124"/>
      <c r="Y79" s="125"/>
    </row>
    <row r="80" spans="2:25">
      <c r="B80" s="126"/>
      <c r="C80" s="127"/>
      <c r="D80" s="128"/>
      <c r="E80" s="129"/>
      <c r="F80" s="130"/>
      <c r="G80" s="131">
        <v>0</v>
      </c>
      <c r="H80" s="132">
        <v>0</v>
      </c>
      <c r="I80" s="133"/>
      <c r="J80" s="134">
        <f t="shared" si="3"/>
        <v>0</v>
      </c>
      <c r="K80" s="134">
        <f t="shared" si="4"/>
        <v>0</v>
      </c>
      <c r="L80" s="135">
        <f xml:space="preserve"> IFERROR(IF(K80&lt;&gt;"",K80*VLOOKUP(I80,'Active Summary'!$R$8:$S$14,2,0),0), 0)</f>
        <v>0</v>
      </c>
      <c r="M80" s="216">
        <v>0</v>
      </c>
      <c r="N80" s="116">
        <f t="shared" si="5"/>
        <v>0</v>
      </c>
      <c r="O80" s="136"/>
      <c r="P80" s="136"/>
      <c r="Q80" s="118"/>
      <c r="R80" s="137"/>
      <c r="S80" s="138"/>
      <c r="T80" s="139"/>
      <c r="U80" s="139"/>
      <c r="V80" s="122" t="s">
        <v>58</v>
      </c>
      <c r="W80" s="140"/>
      <c r="X80" s="141"/>
      <c r="Y80" s="142"/>
    </row>
    <row r="81" spans="2:25">
      <c r="B81" s="144"/>
      <c r="C81" s="108"/>
      <c r="D81" s="109"/>
      <c r="E81" s="110"/>
      <c r="F81" s="145"/>
      <c r="G81" s="112">
        <v>0</v>
      </c>
      <c r="H81" s="146">
        <v>0</v>
      </c>
      <c r="I81" s="114"/>
      <c r="J81" s="115">
        <f t="shared" si="3"/>
        <v>0</v>
      </c>
      <c r="K81" s="115">
        <f t="shared" si="4"/>
        <v>0</v>
      </c>
      <c r="L81" s="116">
        <f xml:space="preserve"> IFERROR(IF(K81&lt;&gt;"",K81*VLOOKUP(I81,'Active Summary'!$R$8:$S$14,2,0),0), 0)</f>
        <v>0</v>
      </c>
      <c r="M81" s="215">
        <v>0</v>
      </c>
      <c r="N81" s="116">
        <f t="shared" si="5"/>
        <v>0</v>
      </c>
      <c r="O81" s="117"/>
      <c r="P81" s="117"/>
      <c r="Q81" s="118"/>
      <c r="R81" s="119"/>
      <c r="S81" s="120"/>
      <c r="T81" s="121"/>
      <c r="U81" s="121"/>
      <c r="V81" s="122" t="s">
        <v>58</v>
      </c>
      <c r="W81" s="123"/>
      <c r="X81" s="124"/>
      <c r="Y81" s="125"/>
    </row>
    <row r="82" spans="2:25">
      <c r="B82" s="126"/>
      <c r="C82" s="127"/>
      <c r="D82" s="128"/>
      <c r="E82" s="129"/>
      <c r="F82" s="130"/>
      <c r="G82" s="131">
        <v>0</v>
      </c>
      <c r="H82" s="132">
        <v>0</v>
      </c>
      <c r="I82" s="133"/>
      <c r="J82" s="134">
        <f t="shared" si="3"/>
        <v>0</v>
      </c>
      <c r="K82" s="134">
        <f t="shared" si="4"/>
        <v>0</v>
      </c>
      <c r="L82" s="135">
        <f xml:space="preserve"> IFERROR(IF(K82&lt;&gt;"",K82*VLOOKUP(I82,'Active Summary'!$R$8:$S$14,2,0),0), 0)</f>
        <v>0</v>
      </c>
      <c r="M82" s="216">
        <v>0</v>
      </c>
      <c r="N82" s="116">
        <f t="shared" si="5"/>
        <v>0</v>
      </c>
      <c r="O82" s="136"/>
      <c r="P82" s="136"/>
      <c r="Q82" s="118"/>
      <c r="R82" s="137"/>
      <c r="S82" s="138"/>
      <c r="T82" s="139"/>
      <c r="U82" s="139"/>
      <c r="V82" s="122" t="s">
        <v>58</v>
      </c>
      <c r="W82" s="140"/>
      <c r="X82" s="141"/>
      <c r="Y82" s="142"/>
    </row>
    <row r="83" spans="2:25">
      <c r="B83" s="144"/>
      <c r="C83" s="108"/>
      <c r="D83" s="109"/>
      <c r="E83" s="110"/>
      <c r="F83" s="145"/>
      <c r="G83" s="112">
        <v>0</v>
      </c>
      <c r="H83" s="146">
        <v>0</v>
      </c>
      <c r="I83" s="114"/>
      <c r="J83" s="115">
        <f t="shared" si="3"/>
        <v>0</v>
      </c>
      <c r="K83" s="115">
        <f t="shared" si="4"/>
        <v>0</v>
      </c>
      <c r="L83" s="116">
        <f xml:space="preserve"> IFERROR(IF(K83&lt;&gt;"",K83*VLOOKUP(I83,'Active Summary'!$R$8:$S$14,2,0),0), 0)</f>
        <v>0</v>
      </c>
      <c r="M83" s="215">
        <v>0</v>
      </c>
      <c r="N83" s="116">
        <f t="shared" si="5"/>
        <v>0</v>
      </c>
      <c r="O83" s="117"/>
      <c r="P83" s="117"/>
      <c r="Q83" s="118"/>
      <c r="R83" s="119"/>
      <c r="S83" s="120"/>
      <c r="T83" s="121"/>
      <c r="U83" s="121"/>
      <c r="V83" s="122" t="s">
        <v>58</v>
      </c>
      <c r="W83" s="123"/>
      <c r="X83" s="124"/>
      <c r="Y83" s="125"/>
    </row>
    <row r="84" spans="2:25">
      <c r="B84" s="126"/>
      <c r="C84" s="127"/>
      <c r="D84" s="128"/>
      <c r="E84" s="129"/>
      <c r="F84" s="130"/>
      <c r="G84" s="131">
        <v>0</v>
      </c>
      <c r="H84" s="132">
        <v>0</v>
      </c>
      <c r="I84" s="133"/>
      <c r="J84" s="134">
        <f t="shared" si="3"/>
        <v>0</v>
      </c>
      <c r="K84" s="134">
        <f t="shared" si="4"/>
        <v>0</v>
      </c>
      <c r="L84" s="135">
        <f xml:space="preserve"> IFERROR(IF(K84&lt;&gt;"",K84*VLOOKUP(I84,'Active Summary'!$R$8:$S$14,2,0),0), 0)</f>
        <v>0</v>
      </c>
      <c r="M84" s="216">
        <v>0</v>
      </c>
      <c r="N84" s="116">
        <f t="shared" si="5"/>
        <v>0</v>
      </c>
      <c r="O84" s="136"/>
      <c r="P84" s="136"/>
      <c r="Q84" s="118"/>
      <c r="R84" s="137"/>
      <c r="S84" s="138"/>
      <c r="T84" s="139"/>
      <c r="U84" s="139"/>
      <c r="V84" s="122" t="s">
        <v>58</v>
      </c>
      <c r="W84" s="140"/>
      <c r="X84" s="141"/>
      <c r="Y84" s="142"/>
    </row>
    <row r="85" spans="2:25">
      <c r="B85" s="144"/>
      <c r="C85" s="108"/>
      <c r="D85" s="109"/>
      <c r="E85" s="110"/>
      <c r="F85" s="145"/>
      <c r="G85" s="112">
        <v>0</v>
      </c>
      <c r="H85" s="146">
        <v>0</v>
      </c>
      <c r="I85" s="114"/>
      <c r="J85" s="115">
        <f t="shared" si="3"/>
        <v>0</v>
      </c>
      <c r="K85" s="115">
        <f t="shared" si="4"/>
        <v>0</v>
      </c>
      <c r="L85" s="116">
        <f xml:space="preserve"> IFERROR(IF(K85&lt;&gt;"",K85*VLOOKUP(I85,'Active Summary'!$R$8:$S$14,2,0),0), 0)</f>
        <v>0</v>
      </c>
      <c r="M85" s="215">
        <v>0</v>
      </c>
      <c r="N85" s="116">
        <f t="shared" si="5"/>
        <v>0</v>
      </c>
      <c r="O85" s="117"/>
      <c r="P85" s="117"/>
      <c r="Q85" s="118"/>
      <c r="R85" s="119"/>
      <c r="S85" s="120"/>
      <c r="T85" s="121"/>
      <c r="U85" s="121"/>
      <c r="V85" s="122" t="s">
        <v>58</v>
      </c>
      <c r="W85" s="123"/>
      <c r="X85" s="124"/>
      <c r="Y85" s="125"/>
    </row>
    <row r="86" spans="2:25">
      <c r="B86" s="126"/>
      <c r="C86" s="127"/>
      <c r="D86" s="128"/>
      <c r="E86" s="129"/>
      <c r="F86" s="130"/>
      <c r="G86" s="131">
        <v>0</v>
      </c>
      <c r="H86" s="132">
        <v>0</v>
      </c>
      <c r="I86" s="133"/>
      <c r="J86" s="134">
        <f t="shared" si="3"/>
        <v>0</v>
      </c>
      <c r="K86" s="134">
        <f t="shared" si="4"/>
        <v>0</v>
      </c>
      <c r="L86" s="135">
        <f xml:space="preserve"> IFERROR(IF(K86&lt;&gt;"",K86*VLOOKUP(I86,'Active Summary'!$R$8:$S$14,2,0),0), 0)</f>
        <v>0</v>
      </c>
      <c r="M86" s="216">
        <v>0</v>
      </c>
      <c r="N86" s="116">
        <f t="shared" si="5"/>
        <v>0</v>
      </c>
      <c r="O86" s="136"/>
      <c r="P86" s="136"/>
      <c r="Q86" s="118"/>
      <c r="R86" s="137"/>
      <c r="S86" s="138"/>
      <c r="T86" s="139"/>
      <c r="U86" s="139"/>
      <c r="V86" s="122" t="s">
        <v>58</v>
      </c>
      <c r="W86" s="140"/>
      <c r="X86" s="141"/>
      <c r="Y86" s="142"/>
    </row>
    <row r="87" spans="2:25">
      <c r="B87" s="144"/>
      <c r="C87" s="108"/>
      <c r="D87" s="109"/>
      <c r="E87" s="110"/>
      <c r="F87" s="145"/>
      <c r="G87" s="112">
        <v>0</v>
      </c>
      <c r="H87" s="146">
        <v>0</v>
      </c>
      <c r="I87" s="114"/>
      <c r="J87" s="115">
        <f t="shared" si="3"/>
        <v>0</v>
      </c>
      <c r="K87" s="115">
        <f t="shared" si="4"/>
        <v>0</v>
      </c>
      <c r="L87" s="116">
        <f xml:space="preserve"> IFERROR(IF(K87&lt;&gt;"",K87*VLOOKUP(I87,'Active Summary'!$R$8:$S$14,2,0),0), 0)</f>
        <v>0</v>
      </c>
      <c r="M87" s="215">
        <v>0</v>
      </c>
      <c r="N87" s="116">
        <f t="shared" si="5"/>
        <v>0</v>
      </c>
      <c r="O87" s="117"/>
      <c r="P87" s="117"/>
      <c r="Q87" s="118"/>
      <c r="R87" s="119"/>
      <c r="S87" s="120"/>
      <c r="T87" s="121"/>
      <c r="U87" s="121"/>
      <c r="V87" s="122" t="s">
        <v>58</v>
      </c>
      <c r="W87" s="123"/>
      <c r="X87" s="124"/>
      <c r="Y87" s="125"/>
    </row>
    <row r="88" spans="2:25">
      <c r="B88" s="126"/>
      <c r="C88" s="127"/>
      <c r="D88" s="128"/>
      <c r="E88" s="129"/>
      <c r="F88" s="130"/>
      <c r="G88" s="131">
        <v>0</v>
      </c>
      <c r="H88" s="132">
        <v>0</v>
      </c>
      <c r="I88" s="133"/>
      <c r="J88" s="134">
        <f t="shared" si="3"/>
        <v>0</v>
      </c>
      <c r="K88" s="134">
        <f t="shared" si="4"/>
        <v>0</v>
      </c>
      <c r="L88" s="135">
        <f xml:space="preserve"> IFERROR(IF(K88&lt;&gt;"",K88*VLOOKUP(I88,'Active Summary'!$R$8:$S$14,2,0),0), 0)</f>
        <v>0</v>
      </c>
      <c r="M88" s="216">
        <v>0</v>
      </c>
      <c r="N88" s="116">
        <f t="shared" si="5"/>
        <v>0</v>
      </c>
      <c r="O88" s="136"/>
      <c r="P88" s="136"/>
      <c r="Q88" s="118"/>
      <c r="R88" s="137"/>
      <c r="S88" s="138"/>
      <c r="T88" s="139"/>
      <c r="U88" s="139"/>
      <c r="V88" s="122" t="s">
        <v>58</v>
      </c>
      <c r="W88" s="140"/>
      <c r="X88" s="141"/>
      <c r="Y88" s="142"/>
    </row>
    <row r="89" spans="2:25">
      <c r="B89" s="144"/>
      <c r="C89" s="108"/>
      <c r="D89" s="109"/>
      <c r="E89" s="110"/>
      <c r="F89" s="145"/>
      <c r="G89" s="112">
        <v>0</v>
      </c>
      <c r="H89" s="146">
        <v>0</v>
      </c>
      <c r="I89" s="114"/>
      <c r="J89" s="115">
        <f t="shared" si="3"/>
        <v>0</v>
      </c>
      <c r="K89" s="115">
        <f t="shared" si="4"/>
        <v>0</v>
      </c>
      <c r="L89" s="116">
        <f xml:space="preserve"> IFERROR(IF(K89&lt;&gt;"",K89*VLOOKUP(I89,'Active Summary'!$R$8:$S$14,2,0),0), 0)</f>
        <v>0</v>
      </c>
      <c r="M89" s="215">
        <v>0</v>
      </c>
      <c r="N89" s="116">
        <f t="shared" si="5"/>
        <v>0</v>
      </c>
      <c r="O89" s="117"/>
      <c r="P89" s="117"/>
      <c r="Q89" s="118"/>
      <c r="R89" s="119"/>
      <c r="S89" s="120"/>
      <c r="T89" s="121"/>
      <c r="U89" s="121"/>
      <c r="V89" s="122" t="s">
        <v>58</v>
      </c>
      <c r="W89" s="123"/>
      <c r="X89" s="124"/>
      <c r="Y89" s="125"/>
    </row>
    <row r="90" spans="2:25">
      <c r="B90" s="126"/>
      <c r="C90" s="127"/>
      <c r="D90" s="128"/>
      <c r="E90" s="129"/>
      <c r="F90" s="130"/>
      <c r="G90" s="131">
        <v>0</v>
      </c>
      <c r="H90" s="132">
        <v>0</v>
      </c>
      <c r="I90" s="133"/>
      <c r="J90" s="134">
        <f t="shared" si="3"/>
        <v>0</v>
      </c>
      <c r="K90" s="134">
        <f t="shared" si="4"/>
        <v>0</v>
      </c>
      <c r="L90" s="135">
        <f xml:space="preserve"> IFERROR(IF(K90&lt;&gt;"",K90*VLOOKUP(I90,'Active Summary'!$R$8:$S$14,2,0),0), 0)</f>
        <v>0</v>
      </c>
      <c r="M90" s="216">
        <v>0</v>
      </c>
      <c r="N90" s="116">
        <f t="shared" si="5"/>
        <v>0</v>
      </c>
      <c r="O90" s="136"/>
      <c r="P90" s="136"/>
      <c r="Q90" s="118"/>
      <c r="R90" s="137"/>
      <c r="S90" s="138"/>
      <c r="T90" s="139"/>
      <c r="U90" s="139"/>
      <c r="V90" s="122" t="s">
        <v>58</v>
      </c>
      <c r="W90" s="140"/>
      <c r="X90" s="141"/>
      <c r="Y90" s="142"/>
    </row>
    <row r="91" spans="2:25">
      <c r="B91" s="144"/>
      <c r="C91" s="108"/>
      <c r="D91" s="109"/>
      <c r="E91" s="110"/>
      <c r="F91" s="145"/>
      <c r="G91" s="112">
        <v>0</v>
      </c>
      <c r="H91" s="146">
        <v>0</v>
      </c>
      <c r="I91" s="114"/>
      <c r="J91" s="115">
        <f t="shared" si="3"/>
        <v>0</v>
      </c>
      <c r="K91" s="115">
        <f t="shared" si="4"/>
        <v>0</v>
      </c>
      <c r="L91" s="116">
        <f xml:space="preserve"> IFERROR(IF(K91&lt;&gt;"",K91*VLOOKUP(I91,'Active Summary'!$R$8:$S$14,2,0),0), 0)</f>
        <v>0</v>
      </c>
      <c r="M91" s="215">
        <v>0</v>
      </c>
      <c r="N91" s="116">
        <f t="shared" si="5"/>
        <v>0</v>
      </c>
      <c r="O91" s="117"/>
      <c r="P91" s="117"/>
      <c r="Q91" s="118"/>
      <c r="R91" s="119"/>
      <c r="S91" s="120"/>
      <c r="T91" s="121"/>
      <c r="U91" s="121"/>
      <c r="V91" s="122" t="s">
        <v>58</v>
      </c>
      <c r="W91" s="123"/>
      <c r="X91" s="124"/>
      <c r="Y91" s="125"/>
    </row>
    <row r="92" spans="2:25">
      <c r="B92" s="126"/>
      <c r="C92" s="127"/>
      <c r="D92" s="128"/>
      <c r="E92" s="129"/>
      <c r="F92" s="130"/>
      <c r="G92" s="131">
        <v>0</v>
      </c>
      <c r="H92" s="132">
        <v>0</v>
      </c>
      <c r="I92" s="133"/>
      <c r="J92" s="134">
        <f t="shared" si="3"/>
        <v>0</v>
      </c>
      <c r="K92" s="134">
        <f t="shared" si="4"/>
        <v>0</v>
      </c>
      <c r="L92" s="135">
        <f xml:space="preserve"> IFERROR(IF(K92&lt;&gt;"",K92*VLOOKUP(I92,'Active Summary'!$R$8:$S$14,2,0),0), 0)</f>
        <v>0</v>
      </c>
      <c r="M92" s="216">
        <v>0</v>
      </c>
      <c r="N92" s="116">
        <f t="shared" si="5"/>
        <v>0</v>
      </c>
      <c r="O92" s="136"/>
      <c r="P92" s="136"/>
      <c r="Q92" s="118"/>
      <c r="R92" s="137"/>
      <c r="S92" s="138"/>
      <c r="T92" s="139"/>
      <c r="U92" s="139"/>
      <c r="V92" s="122" t="s">
        <v>58</v>
      </c>
      <c r="W92" s="140"/>
      <c r="X92" s="141"/>
      <c r="Y92" s="142"/>
    </row>
    <row r="93" spans="2:25">
      <c r="B93" s="144"/>
      <c r="C93" s="108"/>
      <c r="D93" s="109"/>
      <c r="E93" s="110"/>
      <c r="F93" s="145"/>
      <c r="G93" s="112">
        <v>0</v>
      </c>
      <c r="H93" s="146">
        <v>0</v>
      </c>
      <c r="I93" s="114"/>
      <c r="J93" s="115">
        <f t="shared" si="3"/>
        <v>0</v>
      </c>
      <c r="K93" s="115">
        <f t="shared" si="4"/>
        <v>0</v>
      </c>
      <c r="L93" s="116">
        <f xml:space="preserve"> IFERROR(IF(K93&lt;&gt;"",K93*VLOOKUP(I93,'Active Summary'!$R$8:$S$14,2,0),0), 0)</f>
        <v>0</v>
      </c>
      <c r="M93" s="215">
        <v>0</v>
      </c>
      <c r="N93" s="116">
        <f t="shared" si="5"/>
        <v>0</v>
      </c>
      <c r="O93" s="117"/>
      <c r="P93" s="117"/>
      <c r="Q93" s="118"/>
      <c r="R93" s="119"/>
      <c r="S93" s="120"/>
      <c r="T93" s="121"/>
      <c r="U93" s="121"/>
      <c r="V93" s="122" t="s">
        <v>58</v>
      </c>
      <c r="W93" s="123"/>
      <c r="X93" s="124"/>
      <c r="Y93" s="125"/>
    </row>
    <row r="94" spans="2:25">
      <c r="B94" s="126"/>
      <c r="C94" s="127"/>
      <c r="D94" s="128"/>
      <c r="E94" s="129"/>
      <c r="F94" s="130"/>
      <c r="G94" s="131">
        <v>0</v>
      </c>
      <c r="H94" s="132">
        <v>0</v>
      </c>
      <c r="I94" s="133"/>
      <c r="J94" s="134">
        <f t="shared" si="3"/>
        <v>0</v>
      </c>
      <c r="K94" s="134">
        <f t="shared" si="4"/>
        <v>0</v>
      </c>
      <c r="L94" s="135">
        <f xml:space="preserve"> IFERROR(IF(K94&lt;&gt;"",K94*VLOOKUP(I94,'Active Summary'!$R$8:$S$14,2,0),0), 0)</f>
        <v>0</v>
      </c>
      <c r="M94" s="216">
        <v>0</v>
      </c>
      <c r="N94" s="116">
        <f t="shared" si="5"/>
        <v>0</v>
      </c>
      <c r="O94" s="136"/>
      <c r="P94" s="136"/>
      <c r="Q94" s="118"/>
      <c r="R94" s="137"/>
      <c r="S94" s="138"/>
      <c r="T94" s="139"/>
      <c r="U94" s="139"/>
      <c r="V94" s="122" t="s">
        <v>58</v>
      </c>
      <c r="W94" s="140"/>
      <c r="X94" s="141"/>
      <c r="Y94" s="142"/>
    </row>
    <row r="95" spans="2:25">
      <c r="B95" s="144"/>
      <c r="C95" s="108"/>
      <c r="D95" s="109"/>
      <c r="E95" s="110"/>
      <c r="F95" s="145"/>
      <c r="G95" s="112">
        <v>0</v>
      </c>
      <c r="H95" s="146">
        <v>0</v>
      </c>
      <c r="I95" s="114"/>
      <c r="J95" s="115">
        <f t="shared" si="3"/>
        <v>0</v>
      </c>
      <c r="K95" s="115">
        <f t="shared" si="4"/>
        <v>0</v>
      </c>
      <c r="L95" s="116">
        <f xml:space="preserve"> IFERROR(IF(K95&lt;&gt;"",K95*VLOOKUP(I95,'Active Summary'!$R$8:$S$14,2,0),0), 0)</f>
        <v>0</v>
      </c>
      <c r="M95" s="215">
        <v>0</v>
      </c>
      <c r="N95" s="116">
        <f t="shared" si="5"/>
        <v>0</v>
      </c>
      <c r="O95" s="117"/>
      <c r="P95" s="117"/>
      <c r="Q95" s="118"/>
      <c r="R95" s="119"/>
      <c r="S95" s="120"/>
      <c r="T95" s="121"/>
      <c r="U95" s="121"/>
      <c r="V95" s="122" t="s">
        <v>58</v>
      </c>
      <c r="W95" s="123"/>
      <c r="X95" s="124"/>
      <c r="Y95" s="125"/>
    </row>
    <row r="96" spans="2:25">
      <c r="B96" s="126"/>
      <c r="C96" s="127"/>
      <c r="D96" s="128"/>
      <c r="E96" s="129"/>
      <c r="F96" s="130"/>
      <c r="G96" s="131">
        <v>0</v>
      </c>
      <c r="H96" s="132">
        <v>0</v>
      </c>
      <c r="I96" s="133"/>
      <c r="J96" s="134">
        <f t="shared" si="3"/>
        <v>0</v>
      </c>
      <c r="K96" s="134">
        <f t="shared" si="4"/>
        <v>0</v>
      </c>
      <c r="L96" s="135">
        <f xml:space="preserve"> IFERROR(IF(K96&lt;&gt;"",K96*VLOOKUP(I96,'Active Summary'!$R$8:$S$14,2,0),0), 0)</f>
        <v>0</v>
      </c>
      <c r="M96" s="216">
        <v>0</v>
      </c>
      <c r="N96" s="116">
        <f t="shared" si="5"/>
        <v>0</v>
      </c>
      <c r="O96" s="136"/>
      <c r="P96" s="136"/>
      <c r="Q96" s="118"/>
      <c r="R96" s="137"/>
      <c r="S96" s="138"/>
      <c r="T96" s="139"/>
      <c r="U96" s="139"/>
      <c r="V96" s="122" t="s">
        <v>58</v>
      </c>
      <c r="W96" s="140"/>
      <c r="X96" s="141"/>
      <c r="Y96" s="142"/>
    </row>
    <row r="97" spans="2:25">
      <c r="B97" s="144"/>
      <c r="C97" s="108"/>
      <c r="D97" s="109"/>
      <c r="E97" s="110"/>
      <c r="F97" s="145"/>
      <c r="G97" s="112">
        <v>0</v>
      </c>
      <c r="H97" s="146">
        <v>0</v>
      </c>
      <c r="I97" s="114"/>
      <c r="J97" s="115">
        <f t="shared" si="3"/>
        <v>0</v>
      </c>
      <c r="K97" s="115">
        <f t="shared" si="4"/>
        <v>0</v>
      </c>
      <c r="L97" s="116">
        <f xml:space="preserve"> IFERROR(IF(K97&lt;&gt;"",K97*VLOOKUP(I97,'Active Summary'!$R$8:$S$14,2,0),0), 0)</f>
        <v>0</v>
      </c>
      <c r="M97" s="215">
        <v>0</v>
      </c>
      <c r="N97" s="116">
        <f t="shared" si="5"/>
        <v>0</v>
      </c>
      <c r="O97" s="117"/>
      <c r="P97" s="117"/>
      <c r="Q97" s="118"/>
      <c r="R97" s="119"/>
      <c r="S97" s="120"/>
      <c r="T97" s="121"/>
      <c r="U97" s="121"/>
      <c r="V97" s="122" t="s">
        <v>58</v>
      </c>
      <c r="W97" s="123"/>
      <c r="X97" s="124"/>
      <c r="Y97" s="125"/>
    </row>
    <row r="98" spans="2:25">
      <c r="B98" s="126"/>
      <c r="C98" s="127"/>
      <c r="D98" s="128"/>
      <c r="E98" s="129"/>
      <c r="F98" s="130"/>
      <c r="G98" s="131">
        <v>0</v>
      </c>
      <c r="H98" s="132">
        <v>0</v>
      </c>
      <c r="I98" s="133"/>
      <c r="J98" s="134">
        <f t="shared" si="3"/>
        <v>0</v>
      </c>
      <c r="K98" s="134">
        <f t="shared" si="4"/>
        <v>0</v>
      </c>
      <c r="L98" s="135">
        <f xml:space="preserve"> IFERROR(IF(K98&lt;&gt;"",K98*VLOOKUP(I98,'Active Summary'!$R$8:$S$14,2,0),0), 0)</f>
        <v>0</v>
      </c>
      <c r="M98" s="216">
        <v>0</v>
      </c>
      <c r="N98" s="116">
        <f t="shared" si="5"/>
        <v>0</v>
      </c>
      <c r="O98" s="136"/>
      <c r="P98" s="136"/>
      <c r="Q98" s="118"/>
      <c r="R98" s="137"/>
      <c r="S98" s="138"/>
      <c r="T98" s="139"/>
      <c r="U98" s="139"/>
      <c r="V98" s="122" t="s">
        <v>58</v>
      </c>
      <c r="W98" s="140"/>
      <c r="X98" s="141"/>
      <c r="Y98" s="142"/>
    </row>
    <row r="99" spans="2:25">
      <c r="B99" s="144"/>
      <c r="C99" s="108"/>
      <c r="D99" s="109"/>
      <c r="E99" s="110"/>
      <c r="F99" s="145"/>
      <c r="G99" s="112">
        <v>0</v>
      </c>
      <c r="H99" s="146">
        <v>0</v>
      </c>
      <c r="I99" s="114"/>
      <c r="J99" s="115">
        <f t="shared" si="3"/>
        <v>0</v>
      </c>
      <c r="K99" s="115">
        <f t="shared" si="4"/>
        <v>0</v>
      </c>
      <c r="L99" s="116">
        <f xml:space="preserve"> IFERROR(IF(K99&lt;&gt;"",K99*VLOOKUP(I99,'Active Summary'!$R$8:$S$14,2,0),0), 0)</f>
        <v>0</v>
      </c>
      <c r="M99" s="215">
        <v>0</v>
      </c>
      <c r="N99" s="116">
        <f t="shared" si="5"/>
        <v>0</v>
      </c>
      <c r="O99" s="117"/>
      <c r="P99" s="117"/>
      <c r="Q99" s="118"/>
      <c r="R99" s="119"/>
      <c r="S99" s="120"/>
      <c r="T99" s="121"/>
      <c r="U99" s="121"/>
      <c r="V99" s="122" t="s">
        <v>58</v>
      </c>
      <c r="W99" s="123"/>
      <c r="X99" s="124"/>
      <c r="Y99" s="125"/>
    </row>
    <row r="100" spans="2:25">
      <c r="B100" s="126"/>
      <c r="C100" s="127"/>
      <c r="D100" s="128"/>
      <c r="E100" s="129"/>
      <c r="F100" s="130"/>
      <c r="G100" s="131">
        <v>0</v>
      </c>
      <c r="H100" s="132">
        <v>0</v>
      </c>
      <c r="I100" s="133"/>
      <c r="J100" s="134">
        <f t="shared" si="3"/>
        <v>0</v>
      </c>
      <c r="K100" s="134">
        <f t="shared" si="4"/>
        <v>0</v>
      </c>
      <c r="L100" s="135">
        <f xml:space="preserve"> IFERROR(IF(K100&lt;&gt;"",K100*VLOOKUP(I100,'Active Summary'!$R$8:$S$14,2,0),0), 0)</f>
        <v>0</v>
      </c>
      <c r="M100" s="216">
        <v>0</v>
      </c>
      <c r="N100" s="116">
        <f t="shared" si="5"/>
        <v>0</v>
      </c>
      <c r="O100" s="136"/>
      <c r="P100" s="136"/>
      <c r="Q100" s="118"/>
      <c r="R100" s="137"/>
      <c r="S100" s="138"/>
      <c r="T100" s="139"/>
      <c r="U100" s="139"/>
      <c r="V100" s="122" t="s">
        <v>58</v>
      </c>
      <c r="W100" s="140"/>
      <c r="X100" s="141"/>
      <c r="Y100" s="142"/>
    </row>
    <row r="101" spans="2:25">
      <c r="B101" s="144"/>
      <c r="C101" s="108"/>
      <c r="D101" s="109"/>
      <c r="E101" s="110"/>
      <c r="F101" s="145"/>
      <c r="G101" s="112">
        <v>0</v>
      </c>
      <c r="H101" s="146">
        <v>0</v>
      </c>
      <c r="I101" s="114"/>
      <c r="J101" s="115">
        <f t="shared" si="3"/>
        <v>0</v>
      </c>
      <c r="K101" s="115">
        <f t="shared" si="4"/>
        <v>0</v>
      </c>
      <c r="L101" s="116">
        <f xml:space="preserve"> IFERROR(IF(K101&lt;&gt;"",K101*VLOOKUP(I101,'Active Summary'!$R$8:$S$14,2,0),0), 0)</f>
        <v>0</v>
      </c>
      <c r="M101" s="215">
        <v>0</v>
      </c>
      <c r="N101" s="116">
        <f t="shared" si="5"/>
        <v>0</v>
      </c>
      <c r="O101" s="117"/>
      <c r="P101" s="117"/>
      <c r="Q101" s="118"/>
      <c r="R101" s="119"/>
      <c r="S101" s="120"/>
      <c r="T101" s="121"/>
      <c r="U101" s="121"/>
      <c r="V101" s="122" t="s">
        <v>58</v>
      </c>
      <c r="W101" s="123"/>
      <c r="X101" s="124"/>
      <c r="Y101" s="125"/>
    </row>
    <row r="102" spans="2:25">
      <c r="B102" s="126"/>
      <c r="C102" s="127"/>
      <c r="D102" s="128"/>
      <c r="E102" s="129"/>
      <c r="F102" s="130"/>
      <c r="G102" s="131">
        <v>0</v>
      </c>
      <c r="H102" s="132">
        <v>0</v>
      </c>
      <c r="I102" s="133"/>
      <c r="J102" s="134">
        <f t="shared" si="3"/>
        <v>0</v>
      </c>
      <c r="K102" s="134">
        <f t="shared" si="4"/>
        <v>0</v>
      </c>
      <c r="L102" s="135">
        <f xml:space="preserve"> IFERROR(IF(K102&lt;&gt;"",K102*VLOOKUP(I102,'Active Summary'!$R$8:$S$14,2,0),0), 0)</f>
        <v>0</v>
      </c>
      <c r="M102" s="216">
        <v>0</v>
      </c>
      <c r="N102" s="116">
        <f t="shared" si="5"/>
        <v>0</v>
      </c>
      <c r="O102" s="136"/>
      <c r="P102" s="136"/>
      <c r="Q102" s="118"/>
      <c r="R102" s="137"/>
      <c r="S102" s="138"/>
      <c r="T102" s="139"/>
      <c r="U102" s="139"/>
      <c r="V102" s="122" t="s">
        <v>58</v>
      </c>
      <c r="W102" s="140"/>
      <c r="X102" s="141"/>
      <c r="Y102" s="142"/>
    </row>
    <row r="103" spans="2:25">
      <c r="B103" s="144"/>
      <c r="C103" s="108"/>
      <c r="D103" s="109"/>
      <c r="E103" s="110"/>
      <c r="F103" s="145"/>
      <c r="G103" s="112">
        <v>0</v>
      </c>
      <c r="H103" s="146">
        <v>0</v>
      </c>
      <c r="I103" s="114"/>
      <c r="J103" s="115">
        <f t="shared" si="3"/>
        <v>0</v>
      </c>
      <c r="K103" s="115">
        <f t="shared" si="4"/>
        <v>0</v>
      </c>
      <c r="L103" s="116">
        <f xml:space="preserve"> IFERROR(IF(K103&lt;&gt;"",K103*VLOOKUP(I103,'Active Summary'!$R$8:$S$14,2,0),0), 0)</f>
        <v>0</v>
      </c>
      <c r="M103" s="215">
        <v>0</v>
      </c>
      <c r="N103" s="116">
        <f t="shared" si="5"/>
        <v>0</v>
      </c>
      <c r="O103" s="117"/>
      <c r="P103" s="117"/>
      <c r="Q103" s="118"/>
      <c r="R103" s="119"/>
      <c r="S103" s="120"/>
      <c r="T103" s="121"/>
      <c r="U103" s="121"/>
      <c r="V103" s="122" t="s">
        <v>58</v>
      </c>
      <c r="W103" s="123"/>
      <c r="X103" s="124"/>
      <c r="Y103" s="125"/>
    </row>
    <row r="104" spans="2:25">
      <c r="B104" s="126"/>
      <c r="C104" s="127"/>
      <c r="D104" s="128"/>
      <c r="E104" s="129"/>
      <c r="F104" s="130"/>
      <c r="G104" s="131">
        <v>0</v>
      </c>
      <c r="H104" s="132">
        <v>0</v>
      </c>
      <c r="I104" s="133"/>
      <c r="J104" s="134">
        <f t="shared" si="3"/>
        <v>0</v>
      </c>
      <c r="K104" s="134">
        <f t="shared" si="4"/>
        <v>0</v>
      </c>
      <c r="L104" s="135">
        <f xml:space="preserve"> IFERROR(IF(K104&lt;&gt;"",K104*VLOOKUP(I104,'Active Summary'!$R$8:$S$14,2,0),0), 0)</f>
        <v>0</v>
      </c>
      <c r="M104" s="216">
        <v>0</v>
      </c>
      <c r="N104" s="116">
        <f t="shared" si="5"/>
        <v>0</v>
      </c>
      <c r="O104" s="136"/>
      <c r="P104" s="136"/>
      <c r="Q104" s="118"/>
      <c r="R104" s="137"/>
      <c r="S104" s="138"/>
      <c r="T104" s="139"/>
      <c r="U104" s="139"/>
      <c r="V104" s="122" t="s">
        <v>58</v>
      </c>
      <c r="W104" s="140"/>
      <c r="X104" s="141"/>
      <c r="Y104" s="142"/>
    </row>
    <row r="105" spans="2:25">
      <c r="B105" s="144"/>
      <c r="C105" s="108"/>
      <c r="D105" s="109"/>
      <c r="E105" s="110"/>
      <c r="F105" s="145"/>
      <c r="G105" s="112">
        <v>0</v>
      </c>
      <c r="H105" s="146">
        <v>0</v>
      </c>
      <c r="I105" s="114"/>
      <c r="J105" s="115">
        <f t="shared" si="3"/>
        <v>0</v>
      </c>
      <c r="K105" s="115">
        <f t="shared" si="4"/>
        <v>0</v>
      </c>
      <c r="L105" s="116">
        <f xml:space="preserve"> IFERROR(IF(K105&lt;&gt;"",K105*VLOOKUP(I105,'Active Summary'!$R$8:$S$14,2,0),0), 0)</f>
        <v>0</v>
      </c>
      <c r="M105" s="215">
        <v>0</v>
      </c>
      <c r="N105" s="116">
        <f t="shared" si="5"/>
        <v>0</v>
      </c>
      <c r="O105" s="117"/>
      <c r="P105" s="117"/>
      <c r="Q105" s="118"/>
      <c r="R105" s="119"/>
      <c r="S105" s="120"/>
      <c r="T105" s="121"/>
      <c r="U105" s="121"/>
      <c r="V105" s="122" t="s">
        <v>58</v>
      </c>
      <c r="W105" s="123"/>
      <c r="X105" s="124"/>
      <c r="Y105" s="125"/>
    </row>
    <row r="106" spans="2:25">
      <c r="B106" s="126"/>
      <c r="C106" s="127"/>
      <c r="D106" s="128"/>
      <c r="E106" s="129"/>
      <c r="F106" s="130"/>
      <c r="G106" s="131">
        <v>0</v>
      </c>
      <c r="H106" s="132">
        <v>0</v>
      </c>
      <c r="I106" s="133"/>
      <c r="J106" s="134">
        <f t="shared" si="3"/>
        <v>0</v>
      </c>
      <c r="K106" s="134">
        <f t="shared" si="4"/>
        <v>0</v>
      </c>
      <c r="L106" s="135">
        <f xml:space="preserve"> IFERROR(IF(K106&lt;&gt;"",K106*VLOOKUP(I106,'Active Summary'!$R$8:$S$14,2,0),0), 0)</f>
        <v>0</v>
      </c>
      <c r="M106" s="216">
        <v>0</v>
      </c>
      <c r="N106" s="116">
        <f t="shared" si="5"/>
        <v>0</v>
      </c>
      <c r="O106" s="136"/>
      <c r="P106" s="136"/>
      <c r="Q106" s="118"/>
      <c r="R106" s="137"/>
      <c r="S106" s="138"/>
      <c r="T106" s="139"/>
      <c r="U106" s="139"/>
      <c r="V106" s="122" t="s">
        <v>58</v>
      </c>
      <c r="W106" s="140"/>
      <c r="X106" s="141"/>
      <c r="Y106" s="142"/>
    </row>
    <row r="107" spans="2:25">
      <c r="B107" s="144"/>
      <c r="C107" s="108"/>
      <c r="D107" s="109"/>
      <c r="E107" s="110"/>
      <c r="F107" s="145"/>
      <c r="G107" s="112">
        <v>0</v>
      </c>
      <c r="H107" s="146">
        <v>0</v>
      </c>
      <c r="I107" s="114"/>
      <c r="J107" s="115">
        <f t="shared" si="3"/>
        <v>0</v>
      </c>
      <c r="K107" s="115">
        <f t="shared" si="4"/>
        <v>0</v>
      </c>
      <c r="L107" s="116">
        <f xml:space="preserve"> IFERROR(IF(K107&lt;&gt;"",K107*VLOOKUP(I107,'Active Summary'!$R$8:$S$14,2,0),0), 0)</f>
        <v>0</v>
      </c>
      <c r="M107" s="215">
        <v>0</v>
      </c>
      <c r="N107" s="116">
        <f t="shared" si="5"/>
        <v>0</v>
      </c>
      <c r="O107" s="117"/>
      <c r="P107" s="117"/>
      <c r="Q107" s="118"/>
      <c r="R107" s="119"/>
      <c r="S107" s="120"/>
      <c r="T107" s="121"/>
      <c r="U107" s="121"/>
      <c r="V107" s="122" t="s">
        <v>58</v>
      </c>
      <c r="W107" s="123"/>
      <c r="X107" s="124"/>
      <c r="Y107" s="125"/>
    </row>
    <row r="108" spans="2:25">
      <c r="B108" s="126"/>
      <c r="C108" s="127"/>
      <c r="D108" s="128"/>
      <c r="E108" s="129"/>
      <c r="F108" s="130"/>
      <c r="G108" s="131">
        <v>0</v>
      </c>
      <c r="H108" s="132">
        <v>0</v>
      </c>
      <c r="I108" s="133"/>
      <c r="J108" s="134">
        <f t="shared" si="3"/>
        <v>0</v>
      </c>
      <c r="K108" s="134">
        <f t="shared" si="4"/>
        <v>0</v>
      </c>
      <c r="L108" s="135">
        <f xml:space="preserve"> IFERROR(IF(K108&lt;&gt;"",K108*VLOOKUP(I108,'Active Summary'!$R$8:$S$14,2,0),0), 0)</f>
        <v>0</v>
      </c>
      <c r="M108" s="216">
        <v>0</v>
      </c>
      <c r="N108" s="116">
        <f t="shared" si="5"/>
        <v>0</v>
      </c>
      <c r="O108" s="136"/>
      <c r="P108" s="136"/>
      <c r="Q108" s="118"/>
      <c r="R108" s="137"/>
      <c r="S108" s="138"/>
      <c r="T108" s="139"/>
      <c r="U108" s="139"/>
      <c r="V108" s="122" t="s">
        <v>58</v>
      </c>
      <c r="W108" s="140"/>
      <c r="X108" s="141"/>
      <c r="Y108" s="142"/>
    </row>
    <row r="109" spans="2:25">
      <c r="B109" s="144"/>
      <c r="C109" s="108"/>
      <c r="D109" s="109"/>
      <c r="E109" s="110"/>
      <c r="F109" s="145"/>
      <c r="G109" s="112">
        <v>0</v>
      </c>
      <c r="H109" s="146">
        <v>0</v>
      </c>
      <c r="I109" s="114"/>
      <c r="J109" s="115">
        <f t="shared" si="3"/>
        <v>0</v>
      </c>
      <c r="K109" s="115">
        <f t="shared" si="4"/>
        <v>0</v>
      </c>
      <c r="L109" s="116">
        <f xml:space="preserve"> IFERROR(IF(K109&lt;&gt;"",K109*VLOOKUP(I109,'Active Summary'!$R$8:$S$14,2,0),0), 0)</f>
        <v>0</v>
      </c>
      <c r="M109" s="215">
        <v>0</v>
      </c>
      <c r="N109" s="116">
        <f t="shared" si="5"/>
        <v>0</v>
      </c>
      <c r="O109" s="117"/>
      <c r="P109" s="117"/>
      <c r="Q109" s="118"/>
      <c r="R109" s="119"/>
      <c r="S109" s="120"/>
      <c r="T109" s="121"/>
      <c r="U109" s="121"/>
      <c r="V109" s="122" t="s">
        <v>58</v>
      </c>
      <c r="W109" s="123"/>
      <c r="X109" s="124"/>
      <c r="Y109" s="125"/>
    </row>
    <row r="110" spans="2:25">
      <c r="B110" s="126"/>
      <c r="C110" s="127"/>
      <c r="D110" s="128"/>
      <c r="E110" s="129"/>
      <c r="F110" s="130"/>
      <c r="G110" s="131">
        <v>0</v>
      </c>
      <c r="H110" s="132">
        <v>0</v>
      </c>
      <c r="I110" s="133"/>
      <c r="J110" s="134">
        <f t="shared" si="3"/>
        <v>0</v>
      </c>
      <c r="K110" s="134">
        <f t="shared" si="4"/>
        <v>0</v>
      </c>
      <c r="L110" s="135">
        <f xml:space="preserve"> IFERROR(IF(K110&lt;&gt;"",K110*VLOOKUP(I110,'Active Summary'!$R$8:$S$14,2,0),0), 0)</f>
        <v>0</v>
      </c>
      <c r="M110" s="216">
        <v>0</v>
      </c>
      <c r="N110" s="116">
        <f t="shared" si="5"/>
        <v>0</v>
      </c>
      <c r="O110" s="136"/>
      <c r="P110" s="136"/>
      <c r="Q110" s="118"/>
      <c r="R110" s="137"/>
      <c r="S110" s="138"/>
      <c r="T110" s="139"/>
      <c r="U110" s="139"/>
      <c r="V110" s="122" t="s">
        <v>58</v>
      </c>
      <c r="W110" s="140"/>
      <c r="X110" s="141"/>
      <c r="Y110" s="142"/>
    </row>
    <row r="111" spans="2:25">
      <c r="B111" s="144"/>
      <c r="C111" s="108"/>
      <c r="D111" s="109"/>
      <c r="E111" s="110"/>
      <c r="F111" s="145"/>
      <c r="G111" s="112">
        <v>0</v>
      </c>
      <c r="H111" s="146">
        <v>0</v>
      </c>
      <c r="I111" s="114"/>
      <c r="J111" s="115">
        <f t="shared" si="3"/>
        <v>0</v>
      </c>
      <c r="K111" s="115">
        <f t="shared" si="4"/>
        <v>0</v>
      </c>
      <c r="L111" s="116">
        <f xml:space="preserve"> IFERROR(IF(K111&lt;&gt;"",K111*VLOOKUP(I111,'Active Summary'!$R$8:$S$14,2,0),0), 0)</f>
        <v>0</v>
      </c>
      <c r="M111" s="215">
        <v>0</v>
      </c>
      <c r="N111" s="116">
        <f t="shared" si="5"/>
        <v>0</v>
      </c>
      <c r="O111" s="117"/>
      <c r="P111" s="117"/>
      <c r="Q111" s="118"/>
      <c r="R111" s="119"/>
      <c r="S111" s="120"/>
      <c r="T111" s="121"/>
      <c r="U111" s="121"/>
      <c r="V111" s="122" t="s">
        <v>58</v>
      </c>
      <c r="W111" s="123"/>
      <c r="X111" s="124"/>
      <c r="Y111" s="125"/>
    </row>
    <row r="112" spans="2:25">
      <c r="B112" s="126"/>
      <c r="C112" s="127"/>
      <c r="D112" s="128"/>
      <c r="E112" s="129"/>
      <c r="F112" s="130"/>
      <c r="G112" s="131">
        <v>0</v>
      </c>
      <c r="H112" s="132">
        <v>0</v>
      </c>
      <c r="I112" s="133"/>
      <c r="J112" s="134">
        <f t="shared" si="3"/>
        <v>0</v>
      </c>
      <c r="K112" s="134">
        <f t="shared" si="4"/>
        <v>0</v>
      </c>
      <c r="L112" s="135">
        <f xml:space="preserve"> IFERROR(IF(K112&lt;&gt;"",K112*VLOOKUP(I112,'Active Summary'!$R$8:$S$14,2,0),0), 0)</f>
        <v>0</v>
      </c>
      <c r="M112" s="216">
        <v>0</v>
      </c>
      <c r="N112" s="116">
        <f t="shared" si="5"/>
        <v>0</v>
      </c>
      <c r="O112" s="136"/>
      <c r="P112" s="136"/>
      <c r="Q112" s="118"/>
      <c r="R112" s="137"/>
      <c r="S112" s="138"/>
      <c r="T112" s="139"/>
      <c r="U112" s="139"/>
      <c r="V112" s="122" t="s">
        <v>58</v>
      </c>
      <c r="W112" s="140"/>
      <c r="X112" s="141"/>
      <c r="Y112" s="142"/>
    </row>
    <row r="113" spans="2:25">
      <c r="B113" s="144"/>
      <c r="C113" s="108"/>
      <c r="D113" s="109"/>
      <c r="E113" s="110"/>
      <c r="F113" s="145"/>
      <c r="G113" s="112">
        <v>0</v>
      </c>
      <c r="H113" s="146">
        <v>0</v>
      </c>
      <c r="I113" s="114"/>
      <c r="J113" s="115">
        <f t="shared" si="3"/>
        <v>0</v>
      </c>
      <c r="K113" s="115">
        <f t="shared" si="4"/>
        <v>0</v>
      </c>
      <c r="L113" s="116">
        <f xml:space="preserve"> IFERROR(IF(K113&lt;&gt;"",K113*VLOOKUP(I113,'Active Summary'!$R$8:$S$14,2,0),0), 0)</f>
        <v>0</v>
      </c>
      <c r="M113" s="215">
        <v>0</v>
      </c>
      <c r="N113" s="116">
        <f t="shared" si="5"/>
        <v>0</v>
      </c>
      <c r="O113" s="117"/>
      <c r="P113" s="117"/>
      <c r="Q113" s="118"/>
      <c r="R113" s="119"/>
      <c r="S113" s="120"/>
      <c r="T113" s="121"/>
      <c r="U113" s="121"/>
      <c r="V113" s="122" t="s">
        <v>58</v>
      </c>
      <c r="W113" s="123"/>
      <c r="X113" s="124"/>
      <c r="Y113" s="125"/>
    </row>
    <row r="114" spans="2:25">
      <c r="B114" s="126"/>
      <c r="C114" s="127"/>
      <c r="D114" s="128"/>
      <c r="E114" s="129"/>
      <c r="F114" s="130"/>
      <c r="G114" s="131">
        <v>0</v>
      </c>
      <c r="H114" s="132">
        <v>0</v>
      </c>
      <c r="I114" s="133"/>
      <c r="J114" s="134">
        <f t="shared" si="3"/>
        <v>0</v>
      </c>
      <c r="K114" s="134">
        <f t="shared" si="4"/>
        <v>0</v>
      </c>
      <c r="L114" s="135">
        <f xml:space="preserve"> IFERROR(IF(K114&lt;&gt;"",K114*VLOOKUP(I114,'Active Summary'!$R$8:$S$14,2,0),0), 0)</f>
        <v>0</v>
      </c>
      <c r="M114" s="216">
        <v>0</v>
      </c>
      <c r="N114" s="116">
        <f t="shared" si="5"/>
        <v>0</v>
      </c>
      <c r="O114" s="136"/>
      <c r="P114" s="136"/>
      <c r="Q114" s="118"/>
      <c r="R114" s="137"/>
      <c r="S114" s="138"/>
      <c r="T114" s="139"/>
      <c r="U114" s="139"/>
      <c r="V114" s="122" t="s">
        <v>58</v>
      </c>
      <c r="W114" s="140"/>
      <c r="X114" s="141"/>
      <c r="Y114" s="142"/>
    </row>
    <row r="115" spans="2:25">
      <c r="B115" s="144"/>
      <c r="C115" s="108"/>
      <c r="D115" s="109"/>
      <c r="E115" s="110"/>
      <c r="F115" s="145"/>
      <c r="G115" s="112">
        <v>0</v>
      </c>
      <c r="H115" s="146">
        <v>0</v>
      </c>
      <c r="I115" s="114"/>
      <c r="J115" s="115">
        <f t="shared" si="3"/>
        <v>0</v>
      </c>
      <c r="K115" s="115">
        <f t="shared" si="4"/>
        <v>0</v>
      </c>
      <c r="L115" s="116">
        <f xml:space="preserve"> IFERROR(IF(K115&lt;&gt;"",K115*VLOOKUP(I115,'Active Summary'!$R$8:$S$14,2,0),0), 0)</f>
        <v>0</v>
      </c>
      <c r="M115" s="215">
        <v>0</v>
      </c>
      <c r="N115" s="116">
        <f t="shared" si="5"/>
        <v>0</v>
      </c>
      <c r="O115" s="117"/>
      <c r="P115" s="117"/>
      <c r="Q115" s="118"/>
      <c r="R115" s="119"/>
      <c r="S115" s="120"/>
      <c r="T115" s="121"/>
      <c r="U115" s="121"/>
      <c r="V115" s="122" t="s">
        <v>58</v>
      </c>
      <c r="W115" s="123"/>
      <c r="X115" s="124"/>
      <c r="Y115" s="125"/>
    </row>
    <row r="116" spans="2:25">
      <c r="B116" s="126"/>
      <c r="C116" s="127"/>
      <c r="D116" s="128"/>
      <c r="E116" s="129"/>
      <c r="F116" s="130"/>
      <c r="G116" s="131">
        <v>0</v>
      </c>
      <c r="H116" s="132">
        <v>0</v>
      </c>
      <c r="I116" s="133"/>
      <c r="J116" s="134">
        <f t="shared" si="3"/>
        <v>0</v>
      </c>
      <c r="K116" s="134">
        <f t="shared" si="4"/>
        <v>0</v>
      </c>
      <c r="L116" s="135">
        <f xml:space="preserve"> IFERROR(IF(K116&lt;&gt;"",K116*VLOOKUP(I116,'Active Summary'!$R$8:$S$14,2,0),0), 0)</f>
        <v>0</v>
      </c>
      <c r="M116" s="216">
        <v>0</v>
      </c>
      <c r="N116" s="116">
        <f t="shared" si="5"/>
        <v>0</v>
      </c>
      <c r="O116" s="136"/>
      <c r="P116" s="136"/>
      <c r="Q116" s="118"/>
      <c r="R116" s="137"/>
      <c r="S116" s="138"/>
      <c r="T116" s="139"/>
      <c r="U116" s="139"/>
      <c r="V116" s="122" t="s">
        <v>58</v>
      </c>
      <c r="W116" s="140"/>
      <c r="X116" s="141"/>
      <c r="Y116" s="142"/>
    </row>
    <row r="117" spans="2:25">
      <c r="B117" s="144"/>
      <c r="C117" s="108"/>
      <c r="D117" s="109"/>
      <c r="E117" s="110"/>
      <c r="F117" s="145"/>
      <c r="G117" s="112">
        <v>0</v>
      </c>
      <c r="H117" s="146">
        <v>0</v>
      </c>
      <c r="I117" s="114"/>
      <c r="J117" s="115">
        <f t="shared" si="3"/>
        <v>0</v>
      </c>
      <c r="K117" s="115">
        <f t="shared" si="4"/>
        <v>0</v>
      </c>
      <c r="L117" s="116">
        <f xml:space="preserve"> IFERROR(IF(K117&lt;&gt;"",K117*VLOOKUP(I117,'Active Summary'!$R$8:$S$14,2,0),0), 0)</f>
        <v>0</v>
      </c>
      <c r="M117" s="215">
        <v>0</v>
      </c>
      <c r="N117" s="116">
        <f t="shared" si="5"/>
        <v>0</v>
      </c>
      <c r="O117" s="117"/>
      <c r="P117" s="117"/>
      <c r="Q117" s="118"/>
      <c r="R117" s="119"/>
      <c r="S117" s="120"/>
      <c r="T117" s="121"/>
      <c r="U117" s="121"/>
      <c r="V117" s="122" t="s">
        <v>58</v>
      </c>
      <c r="W117" s="123"/>
      <c r="X117" s="124"/>
      <c r="Y117" s="125"/>
    </row>
    <row r="118" spans="2:25">
      <c r="B118" s="126"/>
      <c r="C118" s="127"/>
      <c r="D118" s="128"/>
      <c r="E118" s="129"/>
      <c r="F118" s="130"/>
      <c r="G118" s="131">
        <v>0</v>
      </c>
      <c r="H118" s="132">
        <v>0</v>
      </c>
      <c r="I118" s="133"/>
      <c r="J118" s="134">
        <f t="shared" si="3"/>
        <v>0</v>
      </c>
      <c r="K118" s="134">
        <f t="shared" si="4"/>
        <v>0</v>
      </c>
      <c r="L118" s="135">
        <f xml:space="preserve"> IFERROR(IF(K118&lt;&gt;"",K118*VLOOKUP(I118,'Active Summary'!$R$8:$S$14,2,0),0), 0)</f>
        <v>0</v>
      </c>
      <c r="M118" s="216">
        <v>0</v>
      </c>
      <c r="N118" s="116">
        <f t="shared" si="5"/>
        <v>0</v>
      </c>
      <c r="O118" s="136"/>
      <c r="P118" s="136"/>
      <c r="Q118" s="118"/>
      <c r="R118" s="137"/>
      <c r="S118" s="138"/>
      <c r="T118" s="139"/>
      <c r="U118" s="139"/>
      <c r="V118" s="122" t="s">
        <v>58</v>
      </c>
      <c r="W118" s="140"/>
      <c r="X118" s="141"/>
      <c r="Y118" s="142"/>
    </row>
    <row r="119" spans="2:25">
      <c r="B119" s="144"/>
      <c r="C119" s="108"/>
      <c r="D119" s="109"/>
      <c r="E119" s="110"/>
      <c r="F119" s="145"/>
      <c r="G119" s="112">
        <v>0</v>
      </c>
      <c r="H119" s="146">
        <v>0</v>
      </c>
      <c r="I119" s="114"/>
      <c r="J119" s="115">
        <f t="shared" si="3"/>
        <v>0</v>
      </c>
      <c r="K119" s="115">
        <f t="shared" si="4"/>
        <v>0</v>
      </c>
      <c r="L119" s="116">
        <f xml:space="preserve"> IFERROR(IF(K119&lt;&gt;"",K119*VLOOKUP(I119,'Active Summary'!$R$8:$S$14,2,0),0), 0)</f>
        <v>0</v>
      </c>
      <c r="M119" s="215">
        <v>0</v>
      </c>
      <c r="N119" s="116">
        <f t="shared" si="5"/>
        <v>0</v>
      </c>
      <c r="O119" s="117"/>
      <c r="P119" s="117"/>
      <c r="Q119" s="118"/>
      <c r="R119" s="119"/>
      <c r="S119" s="120"/>
      <c r="T119" s="121"/>
      <c r="U119" s="121"/>
      <c r="V119" s="122" t="s">
        <v>58</v>
      </c>
      <c r="W119" s="123"/>
      <c r="X119" s="124"/>
      <c r="Y119" s="125"/>
    </row>
    <row r="120" spans="2:25">
      <c r="B120" s="126"/>
      <c r="C120" s="127"/>
      <c r="D120" s="128"/>
      <c r="E120" s="129"/>
      <c r="F120" s="130"/>
      <c r="G120" s="131">
        <v>0</v>
      </c>
      <c r="H120" s="132">
        <v>0</v>
      </c>
      <c r="I120" s="133"/>
      <c r="J120" s="134">
        <f t="shared" si="3"/>
        <v>0</v>
      </c>
      <c r="K120" s="134">
        <f t="shared" si="4"/>
        <v>0</v>
      </c>
      <c r="L120" s="135">
        <f xml:space="preserve"> IFERROR(IF(K120&lt;&gt;"",K120*VLOOKUP(I120,'Active Summary'!$R$8:$S$14,2,0),0), 0)</f>
        <v>0</v>
      </c>
      <c r="M120" s="216">
        <v>0</v>
      </c>
      <c r="N120" s="116">
        <f t="shared" si="5"/>
        <v>0</v>
      </c>
      <c r="O120" s="136"/>
      <c r="P120" s="136"/>
      <c r="Q120" s="118"/>
      <c r="R120" s="137"/>
      <c r="S120" s="138"/>
      <c r="T120" s="139"/>
      <c r="U120" s="139"/>
      <c r="V120" s="122" t="s">
        <v>58</v>
      </c>
      <c r="W120" s="140"/>
      <c r="X120" s="141"/>
      <c r="Y120" s="142"/>
    </row>
    <row r="121" spans="2:25">
      <c r="B121" s="144"/>
      <c r="C121" s="108"/>
      <c r="D121" s="109"/>
      <c r="E121" s="110"/>
      <c r="F121" s="145"/>
      <c r="G121" s="112">
        <v>0</v>
      </c>
      <c r="H121" s="146">
        <v>0</v>
      </c>
      <c r="I121" s="114"/>
      <c r="J121" s="115">
        <f t="shared" si="3"/>
        <v>0</v>
      </c>
      <c r="K121" s="115">
        <f t="shared" si="4"/>
        <v>0</v>
      </c>
      <c r="L121" s="116">
        <f xml:space="preserve"> IFERROR(IF(K121&lt;&gt;"",K121*VLOOKUP(I121,'Active Summary'!$R$8:$S$14,2,0),0), 0)</f>
        <v>0</v>
      </c>
      <c r="M121" s="215">
        <v>0</v>
      </c>
      <c r="N121" s="116">
        <f t="shared" si="5"/>
        <v>0</v>
      </c>
      <c r="O121" s="117"/>
      <c r="P121" s="117"/>
      <c r="Q121" s="118"/>
      <c r="R121" s="119"/>
      <c r="S121" s="120"/>
      <c r="T121" s="121"/>
      <c r="U121" s="121"/>
      <c r="V121" s="122" t="s">
        <v>58</v>
      </c>
      <c r="W121" s="123"/>
      <c r="X121" s="124"/>
      <c r="Y121" s="125"/>
    </row>
    <row r="122" spans="2:25">
      <c r="B122" s="126"/>
      <c r="C122" s="127"/>
      <c r="D122" s="128"/>
      <c r="E122" s="129"/>
      <c r="F122" s="130"/>
      <c r="G122" s="131">
        <v>0</v>
      </c>
      <c r="H122" s="132">
        <v>0</v>
      </c>
      <c r="I122" s="133"/>
      <c r="J122" s="134">
        <f t="shared" si="3"/>
        <v>0</v>
      </c>
      <c r="K122" s="134">
        <f t="shared" si="4"/>
        <v>0</v>
      </c>
      <c r="L122" s="135">
        <f xml:space="preserve"> IFERROR(IF(K122&lt;&gt;"",K122*VLOOKUP(I122,'Active Summary'!$R$8:$S$14,2,0),0), 0)</f>
        <v>0</v>
      </c>
      <c r="M122" s="216">
        <v>0</v>
      </c>
      <c r="N122" s="116">
        <f t="shared" si="5"/>
        <v>0</v>
      </c>
      <c r="O122" s="136"/>
      <c r="P122" s="136"/>
      <c r="Q122" s="118"/>
      <c r="R122" s="137"/>
      <c r="S122" s="138"/>
      <c r="T122" s="139"/>
      <c r="U122" s="139"/>
      <c r="V122" s="122" t="s">
        <v>58</v>
      </c>
      <c r="W122" s="140"/>
      <c r="X122" s="141"/>
      <c r="Y122" s="142"/>
    </row>
    <row r="123" spans="2:25">
      <c r="B123" s="144"/>
      <c r="C123" s="108"/>
      <c r="D123" s="109"/>
      <c r="E123" s="110"/>
      <c r="F123" s="145"/>
      <c r="G123" s="112">
        <v>0</v>
      </c>
      <c r="H123" s="146">
        <v>0</v>
      </c>
      <c r="I123" s="114"/>
      <c r="J123" s="115">
        <f t="shared" si="3"/>
        <v>0</v>
      </c>
      <c r="K123" s="115">
        <f t="shared" si="4"/>
        <v>0</v>
      </c>
      <c r="L123" s="116">
        <f xml:space="preserve"> IFERROR(IF(K123&lt;&gt;"",K123*VLOOKUP(I123,'Active Summary'!$R$8:$S$14,2,0),0), 0)</f>
        <v>0</v>
      </c>
      <c r="M123" s="215">
        <v>0</v>
      </c>
      <c r="N123" s="116">
        <f t="shared" si="5"/>
        <v>0</v>
      </c>
      <c r="O123" s="117"/>
      <c r="P123" s="117"/>
      <c r="Q123" s="118"/>
      <c r="R123" s="119"/>
      <c r="S123" s="120"/>
      <c r="T123" s="121"/>
      <c r="U123" s="121"/>
      <c r="V123" s="122" t="s">
        <v>58</v>
      </c>
      <c r="W123" s="123"/>
      <c r="X123" s="124"/>
      <c r="Y123" s="125"/>
    </row>
    <row r="124" spans="2:25">
      <c r="B124" s="126"/>
      <c r="C124" s="127"/>
      <c r="D124" s="128"/>
      <c r="E124" s="129"/>
      <c r="F124" s="130"/>
      <c r="G124" s="131">
        <v>0</v>
      </c>
      <c r="H124" s="132">
        <v>0</v>
      </c>
      <c r="I124" s="133"/>
      <c r="J124" s="134">
        <f t="shared" si="3"/>
        <v>0</v>
      </c>
      <c r="K124" s="134">
        <f t="shared" si="4"/>
        <v>0</v>
      </c>
      <c r="L124" s="135">
        <f xml:space="preserve"> IFERROR(IF(K124&lt;&gt;"",K124*VLOOKUP(I124,'Active Summary'!$R$8:$S$14,2,0),0), 0)</f>
        <v>0</v>
      </c>
      <c r="M124" s="216">
        <v>0</v>
      </c>
      <c r="N124" s="116">
        <f t="shared" si="5"/>
        <v>0</v>
      </c>
      <c r="O124" s="136"/>
      <c r="P124" s="136"/>
      <c r="Q124" s="118"/>
      <c r="R124" s="137"/>
      <c r="S124" s="138"/>
      <c r="T124" s="139"/>
      <c r="U124" s="139"/>
      <c r="V124" s="122" t="s">
        <v>58</v>
      </c>
      <c r="W124" s="140"/>
      <c r="X124" s="141"/>
      <c r="Y124" s="142"/>
    </row>
    <row r="125" spans="2:25">
      <c r="B125" s="144"/>
      <c r="C125" s="108"/>
      <c r="D125" s="109"/>
      <c r="E125" s="110"/>
      <c r="F125" s="145"/>
      <c r="G125" s="112">
        <v>0</v>
      </c>
      <c r="H125" s="146">
        <v>0</v>
      </c>
      <c r="I125" s="114"/>
      <c r="J125" s="115">
        <f t="shared" si="3"/>
        <v>0</v>
      </c>
      <c r="K125" s="115">
        <f t="shared" si="4"/>
        <v>0</v>
      </c>
      <c r="L125" s="116">
        <f xml:space="preserve"> IFERROR(IF(K125&lt;&gt;"",K125*VLOOKUP(I125,'Active Summary'!$R$8:$S$14,2,0),0), 0)</f>
        <v>0</v>
      </c>
      <c r="M125" s="215">
        <v>0</v>
      </c>
      <c r="N125" s="116">
        <f t="shared" si="5"/>
        <v>0</v>
      </c>
      <c r="O125" s="117"/>
      <c r="P125" s="117"/>
      <c r="Q125" s="118"/>
      <c r="R125" s="119"/>
      <c r="S125" s="120"/>
      <c r="T125" s="121"/>
      <c r="U125" s="121"/>
      <c r="V125" s="122" t="s">
        <v>58</v>
      </c>
      <c r="W125" s="123"/>
      <c r="X125" s="124"/>
      <c r="Y125" s="125"/>
    </row>
    <row r="126" spans="2:25">
      <c r="B126" s="126"/>
      <c r="C126" s="127"/>
      <c r="D126" s="128"/>
      <c r="E126" s="129"/>
      <c r="F126" s="130"/>
      <c r="G126" s="131">
        <v>0</v>
      </c>
      <c r="H126" s="132">
        <v>0</v>
      </c>
      <c r="I126" s="133"/>
      <c r="J126" s="134">
        <f t="shared" si="3"/>
        <v>0</v>
      </c>
      <c r="K126" s="134">
        <f t="shared" si="4"/>
        <v>0</v>
      </c>
      <c r="L126" s="135">
        <f xml:space="preserve"> IFERROR(IF(K126&lt;&gt;"",K126*VLOOKUP(I126,'Active Summary'!$R$8:$S$14,2,0),0), 0)</f>
        <v>0</v>
      </c>
      <c r="M126" s="216">
        <v>0</v>
      </c>
      <c r="N126" s="116">
        <f t="shared" si="5"/>
        <v>0</v>
      </c>
      <c r="O126" s="136"/>
      <c r="P126" s="136"/>
      <c r="Q126" s="118"/>
      <c r="R126" s="137"/>
      <c r="S126" s="138"/>
      <c r="T126" s="139"/>
      <c r="U126" s="139"/>
      <c r="V126" s="122" t="s">
        <v>58</v>
      </c>
      <c r="W126" s="140"/>
      <c r="X126" s="141"/>
      <c r="Y126" s="142"/>
    </row>
    <row r="127" spans="2:25">
      <c r="B127" s="144"/>
      <c r="C127" s="108"/>
      <c r="D127" s="109"/>
      <c r="E127" s="110"/>
      <c r="F127" s="145"/>
      <c r="G127" s="112">
        <v>0</v>
      </c>
      <c r="H127" s="146">
        <v>0</v>
      </c>
      <c r="I127" s="114"/>
      <c r="J127" s="115">
        <f t="shared" si="3"/>
        <v>0</v>
      </c>
      <c r="K127" s="115">
        <f t="shared" si="4"/>
        <v>0</v>
      </c>
      <c r="L127" s="116">
        <f xml:space="preserve"> IFERROR(IF(K127&lt;&gt;"",K127*VLOOKUP(I127,'Active Summary'!$R$8:$S$14,2,0),0), 0)</f>
        <v>0</v>
      </c>
      <c r="M127" s="215">
        <v>0</v>
      </c>
      <c r="N127" s="116">
        <f t="shared" si="5"/>
        <v>0</v>
      </c>
      <c r="O127" s="117"/>
      <c r="P127" s="117"/>
      <c r="Q127" s="118"/>
      <c r="R127" s="119"/>
      <c r="S127" s="120"/>
      <c r="T127" s="121"/>
      <c r="U127" s="121"/>
      <c r="V127" s="122" t="s">
        <v>58</v>
      </c>
      <c r="W127" s="123"/>
      <c r="X127" s="124"/>
      <c r="Y127" s="125"/>
    </row>
    <row r="128" spans="2:25">
      <c r="B128" s="126"/>
      <c r="C128" s="127"/>
      <c r="D128" s="128"/>
      <c r="E128" s="129"/>
      <c r="F128" s="130"/>
      <c r="G128" s="131">
        <v>0</v>
      </c>
      <c r="H128" s="132">
        <v>0</v>
      </c>
      <c r="I128" s="133"/>
      <c r="J128" s="134">
        <f t="shared" si="3"/>
        <v>0</v>
      </c>
      <c r="K128" s="134">
        <f t="shared" si="4"/>
        <v>0</v>
      </c>
      <c r="L128" s="135">
        <f xml:space="preserve"> IFERROR(IF(K128&lt;&gt;"",K128*VLOOKUP(I128,'Active Summary'!$R$8:$S$14,2,0),0), 0)</f>
        <v>0</v>
      </c>
      <c r="M128" s="216">
        <v>0</v>
      </c>
      <c r="N128" s="116">
        <f t="shared" si="5"/>
        <v>0</v>
      </c>
      <c r="O128" s="136"/>
      <c r="P128" s="136"/>
      <c r="Q128" s="118"/>
      <c r="R128" s="137"/>
      <c r="S128" s="138"/>
      <c r="T128" s="139"/>
      <c r="U128" s="139"/>
      <c r="V128" s="122" t="s">
        <v>58</v>
      </c>
      <c r="W128" s="140"/>
      <c r="X128" s="141"/>
      <c r="Y128" s="142"/>
    </row>
    <row r="129" spans="2:25">
      <c r="B129" s="144"/>
      <c r="C129" s="108"/>
      <c r="D129" s="109"/>
      <c r="E129" s="110"/>
      <c r="F129" s="145"/>
      <c r="G129" s="112">
        <v>0</v>
      </c>
      <c r="H129" s="146">
        <v>0</v>
      </c>
      <c r="I129" s="114"/>
      <c r="J129" s="115">
        <f t="shared" si="3"/>
        <v>0</v>
      </c>
      <c r="K129" s="115">
        <f t="shared" si="4"/>
        <v>0</v>
      </c>
      <c r="L129" s="116">
        <f xml:space="preserve"> IFERROR(IF(K129&lt;&gt;"",K129*VLOOKUP(I129,'Active Summary'!$R$8:$S$14,2,0),0), 0)</f>
        <v>0</v>
      </c>
      <c r="M129" s="215">
        <v>0</v>
      </c>
      <c r="N129" s="116">
        <f t="shared" si="5"/>
        <v>0</v>
      </c>
      <c r="O129" s="117"/>
      <c r="P129" s="117"/>
      <c r="Q129" s="118"/>
      <c r="R129" s="119"/>
      <c r="S129" s="120"/>
      <c r="T129" s="121"/>
      <c r="U129" s="121"/>
      <c r="V129" s="122" t="s">
        <v>58</v>
      </c>
      <c r="W129" s="123"/>
      <c r="X129" s="124"/>
      <c r="Y129" s="125"/>
    </row>
    <row r="130" spans="2:25">
      <c r="B130" s="126"/>
      <c r="C130" s="127"/>
      <c r="D130" s="128"/>
      <c r="E130" s="129"/>
      <c r="F130" s="130"/>
      <c r="G130" s="131">
        <v>0</v>
      </c>
      <c r="H130" s="132">
        <v>0</v>
      </c>
      <c r="I130" s="133"/>
      <c r="J130" s="134">
        <f t="shared" si="3"/>
        <v>0</v>
      </c>
      <c r="K130" s="134">
        <f t="shared" si="4"/>
        <v>0</v>
      </c>
      <c r="L130" s="135">
        <f xml:space="preserve"> IFERROR(IF(K130&lt;&gt;"",K130*VLOOKUP(I130,'Active Summary'!$R$8:$S$14,2,0),0), 0)</f>
        <v>0</v>
      </c>
      <c r="M130" s="216">
        <v>0</v>
      </c>
      <c r="N130" s="116">
        <f t="shared" si="5"/>
        <v>0</v>
      </c>
      <c r="O130" s="136"/>
      <c r="P130" s="136"/>
      <c r="Q130" s="118"/>
      <c r="R130" s="137"/>
      <c r="S130" s="138"/>
      <c r="T130" s="139"/>
      <c r="U130" s="139"/>
      <c r="V130" s="122" t="s">
        <v>58</v>
      </c>
      <c r="W130" s="140"/>
      <c r="X130" s="141"/>
      <c r="Y130" s="142"/>
    </row>
    <row r="131" spans="2:25">
      <c r="B131" s="144"/>
      <c r="C131" s="108"/>
      <c r="D131" s="109"/>
      <c r="E131" s="110"/>
      <c r="F131" s="145"/>
      <c r="G131" s="112">
        <v>0</v>
      </c>
      <c r="H131" s="146">
        <v>0</v>
      </c>
      <c r="I131" s="114"/>
      <c r="J131" s="115">
        <f t="shared" si="3"/>
        <v>0</v>
      </c>
      <c r="K131" s="115">
        <f t="shared" si="4"/>
        <v>0</v>
      </c>
      <c r="L131" s="116">
        <f xml:space="preserve"> IFERROR(IF(K131&lt;&gt;"",K131*VLOOKUP(I131,'Active Summary'!$R$8:$S$14,2,0),0), 0)</f>
        <v>0</v>
      </c>
      <c r="M131" s="215">
        <v>0</v>
      </c>
      <c r="N131" s="116">
        <f t="shared" si="5"/>
        <v>0</v>
      </c>
      <c r="O131" s="117"/>
      <c r="P131" s="117"/>
      <c r="Q131" s="118"/>
      <c r="R131" s="119"/>
      <c r="S131" s="120"/>
      <c r="T131" s="121"/>
      <c r="U131" s="121"/>
      <c r="V131" s="122" t="s">
        <v>58</v>
      </c>
      <c r="W131" s="123"/>
      <c r="X131" s="124"/>
      <c r="Y131" s="125"/>
    </row>
    <row r="132" spans="2:25">
      <c r="B132" s="126"/>
      <c r="C132" s="127"/>
      <c r="D132" s="128"/>
      <c r="E132" s="129"/>
      <c r="F132" s="130"/>
      <c r="G132" s="131">
        <v>0</v>
      </c>
      <c r="H132" s="132">
        <v>0</v>
      </c>
      <c r="I132" s="133"/>
      <c r="J132" s="134">
        <f t="shared" si="3"/>
        <v>0</v>
      </c>
      <c r="K132" s="134">
        <f t="shared" si="4"/>
        <v>0</v>
      </c>
      <c r="L132" s="135">
        <f xml:space="preserve"> IFERROR(IF(K132&lt;&gt;"",K132*VLOOKUP(I132,'Active Summary'!$R$8:$S$14,2,0),0), 0)</f>
        <v>0</v>
      </c>
      <c r="M132" s="216">
        <v>0</v>
      </c>
      <c r="N132" s="116">
        <f t="shared" si="5"/>
        <v>0</v>
      </c>
      <c r="O132" s="136"/>
      <c r="P132" s="136"/>
      <c r="Q132" s="118"/>
      <c r="R132" s="137"/>
      <c r="S132" s="138"/>
      <c r="T132" s="139"/>
      <c r="U132" s="139"/>
      <c r="V132" s="122" t="s">
        <v>58</v>
      </c>
      <c r="W132" s="140"/>
      <c r="X132" s="141"/>
      <c r="Y132" s="142"/>
    </row>
    <row r="133" spans="2:25">
      <c r="B133" s="144"/>
      <c r="C133" s="108"/>
      <c r="D133" s="109"/>
      <c r="E133" s="110"/>
      <c r="F133" s="145"/>
      <c r="G133" s="112">
        <v>0</v>
      </c>
      <c r="H133" s="146">
        <v>0</v>
      </c>
      <c r="I133" s="114"/>
      <c r="J133" s="115">
        <f t="shared" si="3"/>
        <v>0</v>
      </c>
      <c r="K133" s="115">
        <f t="shared" si="4"/>
        <v>0</v>
      </c>
      <c r="L133" s="116">
        <f xml:space="preserve"> IFERROR(IF(K133&lt;&gt;"",K133*VLOOKUP(I133,'Active Summary'!$R$8:$S$14,2,0),0), 0)</f>
        <v>0</v>
      </c>
      <c r="M133" s="215">
        <v>0</v>
      </c>
      <c r="N133" s="116">
        <f t="shared" si="5"/>
        <v>0</v>
      </c>
      <c r="O133" s="117"/>
      <c r="P133" s="117"/>
      <c r="Q133" s="118"/>
      <c r="R133" s="119"/>
      <c r="S133" s="120"/>
      <c r="T133" s="121"/>
      <c r="U133" s="121"/>
      <c r="V133" s="122" t="s">
        <v>58</v>
      </c>
      <c r="W133" s="123"/>
      <c r="X133" s="124"/>
      <c r="Y133" s="125"/>
    </row>
    <row r="134" spans="2:25">
      <c r="B134" s="126"/>
      <c r="C134" s="127"/>
      <c r="D134" s="128"/>
      <c r="E134" s="129"/>
      <c r="F134" s="130"/>
      <c r="G134" s="131">
        <v>0</v>
      </c>
      <c r="H134" s="132">
        <v>0</v>
      </c>
      <c r="I134" s="133"/>
      <c r="J134" s="134">
        <f t="shared" si="3"/>
        <v>0</v>
      </c>
      <c r="K134" s="134">
        <f t="shared" si="4"/>
        <v>0</v>
      </c>
      <c r="L134" s="135">
        <f xml:space="preserve"> IFERROR(IF(K134&lt;&gt;"",K134*VLOOKUP(I134,'Active Summary'!$R$8:$S$14,2,0),0), 0)</f>
        <v>0</v>
      </c>
      <c r="M134" s="216">
        <v>0</v>
      </c>
      <c r="N134" s="116">
        <f t="shared" si="5"/>
        <v>0</v>
      </c>
      <c r="O134" s="136"/>
      <c r="P134" s="136"/>
      <c r="Q134" s="118"/>
      <c r="R134" s="137"/>
      <c r="S134" s="138"/>
      <c r="T134" s="139"/>
      <c r="U134" s="139"/>
      <c r="V134" s="122" t="s">
        <v>58</v>
      </c>
      <c r="W134" s="140"/>
      <c r="X134" s="141"/>
      <c r="Y134" s="142"/>
    </row>
    <row r="135" spans="2:25">
      <c r="B135" s="144"/>
      <c r="C135" s="108"/>
      <c r="D135" s="109"/>
      <c r="E135" s="110"/>
      <c r="F135" s="145"/>
      <c r="G135" s="112">
        <v>0</v>
      </c>
      <c r="H135" s="146">
        <v>0</v>
      </c>
      <c r="I135" s="114"/>
      <c r="J135" s="115">
        <f t="shared" si="3"/>
        <v>0</v>
      </c>
      <c r="K135" s="115">
        <f t="shared" si="4"/>
        <v>0</v>
      </c>
      <c r="L135" s="116">
        <f xml:space="preserve"> IFERROR(IF(K135&lt;&gt;"",K135*VLOOKUP(I135,'Active Summary'!$R$8:$S$14,2,0),0), 0)</f>
        <v>0</v>
      </c>
      <c r="M135" s="215">
        <v>0</v>
      </c>
      <c r="N135" s="116">
        <f t="shared" si="5"/>
        <v>0</v>
      </c>
      <c r="O135" s="117"/>
      <c r="P135" s="117"/>
      <c r="Q135" s="118"/>
      <c r="R135" s="119"/>
      <c r="S135" s="120"/>
      <c r="T135" s="121"/>
      <c r="U135" s="121"/>
      <c r="V135" s="122" t="s">
        <v>58</v>
      </c>
      <c r="W135" s="123"/>
      <c r="X135" s="124"/>
      <c r="Y135" s="125"/>
    </row>
    <row r="136" spans="2:25">
      <c r="B136" s="126"/>
      <c r="C136" s="127"/>
      <c r="D136" s="128"/>
      <c r="E136" s="129"/>
      <c r="F136" s="130"/>
      <c r="G136" s="131">
        <v>0</v>
      </c>
      <c r="H136" s="132">
        <v>0</v>
      </c>
      <c r="I136" s="133"/>
      <c r="J136" s="134">
        <f t="shared" si="3"/>
        <v>0</v>
      </c>
      <c r="K136" s="134">
        <f t="shared" si="4"/>
        <v>0</v>
      </c>
      <c r="L136" s="135">
        <f xml:space="preserve"> IFERROR(IF(K136&lt;&gt;"",K136*VLOOKUP(I136,'Active Summary'!$R$8:$S$14,2,0),0), 0)</f>
        <v>0</v>
      </c>
      <c r="M136" s="216">
        <v>0</v>
      </c>
      <c r="N136" s="116">
        <f t="shared" si="5"/>
        <v>0</v>
      </c>
      <c r="O136" s="136"/>
      <c r="P136" s="136"/>
      <c r="Q136" s="118"/>
      <c r="R136" s="137"/>
      <c r="S136" s="138"/>
      <c r="T136" s="139"/>
      <c r="U136" s="139"/>
      <c r="V136" s="122" t="s">
        <v>58</v>
      </c>
      <c r="W136" s="140"/>
      <c r="X136" s="141"/>
      <c r="Y136" s="142"/>
    </row>
    <row r="137" spans="2:25">
      <c r="B137" s="144"/>
      <c r="C137" s="108"/>
      <c r="D137" s="109"/>
      <c r="E137" s="110"/>
      <c r="F137" s="145"/>
      <c r="G137" s="112">
        <v>0</v>
      </c>
      <c r="H137" s="146">
        <v>0</v>
      </c>
      <c r="I137" s="114"/>
      <c r="J137" s="115">
        <f t="shared" si="3"/>
        <v>0</v>
      </c>
      <c r="K137" s="115">
        <f t="shared" si="4"/>
        <v>0</v>
      </c>
      <c r="L137" s="116">
        <f xml:space="preserve"> IFERROR(IF(K137&lt;&gt;"",K137*VLOOKUP(I137,'Active Summary'!$R$8:$S$14,2,0),0), 0)</f>
        <v>0</v>
      </c>
      <c r="M137" s="215">
        <v>0</v>
      </c>
      <c r="N137" s="116">
        <f t="shared" si="5"/>
        <v>0</v>
      </c>
      <c r="O137" s="117"/>
      <c r="P137" s="117"/>
      <c r="Q137" s="118"/>
      <c r="R137" s="119"/>
      <c r="S137" s="120"/>
      <c r="T137" s="121"/>
      <c r="U137" s="121"/>
      <c r="V137" s="122" t="s">
        <v>58</v>
      </c>
      <c r="W137" s="123"/>
      <c r="X137" s="124"/>
      <c r="Y137" s="125"/>
    </row>
    <row r="138" spans="2:25">
      <c r="B138" s="126"/>
      <c r="C138" s="127"/>
      <c r="D138" s="128"/>
      <c r="E138" s="129"/>
      <c r="F138" s="130"/>
      <c r="G138" s="131">
        <v>0</v>
      </c>
      <c r="H138" s="132">
        <v>0</v>
      </c>
      <c r="I138" s="133"/>
      <c r="J138" s="134">
        <f t="shared" ref="J138:J185" si="6">IF(G138&lt;&gt;"",F138*G138,"")</f>
        <v>0</v>
      </c>
      <c r="K138" s="134">
        <f t="shared" ref="K138:K185" si="7">IF(G138&lt;&gt;"",J138+H138,"")</f>
        <v>0</v>
      </c>
      <c r="L138" s="135">
        <f xml:space="preserve"> IFERROR(IF(K138&lt;&gt;"",K138*VLOOKUP(I138,'Active Summary'!$R$8:$S$14,2,0),0), 0)</f>
        <v>0</v>
      </c>
      <c r="M138" s="216">
        <v>0</v>
      </c>
      <c r="N138" s="116">
        <f t="shared" ref="N138:N185" si="8">IF(M138&lt;&gt;"",M138*L138,"")</f>
        <v>0</v>
      </c>
      <c r="O138" s="136"/>
      <c r="P138" s="136"/>
      <c r="Q138" s="118"/>
      <c r="R138" s="137"/>
      <c r="S138" s="138"/>
      <c r="T138" s="139"/>
      <c r="U138" s="139"/>
      <c r="V138" s="122" t="s">
        <v>58</v>
      </c>
      <c r="W138" s="140"/>
      <c r="X138" s="141"/>
      <c r="Y138" s="142"/>
    </row>
    <row r="139" spans="2:25">
      <c r="B139" s="144"/>
      <c r="C139" s="108"/>
      <c r="D139" s="109"/>
      <c r="E139" s="110"/>
      <c r="F139" s="145"/>
      <c r="G139" s="112">
        <v>0</v>
      </c>
      <c r="H139" s="146">
        <v>0</v>
      </c>
      <c r="I139" s="114"/>
      <c r="J139" s="115">
        <f t="shared" si="6"/>
        <v>0</v>
      </c>
      <c r="K139" s="115">
        <f t="shared" si="7"/>
        <v>0</v>
      </c>
      <c r="L139" s="116">
        <f xml:space="preserve"> IFERROR(IF(K139&lt;&gt;"",K139*VLOOKUP(I139,'Active Summary'!$R$8:$S$14,2,0),0), 0)</f>
        <v>0</v>
      </c>
      <c r="M139" s="215">
        <v>0</v>
      </c>
      <c r="N139" s="116">
        <f t="shared" si="8"/>
        <v>0</v>
      </c>
      <c r="O139" s="117"/>
      <c r="P139" s="117"/>
      <c r="Q139" s="118"/>
      <c r="R139" s="119"/>
      <c r="S139" s="120"/>
      <c r="T139" s="121"/>
      <c r="U139" s="121"/>
      <c r="V139" s="122" t="s">
        <v>58</v>
      </c>
      <c r="W139" s="123"/>
      <c r="X139" s="124"/>
      <c r="Y139" s="125"/>
    </row>
    <row r="140" spans="2:25">
      <c r="B140" s="126"/>
      <c r="C140" s="127"/>
      <c r="D140" s="128"/>
      <c r="E140" s="129"/>
      <c r="F140" s="130"/>
      <c r="G140" s="131">
        <v>0</v>
      </c>
      <c r="H140" s="132">
        <v>0</v>
      </c>
      <c r="I140" s="133"/>
      <c r="J140" s="134">
        <f t="shared" si="6"/>
        <v>0</v>
      </c>
      <c r="K140" s="134">
        <f t="shared" si="7"/>
        <v>0</v>
      </c>
      <c r="L140" s="135">
        <f xml:space="preserve"> IFERROR(IF(K140&lt;&gt;"",K140*VLOOKUP(I140,'Active Summary'!$R$8:$S$14,2,0),0), 0)</f>
        <v>0</v>
      </c>
      <c r="M140" s="216">
        <v>0</v>
      </c>
      <c r="N140" s="116">
        <f t="shared" si="8"/>
        <v>0</v>
      </c>
      <c r="O140" s="136"/>
      <c r="P140" s="136"/>
      <c r="Q140" s="118"/>
      <c r="R140" s="137"/>
      <c r="S140" s="138"/>
      <c r="T140" s="139"/>
      <c r="U140" s="139"/>
      <c r="V140" s="122" t="s">
        <v>58</v>
      </c>
      <c r="W140" s="140"/>
      <c r="X140" s="141"/>
      <c r="Y140" s="142"/>
    </row>
    <row r="141" spans="2:25">
      <c r="B141" s="144"/>
      <c r="C141" s="108"/>
      <c r="D141" s="109"/>
      <c r="E141" s="110"/>
      <c r="F141" s="145"/>
      <c r="G141" s="112">
        <v>0</v>
      </c>
      <c r="H141" s="146">
        <v>0</v>
      </c>
      <c r="I141" s="114"/>
      <c r="J141" s="115">
        <f t="shared" si="6"/>
        <v>0</v>
      </c>
      <c r="K141" s="115">
        <f t="shared" si="7"/>
        <v>0</v>
      </c>
      <c r="L141" s="116">
        <f xml:space="preserve"> IFERROR(IF(K141&lt;&gt;"",K141*VLOOKUP(I141,'Active Summary'!$R$8:$S$14,2,0),0), 0)</f>
        <v>0</v>
      </c>
      <c r="M141" s="215">
        <v>0</v>
      </c>
      <c r="N141" s="116">
        <f t="shared" si="8"/>
        <v>0</v>
      </c>
      <c r="O141" s="117"/>
      <c r="P141" s="117"/>
      <c r="Q141" s="118"/>
      <c r="R141" s="119"/>
      <c r="S141" s="120"/>
      <c r="T141" s="121"/>
      <c r="U141" s="121"/>
      <c r="V141" s="122" t="s">
        <v>58</v>
      </c>
      <c r="W141" s="123"/>
      <c r="X141" s="124"/>
      <c r="Y141" s="125"/>
    </row>
    <row r="142" spans="2:25">
      <c r="B142" s="126"/>
      <c r="C142" s="127"/>
      <c r="D142" s="128"/>
      <c r="E142" s="129"/>
      <c r="F142" s="130"/>
      <c r="G142" s="131">
        <v>0</v>
      </c>
      <c r="H142" s="132">
        <v>0</v>
      </c>
      <c r="I142" s="133"/>
      <c r="J142" s="134">
        <f t="shared" si="6"/>
        <v>0</v>
      </c>
      <c r="K142" s="134">
        <f t="shared" si="7"/>
        <v>0</v>
      </c>
      <c r="L142" s="135">
        <f xml:space="preserve"> IFERROR(IF(K142&lt;&gt;"",K142*VLOOKUP(I142,'Active Summary'!$R$8:$S$14,2,0),0), 0)</f>
        <v>0</v>
      </c>
      <c r="M142" s="216">
        <v>0</v>
      </c>
      <c r="N142" s="116">
        <f t="shared" si="8"/>
        <v>0</v>
      </c>
      <c r="O142" s="136"/>
      <c r="P142" s="136"/>
      <c r="Q142" s="118"/>
      <c r="R142" s="137"/>
      <c r="S142" s="138"/>
      <c r="T142" s="139"/>
      <c r="U142" s="139"/>
      <c r="V142" s="122" t="s">
        <v>58</v>
      </c>
      <c r="W142" s="140"/>
      <c r="X142" s="141"/>
      <c r="Y142" s="142"/>
    </row>
    <row r="143" spans="2:25">
      <c r="B143" s="144"/>
      <c r="C143" s="108"/>
      <c r="D143" s="109"/>
      <c r="E143" s="110"/>
      <c r="F143" s="145"/>
      <c r="G143" s="112">
        <v>0</v>
      </c>
      <c r="H143" s="146">
        <v>0</v>
      </c>
      <c r="I143" s="114"/>
      <c r="J143" s="115">
        <f t="shared" si="6"/>
        <v>0</v>
      </c>
      <c r="K143" s="115">
        <f t="shared" si="7"/>
        <v>0</v>
      </c>
      <c r="L143" s="116">
        <f xml:space="preserve"> IFERROR(IF(K143&lt;&gt;"",K143*VLOOKUP(I143,'Active Summary'!$R$8:$S$14,2,0),0), 0)</f>
        <v>0</v>
      </c>
      <c r="M143" s="215">
        <v>0</v>
      </c>
      <c r="N143" s="116">
        <f t="shared" si="8"/>
        <v>0</v>
      </c>
      <c r="O143" s="117"/>
      <c r="P143" s="117"/>
      <c r="Q143" s="118"/>
      <c r="R143" s="119"/>
      <c r="S143" s="120"/>
      <c r="T143" s="121"/>
      <c r="U143" s="121"/>
      <c r="V143" s="122" t="s">
        <v>58</v>
      </c>
      <c r="W143" s="123"/>
      <c r="X143" s="124"/>
      <c r="Y143" s="125"/>
    </row>
    <row r="144" spans="2:25">
      <c r="B144" s="126"/>
      <c r="C144" s="127"/>
      <c r="D144" s="128"/>
      <c r="E144" s="129"/>
      <c r="F144" s="130"/>
      <c r="G144" s="131">
        <v>0</v>
      </c>
      <c r="H144" s="132">
        <v>0</v>
      </c>
      <c r="I144" s="133"/>
      <c r="J144" s="134">
        <f t="shared" si="6"/>
        <v>0</v>
      </c>
      <c r="K144" s="134">
        <f t="shared" si="7"/>
        <v>0</v>
      </c>
      <c r="L144" s="135">
        <f xml:space="preserve"> IFERROR(IF(K144&lt;&gt;"",K144*VLOOKUP(I144,'Active Summary'!$R$8:$S$14,2,0),0), 0)</f>
        <v>0</v>
      </c>
      <c r="M144" s="216">
        <v>0</v>
      </c>
      <c r="N144" s="116">
        <f t="shared" si="8"/>
        <v>0</v>
      </c>
      <c r="O144" s="136"/>
      <c r="P144" s="136"/>
      <c r="Q144" s="118"/>
      <c r="R144" s="137"/>
      <c r="S144" s="138"/>
      <c r="T144" s="139"/>
      <c r="U144" s="139"/>
      <c r="V144" s="122" t="s">
        <v>58</v>
      </c>
      <c r="W144" s="140"/>
      <c r="X144" s="141"/>
      <c r="Y144" s="142"/>
    </row>
    <row r="145" spans="2:25">
      <c r="B145" s="144"/>
      <c r="C145" s="108"/>
      <c r="D145" s="109"/>
      <c r="E145" s="110"/>
      <c r="F145" s="145"/>
      <c r="G145" s="112">
        <v>0</v>
      </c>
      <c r="H145" s="146">
        <v>0</v>
      </c>
      <c r="I145" s="114"/>
      <c r="J145" s="115">
        <f t="shared" si="6"/>
        <v>0</v>
      </c>
      <c r="K145" s="115">
        <f t="shared" si="7"/>
        <v>0</v>
      </c>
      <c r="L145" s="116">
        <f xml:space="preserve"> IFERROR(IF(K145&lt;&gt;"",K145*VLOOKUP(I145,'Active Summary'!$R$8:$S$14,2,0),0), 0)</f>
        <v>0</v>
      </c>
      <c r="M145" s="215">
        <v>0</v>
      </c>
      <c r="N145" s="116">
        <f t="shared" si="8"/>
        <v>0</v>
      </c>
      <c r="O145" s="117"/>
      <c r="P145" s="117"/>
      <c r="Q145" s="118"/>
      <c r="R145" s="119"/>
      <c r="S145" s="120"/>
      <c r="T145" s="121"/>
      <c r="U145" s="121"/>
      <c r="V145" s="122" t="s">
        <v>58</v>
      </c>
      <c r="W145" s="123"/>
      <c r="X145" s="124"/>
      <c r="Y145" s="125"/>
    </row>
    <row r="146" spans="2:25">
      <c r="B146" s="126"/>
      <c r="C146" s="127"/>
      <c r="D146" s="128"/>
      <c r="E146" s="129"/>
      <c r="F146" s="130"/>
      <c r="G146" s="131">
        <v>0</v>
      </c>
      <c r="H146" s="132">
        <v>0</v>
      </c>
      <c r="I146" s="133"/>
      <c r="J146" s="134">
        <f t="shared" si="6"/>
        <v>0</v>
      </c>
      <c r="K146" s="134">
        <f t="shared" si="7"/>
        <v>0</v>
      </c>
      <c r="L146" s="135">
        <f xml:space="preserve"> IFERROR(IF(K146&lt;&gt;"",K146*VLOOKUP(I146,'Active Summary'!$R$8:$S$14,2,0),0), 0)</f>
        <v>0</v>
      </c>
      <c r="M146" s="216">
        <v>0</v>
      </c>
      <c r="N146" s="116">
        <f t="shared" si="8"/>
        <v>0</v>
      </c>
      <c r="O146" s="136"/>
      <c r="P146" s="136"/>
      <c r="Q146" s="118"/>
      <c r="R146" s="137"/>
      <c r="S146" s="138"/>
      <c r="T146" s="139"/>
      <c r="U146" s="139"/>
      <c r="V146" s="122" t="s">
        <v>58</v>
      </c>
      <c r="W146" s="140"/>
      <c r="X146" s="141"/>
      <c r="Y146" s="142"/>
    </row>
    <row r="147" spans="2:25">
      <c r="B147" s="144"/>
      <c r="C147" s="108"/>
      <c r="D147" s="109"/>
      <c r="E147" s="110"/>
      <c r="F147" s="145"/>
      <c r="G147" s="112">
        <v>0</v>
      </c>
      <c r="H147" s="146">
        <v>0</v>
      </c>
      <c r="I147" s="114"/>
      <c r="J147" s="115">
        <f t="shared" si="6"/>
        <v>0</v>
      </c>
      <c r="K147" s="115">
        <f t="shared" si="7"/>
        <v>0</v>
      </c>
      <c r="L147" s="116">
        <f xml:space="preserve"> IFERROR(IF(K147&lt;&gt;"",K147*VLOOKUP(I147,'Active Summary'!$R$8:$S$14,2,0),0), 0)</f>
        <v>0</v>
      </c>
      <c r="M147" s="215">
        <v>0</v>
      </c>
      <c r="N147" s="116">
        <f t="shared" si="8"/>
        <v>0</v>
      </c>
      <c r="O147" s="117"/>
      <c r="P147" s="117"/>
      <c r="Q147" s="118"/>
      <c r="R147" s="119"/>
      <c r="S147" s="120"/>
      <c r="T147" s="121"/>
      <c r="U147" s="121"/>
      <c r="V147" s="122" t="s">
        <v>58</v>
      </c>
      <c r="W147" s="123"/>
      <c r="X147" s="124"/>
      <c r="Y147" s="125"/>
    </row>
    <row r="148" spans="2:25">
      <c r="B148" s="126"/>
      <c r="C148" s="127"/>
      <c r="D148" s="128"/>
      <c r="E148" s="129"/>
      <c r="F148" s="130"/>
      <c r="G148" s="131">
        <v>0</v>
      </c>
      <c r="H148" s="132">
        <v>0</v>
      </c>
      <c r="I148" s="133"/>
      <c r="J148" s="134">
        <f t="shared" si="6"/>
        <v>0</v>
      </c>
      <c r="K148" s="134">
        <f t="shared" si="7"/>
        <v>0</v>
      </c>
      <c r="L148" s="135">
        <f xml:space="preserve"> IFERROR(IF(K148&lt;&gt;"",K148*VLOOKUP(I148,'Active Summary'!$R$8:$S$14,2,0),0), 0)</f>
        <v>0</v>
      </c>
      <c r="M148" s="216">
        <v>0</v>
      </c>
      <c r="N148" s="116">
        <f t="shared" si="8"/>
        <v>0</v>
      </c>
      <c r="O148" s="136"/>
      <c r="P148" s="136"/>
      <c r="Q148" s="118"/>
      <c r="R148" s="137"/>
      <c r="S148" s="138"/>
      <c r="T148" s="139"/>
      <c r="U148" s="139"/>
      <c r="V148" s="122" t="s">
        <v>58</v>
      </c>
      <c r="W148" s="140"/>
      <c r="X148" s="141"/>
      <c r="Y148" s="142"/>
    </row>
    <row r="149" spans="2:25">
      <c r="B149" s="144"/>
      <c r="C149" s="108"/>
      <c r="D149" s="109"/>
      <c r="E149" s="110"/>
      <c r="F149" s="145"/>
      <c r="G149" s="112">
        <v>0</v>
      </c>
      <c r="H149" s="146">
        <v>0</v>
      </c>
      <c r="I149" s="114"/>
      <c r="J149" s="115">
        <f t="shared" si="6"/>
        <v>0</v>
      </c>
      <c r="K149" s="115">
        <f t="shared" si="7"/>
        <v>0</v>
      </c>
      <c r="L149" s="116">
        <f xml:space="preserve"> IFERROR(IF(K149&lt;&gt;"",K149*VLOOKUP(I149,'Active Summary'!$R$8:$S$14,2,0),0), 0)</f>
        <v>0</v>
      </c>
      <c r="M149" s="215">
        <v>0</v>
      </c>
      <c r="N149" s="116">
        <f t="shared" si="8"/>
        <v>0</v>
      </c>
      <c r="O149" s="117"/>
      <c r="P149" s="117"/>
      <c r="Q149" s="118"/>
      <c r="R149" s="119"/>
      <c r="S149" s="120"/>
      <c r="T149" s="121"/>
      <c r="U149" s="121"/>
      <c r="V149" s="122" t="s">
        <v>58</v>
      </c>
      <c r="W149" s="123"/>
      <c r="X149" s="124"/>
      <c r="Y149" s="125"/>
    </row>
    <row r="150" spans="2:25">
      <c r="B150" s="126"/>
      <c r="C150" s="127"/>
      <c r="D150" s="128"/>
      <c r="E150" s="129"/>
      <c r="F150" s="130"/>
      <c r="G150" s="131">
        <v>0</v>
      </c>
      <c r="H150" s="132">
        <v>0</v>
      </c>
      <c r="I150" s="133"/>
      <c r="J150" s="134">
        <f t="shared" si="6"/>
        <v>0</v>
      </c>
      <c r="K150" s="134">
        <f t="shared" si="7"/>
        <v>0</v>
      </c>
      <c r="L150" s="135">
        <f xml:space="preserve"> IFERROR(IF(K150&lt;&gt;"",K150*VLOOKUP(I150,'Active Summary'!$R$8:$S$14,2,0),0), 0)</f>
        <v>0</v>
      </c>
      <c r="M150" s="216">
        <v>0</v>
      </c>
      <c r="N150" s="116">
        <f t="shared" si="8"/>
        <v>0</v>
      </c>
      <c r="O150" s="136"/>
      <c r="P150" s="136"/>
      <c r="Q150" s="118"/>
      <c r="R150" s="137"/>
      <c r="S150" s="138"/>
      <c r="T150" s="139"/>
      <c r="U150" s="139"/>
      <c r="V150" s="122" t="s">
        <v>58</v>
      </c>
      <c r="W150" s="140"/>
      <c r="X150" s="141"/>
      <c r="Y150" s="142"/>
    </row>
    <row r="151" spans="2:25">
      <c r="B151" s="144"/>
      <c r="C151" s="108"/>
      <c r="D151" s="109"/>
      <c r="E151" s="110"/>
      <c r="F151" s="145"/>
      <c r="G151" s="112">
        <v>0</v>
      </c>
      <c r="H151" s="146">
        <v>0</v>
      </c>
      <c r="I151" s="114"/>
      <c r="J151" s="115">
        <f t="shared" si="6"/>
        <v>0</v>
      </c>
      <c r="K151" s="115">
        <f t="shared" si="7"/>
        <v>0</v>
      </c>
      <c r="L151" s="116">
        <f xml:space="preserve"> IFERROR(IF(K151&lt;&gt;"",K151*VLOOKUP(I151,'Active Summary'!$R$8:$S$14,2,0),0), 0)</f>
        <v>0</v>
      </c>
      <c r="M151" s="215">
        <v>0</v>
      </c>
      <c r="N151" s="116">
        <f t="shared" si="8"/>
        <v>0</v>
      </c>
      <c r="O151" s="117"/>
      <c r="P151" s="117"/>
      <c r="Q151" s="118"/>
      <c r="R151" s="119"/>
      <c r="S151" s="120"/>
      <c r="T151" s="121"/>
      <c r="U151" s="121"/>
      <c r="V151" s="122" t="s">
        <v>58</v>
      </c>
      <c r="W151" s="123"/>
      <c r="X151" s="124"/>
      <c r="Y151" s="125"/>
    </row>
    <row r="152" spans="2:25">
      <c r="B152" s="126"/>
      <c r="C152" s="127"/>
      <c r="D152" s="128"/>
      <c r="E152" s="129"/>
      <c r="F152" s="130"/>
      <c r="G152" s="131">
        <v>0</v>
      </c>
      <c r="H152" s="132">
        <v>0</v>
      </c>
      <c r="I152" s="133"/>
      <c r="J152" s="134">
        <f t="shared" si="6"/>
        <v>0</v>
      </c>
      <c r="K152" s="134">
        <f t="shared" si="7"/>
        <v>0</v>
      </c>
      <c r="L152" s="135">
        <f xml:space="preserve"> IFERROR(IF(K152&lt;&gt;"",K152*VLOOKUP(I152,'Active Summary'!$R$8:$S$14,2,0),0), 0)</f>
        <v>0</v>
      </c>
      <c r="M152" s="216">
        <v>0</v>
      </c>
      <c r="N152" s="116">
        <f t="shared" si="8"/>
        <v>0</v>
      </c>
      <c r="O152" s="136"/>
      <c r="P152" s="136"/>
      <c r="Q152" s="118"/>
      <c r="R152" s="137"/>
      <c r="S152" s="138"/>
      <c r="T152" s="139"/>
      <c r="U152" s="139"/>
      <c r="V152" s="122" t="s">
        <v>58</v>
      </c>
      <c r="W152" s="140"/>
      <c r="X152" s="141"/>
      <c r="Y152" s="142"/>
    </row>
    <row r="153" spans="2:25">
      <c r="B153" s="144"/>
      <c r="C153" s="108"/>
      <c r="D153" s="109"/>
      <c r="E153" s="110"/>
      <c r="F153" s="145"/>
      <c r="G153" s="112">
        <v>0</v>
      </c>
      <c r="H153" s="146">
        <v>0</v>
      </c>
      <c r="I153" s="114"/>
      <c r="J153" s="115">
        <f t="shared" si="6"/>
        <v>0</v>
      </c>
      <c r="K153" s="115">
        <f t="shared" si="7"/>
        <v>0</v>
      </c>
      <c r="L153" s="116">
        <f xml:space="preserve"> IFERROR(IF(K153&lt;&gt;"",K153*VLOOKUP(I153,'Active Summary'!$R$8:$S$14,2,0),0), 0)</f>
        <v>0</v>
      </c>
      <c r="M153" s="215">
        <v>0</v>
      </c>
      <c r="N153" s="116">
        <f t="shared" si="8"/>
        <v>0</v>
      </c>
      <c r="O153" s="117"/>
      <c r="P153" s="117"/>
      <c r="Q153" s="118"/>
      <c r="R153" s="119"/>
      <c r="S153" s="120"/>
      <c r="T153" s="121"/>
      <c r="U153" s="121"/>
      <c r="V153" s="122" t="s">
        <v>58</v>
      </c>
      <c r="W153" s="123"/>
      <c r="X153" s="124"/>
      <c r="Y153" s="125"/>
    </row>
    <row r="154" spans="2:25">
      <c r="B154" s="126"/>
      <c r="C154" s="127"/>
      <c r="D154" s="128"/>
      <c r="E154" s="129"/>
      <c r="F154" s="130"/>
      <c r="G154" s="131">
        <v>0</v>
      </c>
      <c r="H154" s="132">
        <v>0</v>
      </c>
      <c r="I154" s="133"/>
      <c r="J154" s="134">
        <f t="shared" si="6"/>
        <v>0</v>
      </c>
      <c r="K154" s="134">
        <f t="shared" si="7"/>
        <v>0</v>
      </c>
      <c r="L154" s="135">
        <f xml:space="preserve"> IFERROR(IF(K154&lt;&gt;"",K154*VLOOKUP(I154,'Active Summary'!$R$8:$S$14,2,0),0), 0)</f>
        <v>0</v>
      </c>
      <c r="M154" s="216">
        <v>0</v>
      </c>
      <c r="N154" s="116">
        <f t="shared" si="8"/>
        <v>0</v>
      </c>
      <c r="O154" s="136"/>
      <c r="P154" s="136"/>
      <c r="Q154" s="118"/>
      <c r="R154" s="137"/>
      <c r="S154" s="138"/>
      <c r="T154" s="139"/>
      <c r="U154" s="139"/>
      <c r="V154" s="122" t="s">
        <v>58</v>
      </c>
      <c r="W154" s="140"/>
      <c r="X154" s="141"/>
      <c r="Y154" s="142"/>
    </row>
    <row r="155" spans="2:25">
      <c r="B155" s="144"/>
      <c r="C155" s="108"/>
      <c r="D155" s="109"/>
      <c r="E155" s="110"/>
      <c r="F155" s="145"/>
      <c r="G155" s="112">
        <v>0</v>
      </c>
      <c r="H155" s="146">
        <v>0</v>
      </c>
      <c r="I155" s="114"/>
      <c r="J155" s="115">
        <f t="shared" si="6"/>
        <v>0</v>
      </c>
      <c r="K155" s="115">
        <f t="shared" si="7"/>
        <v>0</v>
      </c>
      <c r="L155" s="116">
        <f xml:space="preserve"> IFERROR(IF(K155&lt;&gt;"",K155*VLOOKUP(I155,'Active Summary'!$R$8:$S$14,2,0),0), 0)</f>
        <v>0</v>
      </c>
      <c r="M155" s="215">
        <v>0</v>
      </c>
      <c r="N155" s="116">
        <f t="shared" si="8"/>
        <v>0</v>
      </c>
      <c r="O155" s="117"/>
      <c r="P155" s="117"/>
      <c r="Q155" s="118"/>
      <c r="R155" s="119"/>
      <c r="S155" s="120"/>
      <c r="T155" s="121"/>
      <c r="U155" s="121"/>
      <c r="V155" s="122" t="s">
        <v>58</v>
      </c>
      <c r="W155" s="123"/>
      <c r="X155" s="124"/>
      <c r="Y155" s="125"/>
    </row>
    <row r="156" spans="2:25">
      <c r="B156" s="126"/>
      <c r="C156" s="127"/>
      <c r="D156" s="128"/>
      <c r="E156" s="129"/>
      <c r="F156" s="130"/>
      <c r="G156" s="131">
        <v>0</v>
      </c>
      <c r="H156" s="132">
        <v>0</v>
      </c>
      <c r="I156" s="133"/>
      <c r="J156" s="134">
        <f t="shared" si="6"/>
        <v>0</v>
      </c>
      <c r="K156" s="134">
        <f t="shared" si="7"/>
        <v>0</v>
      </c>
      <c r="L156" s="135">
        <f xml:space="preserve"> IFERROR(IF(K156&lt;&gt;"",K156*VLOOKUP(I156,'Active Summary'!$R$8:$S$14,2,0),0), 0)</f>
        <v>0</v>
      </c>
      <c r="M156" s="216">
        <v>0</v>
      </c>
      <c r="N156" s="116">
        <f t="shared" si="8"/>
        <v>0</v>
      </c>
      <c r="O156" s="136"/>
      <c r="P156" s="136"/>
      <c r="Q156" s="118"/>
      <c r="R156" s="137"/>
      <c r="S156" s="138"/>
      <c r="T156" s="139"/>
      <c r="U156" s="139"/>
      <c r="V156" s="122" t="s">
        <v>58</v>
      </c>
      <c r="W156" s="140"/>
      <c r="X156" s="141"/>
      <c r="Y156" s="142"/>
    </row>
    <row r="157" spans="2:25">
      <c r="B157" s="144"/>
      <c r="C157" s="108"/>
      <c r="D157" s="109"/>
      <c r="E157" s="110"/>
      <c r="F157" s="145"/>
      <c r="G157" s="112">
        <v>0</v>
      </c>
      <c r="H157" s="146">
        <v>0</v>
      </c>
      <c r="I157" s="114"/>
      <c r="J157" s="115">
        <f t="shared" si="6"/>
        <v>0</v>
      </c>
      <c r="K157" s="115">
        <f t="shared" si="7"/>
        <v>0</v>
      </c>
      <c r="L157" s="116">
        <f xml:space="preserve"> IFERROR(IF(K157&lt;&gt;"",K157*VLOOKUP(I157,'Active Summary'!$R$8:$S$14,2,0),0), 0)</f>
        <v>0</v>
      </c>
      <c r="M157" s="215">
        <v>0</v>
      </c>
      <c r="N157" s="116">
        <f t="shared" si="8"/>
        <v>0</v>
      </c>
      <c r="O157" s="117"/>
      <c r="P157" s="117"/>
      <c r="Q157" s="118"/>
      <c r="R157" s="119"/>
      <c r="S157" s="120"/>
      <c r="T157" s="121"/>
      <c r="U157" s="121"/>
      <c r="V157" s="122" t="s">
        <v>58</v>
      </c>
      <c r="W157" s="123"/>
      <c r="X157" s="124"/>
      <c r="Y157" s="125"/>
    </row>
    <row r="158" spans="2:25">
      <c r="B158" s="126"/>
      <c r="C158" s="127"/>
      <c r="D158" s="128"/>
      <c r="E158" s="129"/>
      <c r="F158" s="130"/>
      <c r="G158" s="131">
        <v>0</v>
      </c>
      <c r="H158" s="132">
        <v>0</v>
      </c>
      <c r="I158" s="133"/>
      <c r="J158" s="134">
        <f t="shared" si="6"/>
        <v>0</v>
      </c>
      <c r="K158" s="134">
        <f t="shared" si="7"/>
        <v>0</v>
      </c>
      <c r="L158" s="135">
        <f xml:space="preserve"> IFERROR(IF(K158&lt;&gt;"",K158*VLOOKUP(I158,'Active Summary'!$R$8:$S$14,2,0),0), 0)</f>
        <v>0</v>
      </c>
      <c r="M158" s="216">
        <v>0</v>
      </c>
      <c r="N158" s="116">
        <f t="shared" si="8"/>
        <v>0</v>
      </c>
      <c r="O158" s="136"/>
      <c r="P158" s="136"/>
      <c r="Q158" s="118"/>
      <c r="R158" s="137"/>
      <c r="S158" s="138"/>
      <c r="T158" s="139"/>
      <c r="U158" s="139"/>
      <c r="V158" s="122" t="s">
        <v>58</v>
      </c>
      <c r="W158" s="140"/>
      <c r="X158" s="141"/>
      <c r="Y158" s="142"/>
    </row>
    <row r="159" spans="2:25">
      <c r="B159" s="144"/>
      <c r="C159" s="108"/>
      <c r="D159" s="109"/>
      <c r="E159" s="110"/>
      <c r="F159" s="145"/>
      <c r="G159" s="112">
        <v>0</v>
      </c>
      <c r="H159" s="146">
        <v>0</v>
      </c>
      <c r="I159" s="114"/>
      <c r="J159" s="115">
        <f t="shared" si="6"/>
        <v>0</v>
      </c>
      <c r="K159" s="115">
        <f t="shared" si="7"/>
        <v>0</v>
      </c>
      <c r="L159" s="116">
        <f xml:space="preserve"> IFERROR(IF(K159&lt;&gt;"",K159*VLOOKUP(I159,'Active Summary'!$R$8:$S$14,2,0),0), 0)</f>
        <v>0</v>
      </c>
      <c r="M159" s="215">
        <v>0</v>
      </c>
      <c r="N159" s="116">
        <f t="shared" si="8"/>
        <v>0</v>
      </c>
      <c r="O159" s="117"/>
      <c r="P159" s="117"/>
      <c r="Q159" s="118"/>
      <c r="R159" s="119"/>
      <c r="S159" s="120"/>
      <c r="T159" s="121"/>
      <c r="U159" s="121"/>
      <c r="V159" s="122" t="s">
        <v>58</v>
      </c>
      <c r="W159" s="123"/>
      <c r="X159" s="124"/>
      <c r="Y159" s="125"/>
    </row>
    <row r="160" spans="2:25">
      <c r="B160" s="126"/>
      <c r="C160" s="127"/>
      <c r="D160" s="128"/>
      <c r="E160" s="129"/>
      <c r="F160" s="130"/>
      <c r="G160" s="131">
        <v>0</v>
      </c>
      <c r="H160" s="132">
        <v>0</v>
      </c>
      <c r="I160" s="133"/>
      <c r="J160" s="134">
        <f t="shared" si="6"/>
        <v>0</v>
      </c>
      <c r="K160" s="134">
        <f t="shared" si="7"/>
        <v>0</v>
      </c>
      <c r="L160" s="135">
        <f xml:space="preserve"> IFERROR(IF(K160&lt;&gt;"",K160*VLOOKUP(I160,'Active Summary'!$R$8:$S$14,2,0),0), 0)</f>
        <v>0</v>
      </c>
      <c r="M160" s="216">
        <v>0</v>
      </c>
      <c r="N160" s="116">
        <f t="shared" si="8"/>
        <v>0</v>
      </c>
      <c r="O160" s="136"/>
      <c r="P160" s="136"/>
      <c r="Q160" s="118"/>
      <c r="R160" s="137"/>
      <c r="S160" s="138"/>
      <c r="T160" s="139"/>
      <c r="U160" s="139"/>
      <c r="V160" s="122" t="s">
        <v>58</v>
      </c>
      <c r="W160" s="140"/>
      <c r="X160" s="141"/>
      <c r="Y160" s="142"/>
    </row>
    <row r="161" spans="2:25">
      <c r="B161" s="144"/>
      <c r="C161" s="108"/>
      <c r="D161" s="109"/>
      <c r="E161" s="110"/>
      <c r="F161" s="145"/>
      <c r="G161" s="112">
        <v>0</v>
      </c>
      <c r="H161" s="146">
        <v>0</v>
      </c>
      <c r="I161" s="114"/>
      <c r="J161" s="115">
        <f t="shared" si="6"/>
        <v>0</v>
      </c>
      <c r="K161" s="115">
        <f t="shared" si="7"/>
        <v>0</v>
      </c>
      <c r="L161" s="116">
        <f xml:space="preserve"> IFERROR(IF(K161&lt;&gt;"",K161*VLOOKUP(I161,'Active Summary'!$R$8:$S$14,2,0),0), 0)</f>
        <v>0</v>
      </c>
      <c r="M161" s="215">
        <v>0</v>
      </c>
      <c r="N161" s="116">
        <f t="shared" si="8"/>
        <v>0</v>
      </c>
      <c r="O161" s="117"/>
      <c r="P161" s="117"/>
      <c r="Q161" s="118"/>
      <c r="R161" s="119"/>
      <c r="S161" s="120"/>
      <c r="T161" s="121"/>
      <c r="U161" s="121"/>
      <c r="V161" s="122" t="s">
        <v>58</v>
      </c>
      <c r="W161" s="123"/>
      <c r="X161" s="124"/>
      <c r="Y161" s="125"/>
    </row>
    <row r="162" spans="2:25">
      <c r="B162" s="126"/>
      <c r="C162" s="127"/>
      <c r="D162" s="128"/>
      <c r="E162" s="129"/>
      <c r="F162" s="130"/>
      <c r="G162" s="131">
        <v>0</v>
      </c>
      <c r="H162" s="132">
        <v>0</v>
      </c>
      <c r="I162" s="133"/>
      <c r="J162" s="134">
        <f t="shared" si="6"/>
        <v>0</v>
      </c>
      <c r="K162" s="134">
        <f t="shared" si="7"/>
        <v>0</v>
      </c>
      <c r="L162" s="135">
        <f xml:space="preserve"> IFERROR(IF(K162&lt;&gt;"",K162*VLOOKUP(I162,'Active Summary'!$R$8:$S$14,2,0),0), 0)</f>
        <v>0</v>
      </c>
      <c r="M162" s="216">
        <v>0</v>
      </c>
      <c r="N162" s="116">
        <f t="shared" si="8"/>
        <v>0</v>
      </c>
      <c r="O162" s="136"/>
      <c r="P162" s="136"/>
      <c r="Q162" s="118"/>
      <c r="R162" s="137"/>
      <c r="S162" s="138"/>
      <c r="T162" s="139"/>
      <c r="U162" s="139"/>
      <c r="V162" s="122" t="s">
        <v>58</v>
      </c>
      <c r="W162" s="140"/>
      <c r="X162" s="141"/>
      <c r="Y162" s="142"/>
    </row>
    <row r="163" spans="2:25">
      <c r="B163" s="144"/>
      <c r="C163" s="108"/>
      <c r="D163" s="109"/>
      <c r="E163" s="110"/>
      <c r="F163" s="145"/>
      <c r="G163" s="112">
        <v>0</v>
      </c>
      <c r="H163" s="146">
        <v>0</v>
      </c>
      <c r="I163" s="114"/>
      <c r="J163" s="115">
        <f t="shared" si="6"/>
        <v>0</v>
      </c>
      <c r="K163" s="115">
        <f t="shared" si="7"/>
        <v>0</v>
      </c>
      <c r="L163" s="116">
        <f xml:space="preserve"> IFERROR(IF(K163&lt;&gt;"",K163*VLOOKUP(I163,'Active Summary'!$R$8:$S$14,2,0),0), 0)</f>
        <v>0</v>
      </c>
      <c r="M163" s="215">
        <v>0</v>
      </c>
      <c r="N163" s="116">
        <f t="shared" si="8"/>
        <v>0</v>
      </c>
      <c r="O163" s="117"/>
      <c r="P163" s="117"/>
      <c r="Q163" s="118"/>
      <c r="R163" s="119"/>
      <c r="S163" s="120"/>
      <c r="T163" s="121"/>
      <c r="U163" s="121"/>
      <c r="V163" s="122" t="s">
        <v>58</v>
      </c>
      <c r="W163" s="123"/>
      <c r="X163" s="124"/>
      <c r="Y163" s="125"/>
    </row>
    <row r="164" spans="2:25">
      <c r="B164" s="126"/>
      <c r="C164" s="127"/>
      <c r="D164" s="128"/>
      <c r="E164" s="129"/>
      <c r="F164" s="130"/>
      <c r="G164" s="131">
        <v>0</v>
      </c>
      <c r="H164" s="132">
        <v>0</v>
      </c>
      <c r="I164" s="133"/>
      <c r="J164" s="134">
        <f t="shared" si="6"/>
        <v>0</v>
      </c>
      <c r="K164" s="134">
        <f t="shared" si="7"/>
        <v>0</v>
      </c>
      <c r="L164" s="135">
        <f xml:space="preserve"> IFERROR(IF(K164&lt;&gt;"",K164*VLOOKUP(I164,'Active Summary'!$R$8:$S$14,2,0),0), 0)</f>
        <v>0</v>
      </c>
      <c r="M164" s="216">
        <v>0</v>
      </c>
      <c r="N164" s="116">
        <f t="shared" si="8"/>
        <v>0</v>
      </c>
      <c r="O164" s="136"/>
      <c r="P164" s="136"/>
      <c r="Q164" s="118"/>
      <c r="R164" s="137"/>
      <c r="S164" s="138"/>
      <c r="T164" s="139"/>
      <c r="U164" s="139"/>
      <c r="V164" s="122" t="s">
        <v>58</v>
      </c>
      <c r="W164" s="140"/>
      <c r="X164" s="141"/>
      <c r="Y164" s="142"/>
    </row>
    <row r="165" spans="2:25">
      <c r="B165" s="144"/>
      <c r="C165" s="108"/>
      <c r="D165" s="109"/>
      <c r="E165" s="110"/>
      <c r="F165" s="145"/>
      <c r="G165" s="112">
        <v>0</v>
      </c>
      <c r="H165" s="146">
        <v>0</v>
      </c>
      <c r="I165" s="114"/>
      <c r="J165" s="115">
        <f t="shared" si="6"/>
        <v>0</v>
      </c>
      <c r="K165" s="115">
        <f t="shared" si="7"/>
        <v>0</v>
      </c>
      <c r="L165" s="116">
        <f xml:space="preserve"> IFERROR(IF(K165&lt;&gt;"",K165*VLOOKUP(I165,'Active Summary'!$R$8:$S$14,2,0),0), 0)</f>
        <v>0</v>
      </c>
      <c r="M165" s="215">
        <v>0</v>
      </c>
      <c r="N165" s="116">
        <f t="shared" si="8"/>
        <v>0</v>
      </c>
      <c r="O165" s="117"/>
      <c r="P165" s="117"/>
      <c r="Q165" s="118"/>
      <c r="R165" s="119"/>
      <c r="S165" s="120"/>
      <c r="T165" s="121"/>
      <c r="U165" s="121"/>
      <c r="V165" s="122" t="s">
        <v>58</v>
      </c>
      <c r="W165" s="123"/>
      <c r="X165" s="124"/>
      <c r="Y165" s="125"/>
    </row>
    <row r="166" spans="2:25">
      <c r="B166" s="126"/>
      <c r="C166" s="127"/>
      <c r="D166" s="128"/>
      <c r="E166" s="129"/>
      <c r="F166" s="130"/>
      <c r="G166" s="131">
        <v>0</v>
      </c>
      <c r="H166" s="132">
        <v>0</v>
      </c>
      <c r="I166" s="133"/>
      <c r="J166" s="134">
        <f t="shared" si="6"/>
        <v>0</v>
      </c>
      <c r="K166" s="134">
        <f t="shared" si="7"/>
        <v>0</v>
      </c>
      <c r="L166" s="135">
        <f xml:space="preserve"> IFERROR(IF(K166&lt;&gt;"",K166*VLOOKUP(I166,'Active Summary'!$R$8:$S$14,2,0),0), 0)</f>
        <v>0</v>
      </c>
      <c r="M166" s="216">
        <v>0</v>
      </c>
      <c r="N166" s="116">
        <f t="shared" si="8"/>
        <v>0</v>
      </c>
      <c r="O166" s="136"/>
      <c r="P166" s="136"/>
      <c r="Q166" s="118"/>
      <c r="R166" s="137"/>
      <c r="S166" s="138"/>
      <c r="T166" s="139"/>
      <c r="U166" s="139"/>
      <c r="V166" s="122" t="s">
        <v>58</v>
      </c>
      <c r="W166" s="140"/>
      <c r="X166" s="141"/>
      <c r="Y166" s="142"/>
    </row>
    <row r="167" spans="2:25">
      <c r="B167" s="144"/>
      <c r="C167" s="108"/>
      <c r="D167" s="109"/>
      <c r="E167" s="110"/>
      <c r="F167" s="145"/>
      <c r="G167" s="112">
        <v>0</v>
      </c>
      <c r="H167" s="146">
        <v>0</v>
      </c>
      <c r="I167" s="114"/>
      <c r="J167" s="115">
        <f t="shared" si="6"/>
        <v>0</v>
      </c>
      <c r="K167" s="115">
        <f t="shared" si="7"/>
        <v>0</v>
      </c>
      <c r="L167" s="116">
        <f xml:space="preserve"> IFERROR(IF(K167&lt;&gt;"",K167*VLOOKUP(I167,'Active Summary'!$R$8:$S$14,2,0),0), 0)</f>
        <v>0</v>
      </c>
      <c r="M167" s="215">
        <v>0</v>
      </c>
      <c r="N167" s="116">
        <f t="shared" si="8"/>
        <v>0</v>
      </c>
      <c r="O167" s="117"/>
      <c r="P167" s="117"/>
      <c r="Q167" s="118"/>
      <c r="R167" s="119"/>
      <c r="S167" s="120"/>
      <c r="T167" s="121"/>
      <c r="U167" s="121"/>
      <c r="V167" s="122" t="s">
        <v>58</v>
      </c>
      <c r="W167" s="123"/>
      <c r="X167" s="124"/>
      <c r="Y167" s="125"/>
    </row>
    <row r="168" spans="2:25">
      <c r="B168" s="126"/>
      <c r="C168" s="127"/>
      <c r="D168" s="128"/>
      <c r="E168" s="129"/>
      <c r="F168" s="130"/>
      <c r="G168" s="131">
        <v>0</v>
      </c>
      <c r="H168" s="132">
        <v>0</v>
      </c>
      <c r="I168" s="133"/>
      <c r="J168" s="134">
        <f t="shared" si="6"/>
        <v>0</v>
      </c>
      <c r="K168" s="134">
        <f t="shared" si="7"/>
        <v>0</v>
      </c>
      <c r="L168" s="135">
        <f xml:space="preserve"> IFERROR(IF(K168&lt;&gt;"",K168*VLOOKUP(I168,'Active Summary'!$R$8:$S$14,2,0),0), 0)</f>
        <v>0</v>
      </c>
      <c r="M168" s="216">
        <v>0</v>
      </c>
      <c r="N168" s="116">
        <f t="shared" si="8"/>
        <v>0</v>
      </c>
      <c r="O168" s="136"/>
      <c r="P168" s="136"/>
      <c r="Q168" s="118"/>
      <c r="R168" s="137"/>
      <c r="S168" s="138"/>
      <c r="T168" s="139"/>
      <c r="U168" s="139"/>
      <c r="V168" s="122" t="s">
        <v>58</v>
      </c>
      <c r="W168" s="140"/>
      <c r="X168" s="141"/>
      <c r="Y168" s="142"/>
    </row>
    <row r="169" spans="2:25">
      <c r="B169" s="144"/>
      <c r="C169" s="108"/>
      <c r="D169" s="109"/>
      <c r="E169" s="110"/>
      <c r="F169" s="145"/>
      <c r="G169" s="112">
        <v>0</v>
      </c>
      <c r="H169" s="146">
        <v>0</v>
      </c>
      <c r="I169" s="114"/>
      <c r="J169" s="115">
        <f t="shared" si="6"/>
        <v>0</v>
      </c>
      <c r="K169" s="115">
        <f t="shared" si="7"/>
        <v>0</v>
      </c>
      <c r="L169" s="116">
        <f xml:space="preserve"> IFERROR(IF(K169&lt;&gt;"",K169*VLOOKUP(I169,'Active Summary'!$R$8:$S$14,2,0),0), 0)</f>
        <v>0</v>
      </c>
      <c r="M169" s="215">
        <v>0</v>
      </c>
      <c r="N169" s="116">
        <f t="shared" si="8"/>
        <v>0</v>
      </c>
      <c r="O169" s="117"/>
      <c r="P169" s="117"/>
      <c r="Q169" s="118"/>
      <c r="R169" s="119"/>
      <c r="S169" s="120"/>
      <c r="T169" s="121"/>
      <c r="U169" s="121"/>
      <c r="V169" s="122" t="s">
        <v>58</v>
      </c>
      <c r="W169" s="123"/>
      <c r="X169" s="124"/>
      <c r="Y169" s="125"/>
    </row>
    <row r="170" spans="2:25">
      <c r="B170" s="126"/>
      <c r="C170" s="127"/>
      <c r="D170" s="128"/>
      <c r="E170" s="129"/>
      <c r="F170" s="130"/>
      <c r="G170" s="131">
        <v>0</v>
      </c>
      <c r="H170" s="132">
        <v>0</v>
      </c>
      <c r="I170" s="133"/>
      <c r="J170" s="134">
        <f t="shared" si="6"/>
        <v>0</v>
      </c>
      <c r="K170" s="134">
        <f t="shared" si="7"/>
        <v>0</v>
      </c>
      <c r="L170" s="135">
        <f xml:space="preserve"> IFERROR(IF(K170&lt;&gt;"",K170*VLOOKUP(I170,'Active Summary'!$R$8:$S$14,2,0),0), 0)</f>
        <v>0</v>
      </c>
      <c r="M170" s="216">
        <v>0</v>
      </c>
      <c r="N170" s="116">
        <f t="shared" si="8"/>
        <v>0</v>
      </c>
      <c r="O170" s="136"/>
      <c r="P170" s="136"/>
      <c r="Q170" s="118"/>
      <c r="R170" s="137"/>
      <c r="S170" s="138"/>
      <c r="T170" s="139"/>
      <c r="U170" s="139"/>
      <c r="V170" s="122" t="s">
        <v>58</v>
      </c>
      <c r="W170" s="140"/>
      <c r="X170" s="141"/>
      <c r="Y170" s="142"/>
    </row>
    <row r="171" spans="2:25">
      <c r="B171" s="144"/>
      <c r="C171" s="108"/>
      <c r="D171" s="109"/>
      <c r="E171" s="110"/>
      <c r="F171" s="145"/>
      <c r="G171" s="112">
        <v>0</v>
      </c>
      <c r="H171" s="146">
        <v>0</v>
      </c>
      <c r="I171" s="114"/>
      <c r="J171" s="115">
        <f t="shared" si="6"/>
        <v>0</v>
      </c>
      <c r="K171" s="115">
        <f t="shared" si="7"/>
        <v>0</v>
      </c>
      <c r="L171" s="116">
        <f xml:space="preserve"> IFERROR(IF(K171&lt;&gt;"",K171*VLOOKUP(I171,'Active Summary'!$R$8:$S$14,2,0),0), 0)</f>
        <v>0</v>
      </c>
      <c r="M171" s="215">
        <v>0</v>
      </c>
      <c r="N171" s="116">
        <f t="shared" si="8"/>
        <v>0</v>
      </c>
      <c r="O171" s="117"/>
      <c r="P171" s="117"/>
      <c r="Q171" s="118"/>
      <c r="R171" s="119"/>
      <c r="S171" s="120"/>
      <c r="T171" s="121"/>
      <c r="U171" s="121"/>
      <c r="V171" s="122" t="s">
        <v>58</v>
      </c>
      <c r="W171" s="123"/>
      <c r="X171" s="124"/>
      <c r="Y171" s="125"/>
    </row>
    <row r="172" spans="2:25">
      <c r="B172" s="126"/>
      <c r="C172" s="127"/>
      <c r="D172" s="128"/>
      <c r="E172" s="129"/>
      <c r="F172" s="130"/>
      <c r="G172" s="131">
        <v>0</v>
      </c>
      <c r="H172" s="132">
        <v>0</v>
      </c>
      <c r="I172" s="133"/>
      <c r="J172" s="134">
        <f t="shared" si="6"/>
        <v>0</v>
      </c>
      <c r="K172" s="134">
        <f t="shared" si="7"/>
        <v>0</v>
      </c>
      <c r="L172" s="135">
        <f xml:space="preserve"> IFERROR(IF(K172&lt;&gt;"",K172*VLOOKUP(I172,'Active Summary'!$R$8:$S$14,2,0),0), 0)</f>
        <v>0</v>
      </c>
      <c r="M172" s="216">
        <v>0</v>
      </c>
      <c r="N172" s="116">
        <f t="shared" si="8"/>
        <v>0</v>
      </c>
      <c r="O172" s="136"/>
      <c r="P172" s="136"/>
      <c r="Q172" s="118"/>
      <c r="R172" s="137"/>
      <c r="S172" s="138"/>
      <c r="T172" s="139"/>
      <c r="U172" s="139"/>
      <c r="V172" s="122" t="s">
        <v>58</v>
      </c>
      <c r="W172" s="140"/>
      <c r="X172" s="141"/>
      <c r="Y172" s="142"/>
    </row>
    <row r="173" spans="2:25">
      <c r="B173" s="144"/>
      <c r="C173" s="108"/>
      <c r="D173" s="109"/>
      <c r="E173" s="110"/>
      <c r="F173" s="145"/>
      <c r="G173" s="112">
        <v>0</v>
      </c>
      <c r="H173" s="146">
        <v>0</v>
      </c>
      <c r="I173" s="114"/>
      <c r="J173" s="115">
        <f t="shared" si="6"/>
        <v>0</v>
      </c>
      <c r="K173" s="115">
        <f t="shared" si="7"/>
        <v>0</v>
      </c>
      <c r="L173" s="116">
        <f xml:space="preserve"> IFERROR(IF(K173&lt;&gt;"",K173*VLOOKUP(I173,'Active Summary'!$R$8:$S$14,2,0),0), 0)</f>
        <v>0</v>
      </c>
      <c r="M173" s="215">
        <v>0</v>
      </c>
      <c r="N173" s="116">
        <f t="shared" si="8"/>
        <v>0</v>
      </c>
      <c r="O173" s="117"/>
      <c r="P173" s="117"/>
      <c r="Q173" s="118"/>
      <c r="R173" s="119"/>
      <c r="S173" s="120"/>
      <c r="T173" s="121"/>
      <c r="U173" s="121"/>
      <c r="V173" s="122" t="s">
        <v>58</v>
      </c>
      <c r="W173" s="123"/>
      <c r="X173" s="124"/>
      <c r="Y173" s="125"/>
    </row>
    <row r="174" spans="2:25">
      <c r="B174" s="126"/>
      <c r="C174" s="127"/>
      <c r="D174" s="128"/>
      <c r="E174" s="129"/>
      <c r="F174" s="130"/>
      <c r="G174" s="131">
        <v>0</v>
      </c>
      <c r="H174" s="132">
        <v>0</v>
      </c>
      <c r="I174" s="133"/>
      <c r="J174" s="134">
        <f t="shared" si="6"/>
        <v>0</v>
      </c>
      <c r="K174" s="134">
        <f t="shared" si="7"/>
        <v>0</v>
      </c>
      <c r="L174" s="135">
        <f xml:space="preserve"> IFERROR(IF(K174&lt;&gt;"",K174*VLOOKUP(I174,'Active Summary'!$R$8:$S$14,2,0),0), 0)</f>
        <v>0</v>
      </c>
      <c r="M174" s="216">
        <v>0</v>
      </c>
      <c r="N174" s="116">
        <f t="shared" si="8"/>
        <v>0</v>
      </c>
      <c r="O174" s="136"/>
      <c r="P174" s="136"/>
      <c r="Q174" s="118"/>
      <c r="R174" s="137"/>
      <c r="S174" s="138"/>
      <c r="T174" s="139"/>
      <c r="U174" s="139"/>
      <c r="V174" s="122" t="s">
        <v>58</v>
      </c>
      <c r="W174" s="140"/>
      <c r="X174" s="141"/>
      <c r="Y174" s="142"/>
    </row>
    <row r="175" spans="2:25">
      <c r="B175" s="144"/>
      <c r="C175" s="108"/>
      <c r="D175" s="109"/>
      <c r="E175" s="110"/>
      <c r="F175" s="145"/>
      <c r="G175" s="112">
        <v>0</v>
      </c>
      <c r="H175" s="146">
        <v>0</v>
      </c>
      <c r="I175" s="114"/>
      <c r="J175" s="115">
        <f t="shared" si="6"/>
        <v>0</v>
      </c>
      <c r="K175" s="115">
        <f t="shared" si="7"/>
        <v>0</v>
      </c>
      <c r="L175" s="116">
        <f xml:space="preserve"> IFERROR(IF(K175&lt;&gt;"",K175*VLOOKUP(I175,'Active Summary'!$R$8:$S$14,2,0),0), 0)</f>
        <v>0</v>
      </c>
      <c r="M175" s="215">
        <v>0</v>
      </c>
      <c r="N175" s="116">
        <f t="shared" si="8"/>
        <v>0</v>
      </c>
      <c r="O175" s="117"/>
      <c r="P175" s="117"/>
      <c r="Q175" s="118"/>
      <c r="R175" s="119"/>
      <c r="S175" s="120"/>
      <c r="T175" s="121"/>
      <c r="U175" s="121"/>
      <c r="V175" s="122" t="s">
        <v>58</v>
      </c>
      <c r="W175" s="123"/>
      <c r="X175" s="124"/>
      <c r="Y175" s="125"/>
    </row>
    <row r="176" spans="2:25">
      <c r="B176" s="126"/>
      <c r="C176" s="127"/>
      <c r="D176" s="128"/>
      <c r="E176" s="129"/>
      <c r="F176" s="130"/>
      <c r="G176" s="131">
        <v>0</v>
      </c>
      <c r="H176" s="132">
        <v>0</v>
      </c>
      <c r="I176" s="133"/>
      <c r="J176" s="134">
        <f t="shared" si="6"/>
        <v>0</v>
      </c>
      <c r="K176" s="134">
        <f t="shared" si="7"/>
        <v>0</v>
      </c>
      <c r="L176" s="135">
        <f xml:space="preserve"> IFERROR(IF(K176&lt;&gt;"",K176*VLOOKUP(I176,'Active Summary'!$R$8:$S$14,2,0),0), 0)</f>
        <v>0</v>
      </c>
      <c r="M176" s="216">
        <v>0</v>
      </c>
      <c r="N176" s="116">
        <f t="shared" si="8"/>
        <v>0</v>
      </c>
      <c r="O176" s="136"/>
      <c r="P176" s="136"/>
      <c r="Q176" s="118"/>
      <c r="R176" s="137"/>
      <c r="S176" s="138"/>
      <c r="T176" s="139"/>
      <c r="U176" s="139"/>
      <c r="V176" s="122" t="s">
        <v>58</v>
      </c>
      <c r="W176" s="140"/>
      <c r="X176" s="141"/>
      <c r="Y176" s="142"/>
    </row>
    <row r="177" spans="2:25">
      <c r="B177" s="144"/>
      <c r="C177" s="108"/>
      <c r="D177" s="109"/>
      <c r="E177" s="110"/>
      <c r="F177" s="145"/>
      <c r="G177" s="112">
        <v>0</v>
      </c>
      <c r="H177" s="146">
        <v>0</v>
      </c>
      <c r="I177" s="114"/>
      <c r="J177" s="115">
        <f t="shared" si="6"/>
        <v>0</v>
      </c>
      <c r="K177" s="115">
        <f t="shared" si="7"/>
        <v>0</v>
      </c>
      <c r="L177" s="116">
        <f xml:space="preserve"> IFERROR(IF(K177&lt;&gt;"",K177*VLOOKUP(I177,'Active Summary'!$R$8:$S$14,2,0),0), 0)</f>
        <v>0</v>
      </c>
      <c r="M177" s="215">
        <v>0</v>
      </c>
      <c r="N177" s="116">
        <f t="shared" si="8"/>
        <v>0</v>
      </c>
      <c r="O177" s="117"/>
      <c r="P177" s="117"/>
      <c r="Q177" s="118"/>
      <c r="R177" s="119"/>
      <c r="S177" s="120"/>
      <c r="T177" s="121"/>
      <c r="U177" s="121"/>
      <c r="V177" s="122" t="s">
        <v>58</v>
      </c>
      <c r="W177" s="123"/>
      <c r="X177" s="124"/>
      <c r="Y177" s="125"/>
    </row>
    <row r="178" spans="2:25">
      <c r="B178" s="126"/>
      <c r="C178" s="127"/>
      <c r="D178" s="128"/>
      <c r="E178" s="129"/>
      <c r="F178" s="130"/>
      <c r="G178" s="131">
        <v>0</v>
      </c>
      <c r="H178" s="132">
        <v>0</v>
      </c>
      <c r="I178" s="133"/>
      <c r="J178" s="134">
        <f t="shared" si="6"/>
        <v>0</v>
      </c>
      <c r="K178" s="134">
        <f t="shared" si="7"/>
        <v>0</v>
      </c>
      <c r="L178" s="135">
        <f xml:space="preserve"> IFERROR(IF(K178&lt;&gt;"",K178*VLOOKUP(I178,'Active Summary'!$R$8:$S$14,2,0),0), 0)</f>
        <v>0</v>
      </c>
      <c r="M178" s="216">
        <v>0</v>
      </c>
      <c r="N178" s="116">
        <f t="shared" si="8"/>
        <v>0</v>
      </c>
      <c r="O178" s="136"/>
      <c r="P178" s="136"/>
      <c r="Q178" s="118"/>
      <c r="R178" s="137"/>
      <c r="S178" s="138"/>
      <c r="T178" s="139"/>
      <c r="U178" s="139"/>
      <c r="V178" s="122" t="s">
        <v>58</v>
      </c>
      <c r="W178" s="140"/>
      <c r="X178" s="141"/>
      <c r="Y178" s="142"/>
    </row>
    <row r="179" spans="2:25">
      <c r="B179" s="144"/>
      <c r="C179" s="108"/>
      <c r="D179" s="109"/>
      <c r="E179" s="110"/>
      <c r="F179" s="145"/>
      <c r="G179" s="112">
        <v>0</v>
      </c>
      <c r="H179" s="146">
        <v>0</v>
      </c>
      <c r="I179" s="114"/>
      <c r="J179" s="115">
        <f t="shared" si="6"/>
        <v>0</v>
      </c>
      <c r="K179" s="115">
        <f t="shared" si="7"/>
        <v>0</v>
      </c>
      <c r="L179" s="116">
        <f xml:space="preserve"> IFERROR(IF(K179&lt;&gt;"",K179*VLOOKUP(I179,'Active Summary'!$R$8:$S$14,2,0),0), 0)</f>
        <v>0</v>
      </c>
      <c r="M179" s="215">
        <v>0</v>
      </c>
      <c r="N179" s="116">
        <f t="shared" si="8"/>
        <v>0</v>
      </c>
      <c r="O179" s="117"/>
      <c r="P179" s="117"/>
      <c r="Q179" s="118"/>
      <c r="R179" s="119"/>
      <c r="S179" s="120"/>
      <c r="T179" s="121"/>
      <c r="U179" s="121"/>
      <c r="V179" s="122" t="s">
        <v>58</v>
      </c>
      <c r="W179" s="123"/>
      <c r="X179" s="124"/>
      <c r="Y179" s="125"/>
    </row>
    <row r="180" spans="2:25">
      <c r="B180" s="126"/>
      <c r="C180" s="127"/>
      <c r="D180" s="128"/>
      <c r="E180" s="129"/>
      <c r="F180" s="130"/>
      <c r="G180" s="131">
        <v>0</v>
      </c>
      <c r="H180" s="132">
        <v>0</v>
      </c>
      <c r="I180" s="133"/>
      <c r="J180" s="134">
        <f t="shared" si="6"/>
        <v>0</v>
      </c>
      <c r="K180" s="134">
        <f t="shared" si="7"/>
        <v>0</v>
      </c>
      <c r="L180" s="135">
        <f xml:space="preserve"> IFERROR(IF(K180&lt;&gt;"",K180*VLOOKUP(I180,'Active Summary'!$R$8:$S$14,2,0),0), 0)</f>
        <v>0</v>
      </c>
      <c r="M180" s="216">
        <v>0</v>
      </c>
      <c r="N180" s="116">
        <f t="shared" si="8"/>
        <v>0</v>
      </c>
      <c r="O180" s="136"/>
      <c r="P180" s="136"/>
      <c r="Q180" s="118"/>
      <c r="R180" s="137"/>
      <c r="S180" s="138"/>
      <c r="T180" s="139"/>
      <c r="U180" s="139"/>
      <c r="V180" s="122" t="s">
        <v>58</v>
      </c>
      <c r="W180" s="140"/>
      <c r="X180" s="141"/>
      <c r="Y180" s="142"/>
    </row>
    <row r="181" spans="2:25">
      <c r="B181" s="144"/>
      <c r="C181" s="108"/>
      <c r="D181" s="109"/>
      <c r="E181" s="110"/>
      <c r="F181" s="145"/>
      <c r="G181" s="112">
        <v>0</v>
      </c>
      <c r="H181" s="146">
        <v>0</v>
      </c>
      <c r="I181" s="114"/>
      <c r="J181" s="115">
        <f t="shared" si="6"/>
        <v>0</v>
      </c>
      <c r="K181" s="115">
        <f t="shared" si="7"/>
        <v>0</v>
      </c>
      <c r="L181" s="116">
        <f xml:space="preserve"> IFERROR(IF(K181&lt;&gt;"",K181*VLOOKUP(I181,'Active Summary'!$R$8:$S$14,2,0),0), 0)</f>
        <v>0</v>
      </c>
      <c r="M181" s="215">
        <v>0</v>
      </c>
      <c r="N181" s="116">
        <f t="shared" si="8"/>
        <v>0</v>
      </c>
      <c r="O181" s="117"/>
      <c r="P181" s="117"/>
      <c r="Q181" s="118"/>
      <c r="R181" s="119"/>
      <c r="S181" s="120"/>
      <c r="T181" s="121"/>
      <c r="U181" s="121"/>
      <c r="V181" s="122" t="s">
        <v>58</v>
      </c>
      <c r="W181" s="123"/>
      <c r="X181" s="124"/>
      <c r="Y181" s="125"/>
    </row>
    <row r="182" spans="2:25">
      <c r="B182" s="126"/>
      <c r="C182" s="127"/>
      <c r="D182" s="128"/>
      <c r="E182" s="129"/>
      <c r="F182" s="130"/>
      <c r="G182" s="131">
        <v>0</v>
      </c>
      <c r="H182" s="132">
        <v>0</v>
      </c>
      <c r="I182" s="133"/>
      <c r="J182" s="134">
        <f t="shared" si="6"/>
        <v>0</v>
      </c>
      <c r="K182" s="134">
        <f t="shared" si="7"/>
        <v>0</v>
      </c>
      <c r="L182" s="135">
        <f xml:space="preserve"> IFERROR(IF(K182&lt;&gt;"",K182*VLOOKUP(I182,'Active Summary'!$R$8:$S$14,2,0),0), 0)</f>
        <v>0</v>
      </c>
      <c r="M182" s="216">
        <v>0</v>
      </c>
      <c r="N182" s="116">
        <f t="shared" si="8"/>
        <v>0</v>
      </c>
      <c r="O182" s="136"/>
      <c r="P182" s="136"/>
      <c r="Q182" s="118"/>
      <c r="R182" s="137"/>
      <c r="S182" s="138"/>
      <c r="T182" s="139"/>
      <c r="U182" s="139"/>
      <c r="V182" s="122" t="s">
        <v>58</v>
      </c>
      <c r="W182" s="140"/>
      <c r="X182" s="141"/>
      <c r="Y182" s="142"/>
    </row>
    <row r="183" spans="2:25">
      <c r="B183" s="144"/>
      <c r="C183" s="108"/>
      <c r="D183" s="109"/>
      <c r="E183" s="110"/>
      <c r="F183" s="145"/>
      <c r="G183" s="112">
        <v>0</v>
      </c>
      <c r="H183" s="146">
        <v>0</v>
      </c>
      <c r="I183" s="114"/>
      <c r="J183" s="115">
        <f t="shared" si="6"/>
        <v>0</v>
      </c>
      <c r="K183" s="115">
        <f t="shared" si="7"/>
        <v>0</v>
      </c>
      <c r="L183" s="116">
        <f xml:space="preserve"> IFERROR(IF(K183&lt;&gt;"",K183*VLOOKUP(I183,'Active Summary'!$R$8:$S$14,2,0),0), 0)</f>
        <v>0</v>
      </c>
      <c r="M183" s="215">
        <v>0</v>
      </c>
      <c r="N183" s="116">
        <f t="shared" si="8"/>
        <v>0</v>
      </c>
      <c r="O183" s="117"/>
      <c r="P183" s="117"/>
      <c r="Q183" s="118"/>
      <c r="R183" s="119"/>
      <c r="S183" s="120"/>
      <c r="T183" s="121"/>
      <c r="U183" s="121"/>
      <c r="V183" s="122" t="s">
        <v>58</v>
      </c>
      <c r="W183" s="123"/>
      <c r="X183" s="124"/>
      <c r="Y183" s="125"/>
    </row>
    <row r="184" spans="2:25">
      <c r="B184" s="126"/>
      <c r="C184" s="127"/>
      <c r="D184" s="128"/>
      <c r="E184" s="129"/>
      <c r="F184" s="130"/>
      <c r="G184" s="131">
        <v>0</v>
      </c>
      <c r="H184" s="132">
        <v>0</v>
      </c>
      <c r="I184" s="133"/>
      <c r="J184" s="134">
        <f t="shared" si="6"/>
        <v>0</v>
      </c>
      <c r="K184" s="134">
        <f t="shared" si="7"/>
        <v>0</v>
      </c>
      <c r="L184" s="135">
        <f xml:space="preserve"> IFERROR(IF(K184&lt;&gt;"",K184*VLOOKUP(I184,'Active Summary'!$R$8:$S$14,2,0),0), 0)</f>
        <v>0</v>
      </c>
      <c r="M184" s="216">
        <v>0</v>
      </c>
      <c r="N184" s="116">
        <f t="shared" si="8"/>
        <v>0</v>
      </c>
      <c r="O184" s="136"/>
      <c r="P184" s="136"/>
      <c r="Q184" s="118"/>
      <c r="R184" s="137"/>
      <c r="S184" s="138"/>
      <c r="T184" s="139"/>
      <c r="U184" s="139"/>
      <c r="V184" s="122" t="s">
        <v>58</v>
      </c>
      <c r="W184" s="140"/>
      <c r="X184" s="141"/>
      <c r="Y184" s="142"/>
    </row>
    <row r="185" spans="2:25">
      <c r="B185" s="148"/>
      <c r="C185" s="149"/>
      <c r="D185" s="150"/>
      <c r="E185" s="151"/>
      <c r="F185" s="152"/>
      <c r="G185" s="153">
        <v>0</v>
      </c>
      <c r="H185" s="153">
        <v>0</v>
      </c>
      <c r="I185" s="154"/>
      <c r="J185" s="155">
        <f t="shared" si="6"/>
        <v>0</v>
      </c>
      <c r="K185" s="155">
        <f t="shared" si="7"/>
        <v>0</v>
      </c>
      <c r="L185" s="156">
        <f xml:space="preserve"> IFERROR(IF(K185&lt;&gt;"",K185*VLOOKUP(I185,'Active Summary'!$R$8:$S$14,2,0),0), 0)</f>
        <v>0</v>
      </c>
      <c r="M185" s="215">
        <v>0</v>
      </c>
      <c r="N185" s="116">
        <f t="shared" si="8"/>
        <v>0</v>
      </c>
      <c r="O185" s="117"/>
      <c r="P185" s="117"/>
      <c r="Q185" s="118"/>
      <c r="R185" s="119"/>
      <c r="S185" s="157"/>
      <c r="T185" s="158"/>
      <c r="U185" s="158"/>
      <c r="V185" s="122" t="s">
        <v>58</v>
      </c>
      <c r="W185" s="159"/>
      <c r="X185" s="160"/>
      <c r="Y185" s="32"/>
    </row>
  </sheetData>
  <mergeCells count="2">
    <mergeCell ref="AC8:AD8"/>
    <mergeCell ref="B4:G5"/>
  </mergeCells>
  <dataValidations count="3">
    <dataValidation type="list" allowBlank="1" showInputMessage="1" showErrorMessage="1" sqref="T9:U185" xr:uid="{55AB7E58-4317-470D-8FB8-21D321D1E753}">
      <formula1>"Yes,No"</formula1>
    </dataValidation>
    <dataValidation type="list" allowBlank="1" showInputMessage="1" showErrorMessage="1" sqref="E186:E1048576 X10:X185" xr:uid="{F83C4696-22FB-4C0A-8543-657689706F92}">
      <formula1>#REF!</formula1>
    </dataValidation>
    <dataValidation type="list" allowBlank="1" showErrorMessage="1" sqref="F186:F1048576" xr:uid="{6CC1C698-E196-4A99-B03A-1CD513B2C10E}">
      <formula1>#REF!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D684787-26FD-4DBE-BD62-734DE3F30A21}">
          <x14:formula1>
            <xm:f>'Active Summary'!$J$8:$J$11</xm:f>
          </x14:formula1>
          <xm:sqref>D9:D185</xm:sqref>
        </x14:dataValidation>
        <x14:dataValidation type="list" allowBlank="1" showInputMessage="1" showErrorMessage="1" xr:uid="{4D2E5B39-EC59-43DF-A1DA-F640287259B7}">
          <x14:formula1>
            <xm:f>'Active Summary'!$K$8:$K$19</xm:f>
          </x14:formula1>
          <xm:sqref>C9:C185</xm:sqref>
        </x14:dataValidation>
        <x14:dataValidation type="list" allowBlank="1" showInputMessage="1" showErrorMessage="1" xr:uid="{EA86F255-B111-46F9-A588-44A66D56CA52}">
          <x14:formula1>
            <xm:f>'Active Summary'!$L$8:$L$11</xm:f>
          </x14:formula1>
          <xm:sqref>X9</xm:sqref>
        </x14:dataValidation>
        <x14:dataValidation type="list" allowBlank="1" showInputMessage="1" showErrorMessage="1" xr:uid="{C8229651-E66E-4CD7-B27B-6D4B5D8034FE}">
          <x14:formula1>
            <xm:f>'Active Summary'!$O$8:$O$11</xm:f>
          </x14:formula1>
          <xm:sqref>R9:R185</xm:sqref>
        </x14:dataValidation>
        <x14:dataValidation type="list" allowBlank="1" showInputMessage="1" showErrorMessage="1" xr:uid="{F9528DEE-A773-4DD9-B959-120DCE42F1E2}">
          <x14:formula1>
            <xm:f>'Active Summary'!$P$8:$P$11</xm:f>
          </x14:formula1>
          <xm:sqref>V9:V185</xm:sqref>
        </x14:dataValidation>
        <x14:dataValidation type="list" allowBlank="1" showInputMessage="1" showErrorMessage="1" xr:uid="{FECA1C4A-564C-4509-AC6A-D9D9447832DC}">
          <x14:formula1>
            <xm:f>'Active Summary'!$R$8:$R$14</xm:f>
          </x14:formula1>
          <xm:sqref>I9:I185 M186:P1048576</xm:sqref>
        </x14:dataValidation>
        <x14:dataValidation type="list" allowBlank="1" showErrorMessage="1" xr:uid="{7EF21D74-1F98-4805-9CD0-9091D6F5B09A}">
          <x14:formula1>
            <xm:f>'Active Summary'!$M$8:$M$19</xm:f>
          </x14:formula1>
          <xm:sqref>E9:E185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C421-93A8-46DC-AD47-A1901ADEC18D}">
  <sheetPr>
    <tabColor rgb="FFFFC000"/>
  </sheetPr>
  <dimension ref="B1:AJ185"/>
  <sheetViews>
    <sheetView showGridLines="0" zoomScale="80" zoomScaleNormal="80" workbookViewId="0">
      <selection activeCell="E9" sqref="E9"/>
    </sheetView>
  </sheetViews>
  <sheetFormatPr defaultColWidth="8.7109375" defaultRowHeight="15" customHeight="1"/>
  <cols>
    <col min="1" max="1" width="5.85546875" style="13" customWidth="1"/>
    <col min="2" max="2" width="61" style="13" customWidth="1"/>
    <col min="3" max="3" width="23.140625" style="13" customWidth="1"/>
    <col min="4" max="4" width="25.5703125" style="13" customWidth="1"/>
    <col min="5" max="5" width="38.85546875" style="13" customWidth="1"/>
    <col min="6" max="6" width="21.5703125" style="13" customWidth="1"/>
    <col min="7" max="7" width="27.42578125" style="13" customWidth="1"/>
    <col min="8" max="8" width="17.7109375" style="13" customWidth="1"/>
    <col min="9" max="9" width="20.5703125" style="13" customWidth="1"/>
    <col min="10" max="11" width="18.140625" style="13" customWidth="1"/>
    <col min="12" max="12" width="25.7109375" style="13" customWidth="1"/>
    <col min="13" max="13" width="19.140625" style="13" customWidth="1"/>
    <col min="14" max="14" width="28.28515625" style="13" customWidth="1"/>
    <col min="15" max="16" width="43.5703125" style="13" customWidth="1"/>
    <col min="17" max="17" width="10.5703125" style="13" customWidth="1"/>
    <col min="18" max="18" width="25.140625" style="13" customWidth="1"/>
    <col min="19" max="19" width="38.140625" style="13" customWidth="1"/>
    <col min="20" max="20" width="16.85546875" style="13" customWidth="1"/>
    <col min="21" max="21" width="12.7109375" style="13" customWidth="1"/>
    <col min="22" max="22" width="25.5703125" style="13" customWidth="1"/>
    <col min="23" max="23" width="30.42578125" style="13" customWidth="1"/>
    <col min="24" max="25" width="20.42578125" style="13" customWidth="1"/>
    <col min="26" max="26" width="22.28515625" style="13" customWidth="1"/>
    <col min="27" max="27" width="39.28515625" style="13" customWidth="1"/>
    <col min="28" max="28" width="22.5703125" style="13" customWidth="1"/>
    <col min="29" max="29" width="8.7109375" style="13"/>
    <col min="30" max="30" width="22.5703125" style="13" customWidth="1"/>
    <col min="31" max="32" width="8.7109375" style="13"/>
    <col min="33" max="33" width="17.5703125" style="13" customWidth="1"/>
    <col min="34" max="16384" width="8.7109375" style="13"/>
  </cols>
  <sheetData>
    <row r="1" spans="2:36" ht="14.25" customHeight="1" thickBot="1">
      <c r="B1" s="79"/>
      <c r="C1" s="79"/>
      <c r="D1" s="79"/>
      <c r="E1" s="79"/>
      <c r="F1" s="80"/>
      <c r="G1" s="79"/>
      <c r="H1" s="79"/>
      <c r="I1" s="79"/>
      <c r="J1" s="79"/>
      <c r="K1" s="79"/>
      <c r="L1" s="79"/>
      <c r="M1" s="79"/>
      <c r="N1" s="79"/>
      <c r="O1" s="79"/>
      <c r="P1" s="79"/>
      <c r="Q1" s="81"/>
      <c r="R1" s="81"/>
      <c r="S1" s="81"/>
      <c r="T1" s="81"/>
      <c r="U1" s="81"/>
      <c r="V1" s="81"/>
      <c r="W1" s="79"/>
      <c r="X1" s="79"/>
      <c r="Y1" s="79"/>
      <c r="Z1" s="79"/>
      <c r="AA1" s="79"/>
    </row>
    <row r="2" spans="2:36" ht="66" customHeight="1" thickBot="1">
      <c r="B2" s="79" t="s">
        <v>92</v>
      </c>
      <c r="C2" s="11" t="s">
        <v>132</v>
      </c>
      <c r="D2" s="12">
        <v>45894</v>
      </c>
      <c r="E2" s="14" t="s">
        <v>36</v>
      </c>
      <c r="F2" s="15" t="s">
        <v>37</v>
      </c>
      <c r="G2" s="16" t="s">
        <v>38</v>
      </c>
      <c r="H2" s="82" t="s">
        <v>39</v>
      </c>
      <c r="I2" s="18" t="s">
        <v>40</v>
      </c>
      <c r="J2" s="1"/>
      <c r="K2" s="1"/>
      <c r="L2" s="1"/>
      <c r="M2" s="79"/>
      <c r="N2" s="79"/>
      <c r="O2" s="79"/>
      <c r="P2" s="79"/>
      <c r="Q2" s="81"/>
      <c r="R2" s="81"/>
      <c r="S2" s="81"/>
      <c r="T2" s="81"/>
      <c r="U2" s="81"/>
      <c r="V2" s="81"/>
      <c r="W2" s="79"/>
      <c r="X2" s="79"/>
      <c r="Y2" s="79"/>
      <c r="Z2" s="79"/>
      <c r="AA2" s="79"/>
    </row>
    <row r="3" spans="2:36" ht="15" customHeight="1">
      <c r="B3" s="79"/>
      <c r="C3" s="79"/>
      <c r="D3" s="79"/>
      <c r="E3" s="19"/>
      <c r="F3" s="20"/>
      <c r="G3" s="20"/>
      <c r="H3" s="20"/>
      <c r="I3" s="20"/>
      <c r="J3" s="1"/>
      <c r="K3" s="1"/>
      <c r="L3" s="1"/>
      <c r="M3" s="79"/>
      <c r="N3" s="79"/>
      <c r="O3" s="79"/>
      <c r="P3" s="79"/>
      <c r="Q3" s="81"/>
      <c r="R3" s="81"/>
      <c r="S3" s="81"/>
      <c r="T3" s="81"/>
      <c r="U3" s="81"/>
      <c r="V3" s="81"/>
      <c r="W3" s="79"/>
      <c r="X3" s="79"/>
      <c r="Y3" s="79"/>
      <c r="Z3" s="79"/>
      <c r="AA3" s="79"/>
    </row>
    <row r="4" spans="2:36" ht="66" customHeight="1">
      <c r="B4" s="237" t="s">
        <v>146</v>
      </c>
      <c r="C4" s="237"/>
      <c r="D4" s="237"/>
      <c r="E4" s="237"/>
      <c r="F4" s="237"/>
      <c r="G4" s="237"/>
      <c r="H4" s="20"/>
      <c r="I4" s="20"/>
      <c r="J4" s="1"/>
      <c r="K4" s="1"/>
      <c r="L4" s="1"/>
      <c r="M4" s="79"/>
      <c r="N4" s="79"/>
      <c r="O4" s="79"/>
      <c r="P4" s="79"/>
      <c r="Q4" s="81"/>
      <c r="R4" s="81"/>
      <c r="S4" s="81"/>
      <c r="T4" s="81"/>
      <c r="U4" s="81"/>
      <c r="V4" s="81"/>
      <c r="W4" s="79"/>
      <c r="X4" s="79"/>
      <c r="Y4" s="79"/>
      <c r="Z4" s="79"/>
      <c r="AA4" s="79"/>
    </row>
    <row r="5" spans="2:36" ht="66" customHeight="1">
      <c r="B5" s="237"/>
      <c r="C5" s="237"/>
      <c r="D5" s="237"/>
      <c r="E5" s="237"/>
      <c r="F5" s="237"/>
      <c r="G5" s="237"/>
      <c r="H5" s="20"/>
      <c r="I5" s="20"/>
      <c r="J5" s="1"/>
      <c r="K5" s="1"/>
      <c r="L5" s="1"/>
      <c r="M5" s="79"/>
      <c r="N5" s="79"/>
      <c r="O5" s="79"/>
      <c r="P5" s="79"/>
      <c r="Q5" s="81"/>
      <c r="R5" s="81"/>
      <c r="S5" s="81"/>
      <c r="T5" s="81"/>
      <c r="U5" s="81"/>
      <c r="V5" s="81"/>
      <c r="W5" s="79"/>
      <c r="X5" s="79"/>
      <c r="Y5" s="79"/>
      <c r="Z5" s="79"/>
      <c r="AA5" s="79"/>
    </row>
    <row r="6" spans="2:36" ht="15" customHeight="1">
      <c r="G6" s="80"/>
      <c r="Q6" s="81"/>
      <c r="R6" s="81"/>
      <c r="S6" s="81"/>
      <c r="T6" s="81"/>
      <c r="U6" s="81"/>
      <c r="V6" s="83"/>
      <c r="AB6" s="78"/>
      <c r="AC6" s="78"/>
      <c r="AD6" s="78"/>
      <c r="AE6" s="78"/>
      <c r="AF6" s="78"/>
      <c r="AG6" s="78"/>
      <c r="AH6" s="78"/>
      <c r="AI6" s="78"/>
      <c r="AJ6" s="78"/>
    </row>
    <row r="7" spans="2:36" ht="36">
      <c r="B7" s="84" t="s">
        <v>97</v>
      </c>
      <c r="C7" s="85"/>
      <c r="D7" s="85"/>
      <c r="E7" s="85"/>
      <c r="F7" s="85"/>
      <c r="G7" s="86"/>
      <c r="H7" s="85"/>
      <c r="I7" s="85"/>
      <c r="J7" s="85"/>
      <c r="K7" s="85"/>
      <c r="L7" s="85"/>
      <c r="M7" s="85"/>
      <c r="N7" s="85"/>
      <c r="O7" s="85"/>
      <c r="P7" s="85"/>
      <c r="Q7" s="87"/>
      <c r="R7" s="88" t="s">
        <v>147</v>
      </c>
      <c r="S7" s="89"/>
      <c r="T7" s="89"/>
      <c r="U7" s="89"/>
      <c r="V7" s="89"/>
      <c r="W7" s="85"/>
      <c r="X7" s="85"/>
      <c r="Y7" s="85"/>
      <c r="AB7" s="78"/>
      <c r="AC7" s="78"/>
      <c r="AD7" s="78"/>
      <c r="AE7" s="78"/>
      <c r="AF7" s="78"/>
      <c r="AG7" s="78"/>
      <c r="AH7" s="78"/>
      <c r="AI7" s="78"/>
      <c r="AJ7" s="78"/>
    </row>
    <row r="8" spans="2:36" ht="60">
      <c r="B8" s="90" t="s">
        <v>11</v>
      </c>
      <c r="C8" s="91" t="s">
        <v>41</v>
      </c>
      <c r="D8" s="92" t="s">
        <v>44</v>
      </c>
      <c r="E8" s="91" t="s">
        <v>10</v>
      </c>
      <c r="F8" s="93" t="s">
        <v>12</v>
      </c>
      <c r="G8" s="90" t="s">
        <v>13</v>
      </c>
      <c r="H8" s="90" t="s">
        <v>14</v>
      </c>
      <c r="I8" s="94" t="s">
        <v>15</v>
      </c>
      <c r="J8" s="95" t="s">
        <v>62</v>
      </c>
      <c r="K8" s="95" t="s">
        <v>49</v>
      </c>
      <c r="L8" s="217" t="s">
        <v>63</v>
      </c>
      <c r="M8" s="90" t="s">
        <v>134</v>
      </c>
      <c r="N8" s="96" t="s">
        <v>135</v>
      </c>
      <c r="O8" s="97" t="s">
        <v>31</v>
      </c>
      <c r="P8" s="98" t="s">
        <v>16</v>
      </c>
      <c r="Q8" s="99"/>
      <c r="R8" s="100" t="s">
        <v>50</v>
      </c>
      <c r="S8" s="101" t="s">
        <v>133</v>
      </c>
      <c r="T8" s="102" t="s">
        <v>51</v>
      </c>
      <c r="U8" s="103" t="s">
        <v>52</v>
      </c>
      <c r="V8" s="104" t="s">
        <v>60</v>
      </c>
      <c r="W8" s="105" t="s">
        <v>43</v>
      </c>
      <c r="X8" s="94" t="s">
        <v>17</v>
      </c>
      <c r="Y8" s="106" t="s">
        <v>53</v>
      </c>
      <c r="AB8" s="78"/>
      <c r="AC8" s="236"/>
      <c r="AD8" s="236"/>
      <c r="AE8" s="78"/>
      <c r="AF8" s="78"/>
      <c r="AG8" s="78"/>
      <c r="AH8" s="78"/>
      <c r="AI8" s="78"/>
      <c r="AJ8" s="78"/>
    </row>
    <row r="9" spans="2:36" ht="17.100000000000001" customHeight="1">
      <c r="B9" s="107"/>
      <c r="C9" s="108"/>
      <c r="D9" s="109"/>
      <c r="E9" s="110"/>
      <c r="F9" s="111"/>
      <c r="G9" s="112">
        <v>0</v>
      </c>
      <c r="H9" s="113">
        <v>0</v>
      </c>
      <c r="I9" s="114"/>
      <c r="J9" s="115">
        <f>IF(G9&lt;&gt;"",F9*G9,"")</f>
        <v>0</v>
      </c>
      <c r="K9" s="115">
        <f>IF(G9&lt;&gt;"",J9+H9,"")</f>
        <v>0</v>
      </c>
      <c r="L9" s="115">
        <f>IFERROR(IF(K9&lt;&gt;"",K9*VLOOKUP(I9,'Active Summary'!$R$8:$S$14,2,0),0), 0)</f>
        <v>0</v>
      </c>
      <c r="M9" s="218">
        <v>0</v>
      </c>
      <c r="N9" s="116">
        <f>IF(M9&lt;&gt;"",M9*L9,"")</f>
        <v>0</v>
      </c>
      <c r="O9" s="117"/>
      <c r="P9" s="117"/>
      <c r="Q9" s="118"/>
      <c r="R9" s="119"/>
      <c r="S9" s="120"/>
      <c r="T9" s="121"/>
      <c r="U9" s="121"/>
      <c r="V9" s="122" t="s">
        <v>58</v>
      </c>
      <c r="W9" s="123"/>
      <c r="X9" s="124"/>
      <c r="Y9" s="125"/>
      <c r="AB9" s="78"/>
      <c r="AC9" s="78"/>
      <c r="AD9" s="78"/>
      <c r="AE9" s="78"/>
      <c r="AF9" s="78"/>
      <c r="AG9" s="78"/>
      <c r="AH9" s="78"/>
      <c r="AI9" s="78"/>
      <c r="AJ9" s="78"/>
    </row>
    <row r="10" spans="2:36" ht="21.95" customHeight="1">
      <c r="B10" s="126"/>
      <c r="C10" s="127"/>
      <c r="D10" s="128"/>
      <c r="E10" s="129"/>
      <c r="F10" s="130"/>
      <c r="G10" s="131">
        <v>0</v>
      </c>
      <c r="H10" s="132">
        <v>0</v>
      </c>
      <c r="I10" s="133"/>
      <c r="J10" s="134">
        <f t="shared" ref="J10:J73" si="0">IF(G10&lt;&gt;"",F10*G10,"")</f>
        <v>0</v>
      </c>
      <c r="K10" s="134">
        <f t="shared" ref="K10:K73" si="1">IF(G10&lt;&gt;"",J10+H10,"")</f>
        <v>0</v>
      </c>
      <c r="L10" s="134">
        <f>IFERROR(IF(K10&lt;&gt;"",K10*VLOOKUP(I10,'Active Summary'!$R$8:$S$14,2,0),0), 0)</f>
        <v>0</v>
      </c>
      <c r="M10" s="219">
        <v>0</v>
      </c>
      <c r="N10" s="135">
        <f t="shared" ref="N10:N73" si="2">IF(M10&lt;&gt;"",M10*L10,"")</f>
        <v>0</v>
      </c>
      <c r="O10" s="136"/>
      <c r="P10" s="136"/>
      <c r="Q10" s="118"/>
      <c r="R10" s="137"/>
      <c r="S10" s="138"/>
      <c r="T10" s="139"/>
      <c r="U10" s="139"/>
      <c r="V10" s="122" t="s">
        <v>58</v>
      </c>
      <c r="W10" s="140"/>
      <c r="X10" s="141"/>
      <c r="Y10" s="142"/>
      <c r="AB10" s="78"/>
      <c r="AC10" s="143"/>
      <c r="AD10" s="78"/>
      <c r="AE10" s="78"/>
      <c r="AF10" s="78"/>
      <c r="AG10" s="78"/>
      <c r="AH10" s="78"/>
      <c r="AI10" s="78"/>
      <c r="AJ10" s="78"/>
    </row>
    <row r="11" spans="2:36" ht="21.95" customHeight="1">
      <c r="B11" s="144"/>
      <c r="C11" s="108"/>
      <c r="D11" s="109"/>
      <c r="E11" s="110"/>
      <c r="F11" s="145"/>
      <c r="G11" s="112">
        <v>0</v>
      </c>
      <c r="H11" s="146">
        <v>0</v>
      </c>
      <c r="I11" s="114"/>
      <c r="J11" s="115">
        <f t="shared" si="0"/>
        <v>0</v>
      </c>
      <c r="K11" s="115">
        <f t="shared" si="1"/>
        <v>0</v>
      </c>
      <c r="L11" s="115">
        <f>IFERROR(IF(K11&lt;&gt;"",K11*VLOOKUP(I11,'Active Summary'!$R$8:$S$14,2,0),0), 0)</f>
        <v>0</v>
      </c>
      <c r="M11" s="218">
        <v>0</v>
      </c>
      <c r="N11" s="116">
        <f t="shared" si="2"/>
        <v>0</v>
      </c>
      <c r="O11" s="117"/>
      <c r="P11" s="117"/>
      <c r="Q11" s="118"/>
      <c r="R11" s="119"/>
      <c r="S11" s="120"/>
      <c r="T11" s="121"/>
      <c r="U11" s="121"/>
      <c r="V11" s="122" t="s">
        <v>58</v>
      </c>
      <c r="W11" s="123"/>
      <c r="X11" s="124"/>
      <c r="Y11" s="125"/>
      <c r="AB11" s="78"/>
      <c r="AC11" s="147"/>
      <c r="AD11" s="78"/>
      <c r="AE11" s="78"/>
      <c r="AF11" s="78"/>
      <c r="AG11" s="78"/>
      <c r="AH11" s="78"/>
      <c r="AI11" s="78"/>
      <c r="AJ11" s="78"/>
    </row>
    <row r="12" spans="2:36" ht="15.95" customHeight="1">
      <c r="B12" s="126"/>
      <c r="C12" s="127"/>
      <c r="D12" s="128"/>
      <c r="E12" s="129"/>
      <c r="F12" s="130"/>
      <c r="G12" s="131">
        <v>0</v>
      </c>
      <c r="H12" s="132">
        <v>0</v>
      </c>
      <c r="I12" s="133"/>
      <c r="J12" s="134">
        <f t="shared" si="0"/>
        <v>0</v>
      </c>
      <c r="K12" s="134">
        <f t="shared" si="1"/>
        <v>0</v>
      </c>
      <c r="L12" s="134">
        <f>IFERROR(IF(K12&lt;&gt;"",K12*VLOOKUP(I12,'Active Summary'!$R$8:$S$14,2,0),0), 0)</f>
        <v>0</v>
      </c>
      <c r="M12" s="219">
        <v>0</v>
      </c>
      <c r="N12" s="135">
        <f t="shared" si="2"/>
        <v>0</v>
      </c>
      <c r="O12" s="136"/>
      <c r="P12" s="136"/>
      <c r="Q12" s="118"/>
      <c r="R12" s="137"/>
      <c r="S12" s="138"/>
      <c r="T12" s="139"/>
      <c r="U12" s="139"/>
      <c r="V12" s="122" t="s">
        <v>58</v>
      </c>
      <c r="W12" s="140"/>
      <c r="X12" s="141"/>
      <c r="Y12" s="142"/>
      <c r="AB12" s="78"/>
      <c r="AC12" s="78"/>
      <c r="AD12" s="78"/>
      <c r="AE12" s="78"/>
      <c r="AF12" s="78"/>
      <c r="AG12" s="78"/>
      <c r="AH12" s="78"/>
      <c r="AI12" s="78"/>
      <c r="AJ12" s="78"/>
    </row>
    <row r="13" spans="2:36" ht="15.95" customHeight="1">
      <c r="B13" s="144"/>
      <c r="C13" s="108"/>
      <c r="D13" s="109"/>
      <c r="E13" s="110"/>
      <c r="F13" s="145"/>
      <c r="G13" s="112">
        <v>0</v>
      </c>
      <c r="H13" s="146">
        <v>0</v>
      </c>
      <c r="I13" s="114"/>
      <c r="J13" s="115">
        <f t="shared" si="0"/>
        <v>0</v>
      </c>
      <c r="K13" s="115">
        <f t="shared" si="1"/>
        <v>0</v>
      </c>
      <c r="L13" s="115">
        <f>IFERROR(IF(K13&lt;&gt;"",K13*VLOOKUP(I13,'Active Summary'!$R$8:$S$14,2,0),0), 0)</f>
        <v>0</v>
      </c>
      <c r="M13" s="218">
        <v>0</v>
      </c>
      <c r="N13" s="116">
        <f t="shared" si="2"/>
        <v>0</v>
      </c>
      <c r="O13" s="117"/>
      <c r="P13" s="117"/>
      <c r="Q13" s="118"/>
      <c r="R13" s="119"/>
      <c r="S13" s="120"/>
      <c r="T13" s="121"/>
      <c r="U13" s="121"/>
      <c r="V13" s="122" t="s">
        <v>58</v>
      </c>
      <c r="W13" s="123"/>
      <c r="X13" s="124"/>
      <c r="Y13" s="125"/>
      <c r="AB13" s="78"/>
      <c r="AC13" s="78"/>
      <c r="AD13" s="78"/>
      <c r="AE13" s="78"/>
      <c r="AF13" s="78"/>
      <c r="AG13" s="78"/>
      <c r="AH13" s="78"/>
      <c r="AI13" s="78"/>
      <c r="AJ13" s="78"/>
    </row>
    <row r="14" spans="2:36">
      <c r="B14" s="126"/>
      <c r="C14" s="127"/>
      <c r="D14" s="128"/>
      <c r="E14" s="129"/>
      <c r="F14" s="130"/>
      <c r="G14" s="131">
        <v>0</v>
      </c>
      <c r="H14" s="132">
        <v>0</v>
      </c>
      <c r="I14" s="133"/>
      <c r="J14" s="134">
        <f t="shared" si="0"/>
        <v>0</v>
      </c>
      <c r="K14" s="134">
        <f t="shared" si="1"/>
        <v>0</v>
      </c>
      <c r="L14" s="134">
        <f>IFERROR(IF(K14&lt;&gt;"",K14*VLOOKUP(I14,'Active Summary'!$R$8:$S$14,2,0),0), 0)</f>
        <v>0</v>
      </c>
      <c r="M14" s="219">
        <v>0</v>
      </c>
      <c r="N14" s="135">
        <f t="shared" si="2"/>
        <v>0</v>
      </c>
      <c r="O14" s="136"/>
      <c r="P14" s="136"/>
      <c r="Q14" s="118"/>
      <c r="R14" s="137"/>
      <c r="S14" s="138"/>
      <c r="T14" s="139"/>
      <c r="U14" s="139"/>
      <c r="V14" s="122" t="s">
        <v>58</v>
      </c>
      <c r="W14" s="140"/>
      <c r="X14" s="141"/>
      <c r="Y14" s="142"/>
      <c r="AB14" s="78"/>
      <c r="AC14" s="78"/>
      <c r="AD14" s="78"/>
      <c r="AE14" s="78"/>
      <c r="AF14" s="78"/>
      <c r="AG14" s="78"/>
      <c r="AH14" s="78"/>
      <c r="AI14" s="78"/>
      <c r="AJ14" s="78"/>
    </row>
    <row r="15" spans="2:36" ht="21" customHeight="1">
      <c r="B15" s="144"/>
      <c r="C15" s="108"/>
      <c r="D15" s="109"/>
      <c r="E15" s="110"/>
      <c r="F15" s="145"/>
      <c r="G15" s="112">
        <v>0</v>
      </c>
      <c r="H15" s="146">
        <v>0</v>
      </c>
      <c r="I15" s="114"/>
      <c r="J15" s="115">
        <f t="shared" si="0"/>
        <v>0</v>
      </c>
      <c r="K15" s="115">
        <f t="shared" si="1"/>
        <v>0</v>
      </c>
      <c r="L15" s="115">
        <f>IFERROR(IF(K15&lt;&gt;"",K15*VLOOKUP(I15,'Active Summary'!$R$8:$S$14,2,0),0), 0)</f>
        <v>0</v>
      </c>
      <c r="M15" s="218">
        <v>0</v>
      </c>
      <c r="N15" s="116">
        <f t="shared" si="2"/>
        <v>0</v>
      </c>
      <c r="O15" s="117"/>
      <c r="P15" s="117"/>
      <c r="Q15" s="118"/>
      <c r="R15" s="119"/>
      <c r="S15" s="120"/>
      <c r="T15" s="121"/>
      <c r="U15" s="121"/>
      <c r="V15" s="122" t="s">
        <v>58</v>
      </c>
      <c r="W15" s="123"/>
      <c r="X15" s="124"/>
      <c r="Y15" s="125"/>
      <c r="AB15" s="78"/>
      <c r="AC15" s="78"/>
      <c r="AD15" s="78"/>
      <c r="AE15" s="78"/>
      <c r="AF15" s="78"/>
      <c r="AG15" s="78"/>
      <c r="AH15" s="78"/>
      <c r="AI15" s="78"/>
      <c r="AJ15" s="78"/>
    </row>
    <row r="16" spans="2:36">
      <c r="B16" s="126"/>
      <c r="C16" s="127"/>
      <c r="D16" s="128"/>
      <c r="E16" s="129"/>
      <c r="F16" s="130"/>
      <c r="G16" s="131">
        <v>0</v>
      </c>
      <c r="H16" s="132">
        <v>0</v>
      </c>
      <c r="I16" s="133"/>
      <c r="J16" s="134">
        <f t="shared" si="0"/>
        <v>0</v>
      </c>
      <c r="K16" s="134">
        <f t="shared" si="1"/>
        <v>0</v>
      </c>
      <c r="L16" s="134">
        <f>IFERROR(IF(K16&lt;&gt;"",K16*VLOOKUP(I16,'Active Summary'!$R$8:$S$14,2,0),0), 0)</f>
        <v>0</v>
      </c>
      <c r="M16" s="219">
        <v>0</v>
      </c>
      <c r="N16" s="135">
        <f t="shared" si="2"/>
        <v>0</v>
      </c>
      <c r="O16" s="136"/>
      <c r="P16" s="136"/>
      <c r="Q16" s="118"/>
      <c r="R16" s="137"/>
      <c r="S16" s="138"/>
      <c r="T16" s="139"/>
      <c r="U16" s="139"/>
      <c r="V16" s="122" t="s">
        <v>58</v>
      </c>
      <c r="W16" s="140"/>
      <c r="X16" s="141"/>
      <c r="Y16" s="142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2:36">
      <c r="B17" s="144"/>
      <c r="C17" s="108"/>
      <c r="D17" s="109"/>
      <c r="E17" s="110"/>
      <c r="F17" s="145"/>
      <c r="G17" s="112">
        <v>0</v>
      </c>
      <c r="H17" s="146">
        <v>0</v>
      </c>
      <c r="I17" s="114"/>
      <c r="J17" s="115">
        <f t="shared" si="0"/>
        <v>0</v>
      </c>
      <c r="K17" s="115">
        <f t="shared" si="1"/>
        <v>0</v>
      </c>
      <c r="L17" s="115">
        <f>IFERROR(IF(K17&lt;&gt;"",K17*VLOOKUP(I17,'Active Summary'!$R$8:$S$14,2,0),0), 0)</f>
        <v>0</v>
      </c>
      <c r="M17" s="218">
        <v>0</v>
      </c>
      <c r="N17" s="116">
        <f t="shared" si="2"/>
        <v>0</v>
      </c>
      <c r="O17" s="117"/>
      <c r="P17" s="117"/>
      <c r="Q17" s="118"/>
      <c r="R17" s="119"/>
      <c r="S17" s="120"/>
      <c r="T17" s="121"/>
      <c r="U17" s="121"/>
      <c r="V17" s="122" t="s">
        <v>58</v>
      </c>
      <c r="W17" s="123"/>
      <c r="X17" s="124"/>
      <c r="Y17" s="125"/>
      <c r="AB17" s="78"/>
      <c r="AC17" s="78"/>
      <c r="AD17" s="78"/>
      <c r="AE17" s="78"/>
      <c r="AF17" s="78"/>
      <c r="AG17" s="78"/>
      <c r="AH17" s="78"/>
      <c r="AI17" s="78"/>
      <c r="AJ17" s="78"/>
    </row>
    <row r="18" spans="2:36">
      <c r="B18" s="126"/>
      <c r="C18" s="127"/>
      <c r="D18" s="128"/>
      <c r="E18" s="129"/>
      <c r="F18" s="130"/>
      <c r="G18" s="131">
        <v>0</v>
      </c>
      <c r="H18" s="132">
        <v>0</v>
      </c>
      <c r="I18" s="133"/>
      <c r="J18" s="134">
        <f t="shared" si="0"/>
        <v>0</v>
      </c>
      <c r="K18" s="134">
        <f t="shared" si="1"/>
        <v>0</v>
      </c>
      <c r="L18" s="134">
        <f>IFERROR(IF(K18&lt;&gt;"",K18*VLOOKUP(I18,'Active Summary'!$R$8:$S$14,2,0),0), 0)</f>
        <v>0</v>
      </c>
      <c r="M18" s="219">
        <v>0</v>
      </c>
      <c r="N18" s="135">
        <f t="shared" si="2"/>
        <v>0</v>
      </c>
      <c r="O18" s="136"/>
      <c r="P18" s="136"/>
      <c r="Q18" s="118"/>
      <c r="R18" s="137"/>
      <c r="S18" s="138"/>
      <c r="T18" s="139"/>
      <c r="U18" s="139"/>
      <c r="V18" s="122" t="s">
        <v>58</v>
      </c>
      <c r="W18" s="140"/>
      <c r="X18" s="141"/>
      <c r="Y18" s="142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2:36">
      <c r="B19" s="144"/>
      <c r="C19" s="108"/>
      <c r="D19" s="109"/>
      <c r="E19" s="110"/>
      <c r="F19" s="145"/>
      <c r="G19" s="112">
        <v>0</v>
      </c>
      <c r="H19" s="146">
        <v>0</v>
      </c>
      <c r="I19" s="114"/>
      <c r="J19" s="115">
        <f t="shared" si="0"/>
        <v>0</v>
      </c>
      <c r="K19" s="115">
        <f t="shared" si="1"/>
        <v>0</v>
      </c>
      <c r="L19" s="115">
        <f>IFERROR(IF(K19&lt;&gt;"",K19*VLOOKUP(I19,'Active Summary'!$R$8:$S$14,2,0),0), 0)</f>
        <v>0</v>
      </c>
      <c r="M19" s="218">
        <v>0</v>
      </c>
      <c r="N19" s="116">
        <f t="shared" si="2"/>
        <v>0</v>
      </c>
      <c r="O19" s="117"/>
      <c r="P19" s="117"/>
      <c r="Q19" s="118"/>
      <c r="R19" s="119"/>
      <c r="S19" s="120"/>
      <c r="T19" s="121"/>
      <c r="U19" s="121"/>
      <c r="V19" s="122" t="s">
        <v>58</v>
      </c>
      <c r="W19" s="123"/>
      <c r="X19" s="124"/>
      <c r="Y19" s="125"/>
      <c r="AB19" s="78"/>
      <c r="AC19" s="78"/>
      <c r="AD19" s="78"/>
      <c r="AE19" s="78"/>
      <c r="AF19" s="78"/>
      <c r="AG19" s="78"/>
      <c r="AH19" s="78"/>
      <c r="AI19" s="78"/>
      <c r="AJ19" s="78"/>
    </row>
    <row r="20" spans="2:36">
      <c r="B20" s="126"/>
      <c r="C20" s="127"/>
      <c r="D20" s="128"/>
      <c r="E20" s="129"/>
      <c r="F20" s="130"/>
      <c r="G20" s="131">
        <v>0</v>
      </c>
      <c r="H20" s="132">
        <v>0</v>
      </c>
      <c r="I20" s="133"/>
      <c r="J20" s="134">
        <f t="shared" si="0"/>
        <v>0</v>
      </c>
      <c r="K20" s="134">
        <f t="shared" si="1"/>
        <v>0</v>
      </c>
      <c r="L20" s="134">
        <f>IFERROR(IF(K20&lt;&gt;"",K20*VLOOKUP(I20,'Active Summary'!$R$8:$S$14,2,0),0), 0)</f>
        <v>0</v>
      </c>
      <c r="M20" s="219">
        <v>0</v>
      </c>
      <c r="N20" s="135">
        <f t="shared" si="2"/>
        <v>0</v>
      </c>
      <c r="O20" s="136"/>
      <c r="P20" s="136"/>
      <c r="Q20" s="118"/>
      <c r="R20" s="137"/>
      <c r="S20" s="138"/>
      <c r="T20" s="139"/>
      <c r="U20" s="139"/>
      <c r="V20" s="122" t="s">
        <v>58</v>
      </c>
      <c r="W20" s="140"/>
      <c r="X20" s="141"/>
      <c r="Y20" s="142"/>
      <c r="AB20" s="78"/>
      <c r="AC20" s="78"/>
      <c r="AD20" s="78"/>
      <c r="AE20" s="78"/>
      <c r="AF20" s="78"/>
      <c r="AG20" s="78"/>
      <c r="AH20" s="78"/>
      <c r="AI20" s="78"/>
      <c r="AJ20" s="78"/>
    </row>
    <row r="21" spans="2:36">
      <c r="B21" s="144"/>
      <c r="C21" s="108"/>
      <c r="D21" s="109"/>
      <c r="E21" s="110"/>
      <c r="F21" s="145"/>
      <c r="G21" s="112">
        <v>0</v>
      </c>
      <c r="H21" s="146">
        <v>0</v>
      </c>
      <c r="I21" s="114"/>
      <c r="J21" s="115">
        <f t="shared" si="0"/>
        <v>0</v>
      </c>
      <c r="K21" s="115">
        <f t="shared" si="1"/>
        <v>0</v>
      </c>
      <c r="L21" s="115">
        <f>IFERROR(IF(K21&lt;&gt;"",K21*VLOOKUP(I21,'Active Summary'!$R$8:$S$14,2,0),0), 0)</f>
        <v>0</v>
      </c>
      <c r="M21" s="218">
        <v>0</v>
      </c>
      <c r="N21" s="116">
        <f t="shared" si="2"/>
        <v>0</v>
      </c>
      <c r="O21" s="117"/>
      <c r="P21" s="117"/>
      <c r="Q21" s="118"/>
      <c r="R21" s="119"/>
      <c r="S21" s="120"/>
      <c r="T21" s="121"/>
      <c r="U21" s="121"/>
      <c r="V21" s="122" t="s">
        <v>58</v>
      </c>
      <c r="W21" s="123"/>
      <c r="X21" s="124"/>
      <c r="Y21" s="125"/>
      <c r="AB21" s="78"/>
      <c r="AC21" s="78"/>
      <c r="AD21" s="78"/>
      <c r="AE21" s="78"/>
      <c r="AF21" s="78"/>
      <c r="AG21" s="78"/>
      <c r="AH21" s="78"/>
      <c r="AI21" s="78"/>
      <c r="AJ21" s="78"/>
    </row>
    <row r="22" spans="2:36">
      <c r="B22" s="126"/>
      <c r="C22" s="127"/>
      <c r="D22" s="128"/>
      <c r="E22" s="129"/>
      <c r="F22" s="130"/>
      <c r="G22" s="131">
        <v>0</v>
      </c>
      <c r="H22" s="132">
        <v>0</v>
      </c>
      <c r="I22" s="133"/>
      <c r="J22" s="134">
        <f t="shared" si="0"/>
        <v>0</v>
      </c>
      <c r="K22" s="134">
        <f t="shared" si="1"/>
        <v>0</v>
      </c>
      <c r="L22" s="134">
        <f>IFERROR(IF(K22&lt;&gt;"",K22*VLOOKUP(I22,'Active Summary'!$R$8:$S$14,2,0),0), 0)</f>
        <v>0</v>
      </c>
      <c r="M22" s="219">
        <v>0</v>
      </c>
      <c r="N22" s="135">
        <f t="shared" si="2"/>
        <v>0</v>
      </c>
      <c r="O22" s="136"/>
      <c r="P22" s="136"/>
      <c r="Q22" s="118"/>
      <c r="R22" s="137"/>
      <c r="S22" s="138"/>
      <c r="T22" s="139"/>
      <c r="U22" s="139"/>
      <c r="V22" s="122" t="s">
        <v>58</v>
      </c>
      <c r="W22" s="140"/>
      <c r="X22" s="141"/>
      <c r="Y22" s="142"/>
      <c r="AB22" s="78"/>
      <c r="AC22" s="78"/>
      <c r="AD22" s="78"/>
      <c r="AE22" s="78"/>
      <c r="AF22" s="78"/>
      <c r="AG22" s="78"/>
      <c r="AH22" s="78"/>
      <c r="AI22" s="78"/>
      <c r="AJ22" s="78"/>
    </row>
    <row r="23" spans="2:36">
      <c r="B23" s="144"/>
      <c r="C23" s="108"/>
      <c r="D23" s="109"/>
      <c r="E23" s="110"/>
      <c r="F23" s="145"/>
      <c r="G23" s="112">
        <v>0</v>
      </c>
      <c r="H23" s="146">
        <v>0</v>
      </c>
      <c r="I23" s="114"/>
      <c r="J23" s="115">
        <f t="shared" si="0"/>
        <v>0</v>
      </c>
      <c r="K23" s="115">
        <f t="shared" si="1"/>
        <v>0</v>
      </c>
      <c r="L23" s="115">
        <f>IFERROR(IF(K23&lt;&gt;"",K23*VLOOKUP(I23,'Active Summary'!$R$8:$S$14,2,0),0), 0)</f>
        <v>0</v>
      </c>
      <c r="M23" s="218">
        <v>0</v>
      </c>
      <c r="N23" s="116">
        <f t="shared" si="2"/>
        <v>0</v>
      </c>
      <c r="O23" s="117"/>
      <c r="P23" s="117"/>
      <c r="Q23" s="118"/>
      <c r="R23" s="119"/>
      <c r="S23" s="120"/>
      <c r="T23" s="121"/>
      <c r="U23" s="121"/>
      <c r="V23" s="122" t="s">
        <v>58</v>
      </c>
      <c r="W23" s="123"/>
      <c r="X23" s="124"/>
      <c r="Y23" s="125"/>
      <c r="AB23" s="78"/>
      <c r="AC23" s="78"/>
      <c r="AD23" s="78"/>
      <c r="AE23" s="78"/>
      <c r="AF23" s="78"/>
      <c r="AG23" s="78"/>
      <c r="AH23" s="78"/>
      <c r="AI23" s="78"/>
      <c r="AJ23" s="78"/>
    </row>
    <row r="24" spans="2:36">
      <c r="B24" s="126"/>
      <c r="C24" s="127"/>
      <c r="D24" s="128"/>
      <c r="E24" s="129"/>
      <c r="F24" s="130"/>
      <c r="G24" s="131">
        <v>0</v>
      </c>
      <c r="H24" s="132">
        <v>0</v>
      </c>
      <c r="I24" s="133"/>
      <c r="J24" s="134">
        <f t="shared" si="0"/>
        <v>0</v>
      </c>
      <c r="K24" s="134">
        <f t="shared" si="1"/>
        <v>0</v>
      </c>
      <c r="L24" s="134">
        <f>IFERROR(IF(K24&lt;&gt;"",K24*VLOOKUP(I24,'Active Summary'!$R$8:$S$14,2,0),0), 0)</f>
        <v>0</v>
      </c>
      <c r="M24" s="219">
        <v>0</v>
      </c>
      <c r="N24" s="135">
        <f t="shared" si="2"/>
        <v>0</v>
      </c>
      <c r="O24" s="136"/>
      <c r="P24" s="136"/>
      <c r="Q24" s="118"/>
      <c r="R24" s="137"/>
      <c r="S24" s="138"/>
      <c r="T24" s="139"/>
      <c r="U24" s="139"/>
      <c r="V24" s="122" t="s">
        <v>58</v>
      </c>
      <c r="W24" s="140"/>
      <c r="X24" s="141"/>
      <c r="Y24" s="142"/>
      <c r="AB24" s="78"/>
      <c r="AC24" s="78"/>
      <c r="AD24" s="78"/>
      <c r="AE24" s="78"/>
      <c r="AF24" s="78"/>
      <c r="AG24" s="78"/>
      <c r="AH24" s="78"/>
      <c r="AI24" s="78"/>
      <c r="AJ24" s="78"/>
    </row>
    <row r="25" spans="2:36">
      <c r="B25" s="144"/>
      <c r="C25" s="108"/>
      <c r="D25" s="109"/>
      <c r="E25" s="110"/>
      <c r="F25" s="145"/>
      <c r="G25" s="112">
        <v>0</v>
      </c>
      <c r="H25" s="146">
        <v>0</v>
      </c>
      <c r="I25" s="114"/>
      <c r="J25" s="115">
        <f t="shared" si="0"/>
        <v>0</v>
      </c>
      <c r="K25" s="115">
        <f t="shared" si="1"/>
        <v>0</v>
      </c>
      <c r="L25" s="115">
        <f>IFERROR(IF(K25&lt;&gt;"",K25*VLOOKUP(I25,'Active Summary'!$R$8:$S$14,2,0),0), 0)</f>
        <v>0</v>
      </c>
      <c r="M25" s="218">
        <v>0</v>
      </c>
      <c r="N25" s="116">
        <f t="shared" si="2"/>
        <v>0</v>
      </c>
      <c r="O25" s="117"/>
      <c r="P25" s="117"/>
      <c r="Q25" s="118"/>
      <c r="R25" s="119"/>
      <c r="S25" s="120"/>
      <c r="T25" s="121"/>
      <c r="U25" s="121"/>
      <c r="V25" s="122" t="s">
        <v>58</v>
      </c>
      <c r="W25" s="123"/>
      <c r="X25" s="124"/>
      <c r="Y25" s="125"/>
      <c r="AB25" s="78"/>
      <c r="AC25" s="78"/>
      <c r="AD25" s="78"/>
      <c r="AE25" s="78"/>
      <c r="AF25" s="78"/>
      <c r="AG25" s="78"/>
      <c r="AH25" s="78"/>
      <c r="AI25" s="78"/>
      <c r="AJ25" s="78"/>
    </row>
    <row r="26" spans="2:36">
      <c r="B26" s="126"/>
      <c r="C26" s="127"/>
      <c r="D26" s="128"/>
      <c r="E26" s="129"/>
      <c r="F26" s="130"/>
      <c r="G26" s="131">
        <v>0</v>
      </c>
      <c r="H26" s="132">
        <v>0</v>
      </c>
      <c r="I26" s="133"/>
      <c r="J26" s="134">
        <f t="shared" si="0"/>
        <v>0</v>
      </c>
      <c r="K26" s="134">
        <f t="shared" si="1"/>
        <v>0</v>
      </c>
      <c r="L26" s="134">
        <f>IFERROR(IF(K26&lt;&gt;"",K26*VLOOKUP(I26,'Active Summary'!$R$8:$S$14,2,0),0), 0)</f>
        <v>0</v>
      </c>
      <c r="M26" s="219">
        <v>0</v>
      </c>
      <c r="N26" s="135">
        <f t="shared" si="2"/>
        <v>0</v>
      </c>
      <c r="O26" s="136"/>
      <c r="P26" s="136"/>
      <c r="Q26" s="118"/>
      <c r="R26" s="137"/>
      <c r="S26" s="138"/>
      <c r="T26" s="139"/>
      <c r="U26" s="139"/>
      <c r="V26" s="122" t="s">
        <v>58</v>
      </c>
      <c r="W26" s="140"/>
      <c r="X26" s="141"/>
      <c r="Y26" s="142"/>
      <c r="AB26" s="78"/>
      <c r="AC26" s="78"/>
      <c r="AD26" s="78"/>
      <c r="AE26" s="78"/>
      <c r="AF26" s="78"/>
      <c r="AG26" s="78"/>
      <c r="AH26" s="78"/>
      <c r="AI26" s="78"/>
      <c r="AJ26" s="78"/>
    </row>
    <row r="27" spans="2:36">
      <c r="B27" s="144"/>
      <c r="C27" s="108"/>
      <c r="D27" s="109"/>
      <c r="E27" s="110"/>
      <c r="F27" s="145"/>
      <c r="G27" s="112">
        <v>0</v>
      </c>
      <c r="H27" s="146">
        <v>0</v>
      </c>
      <c r="I27" s="114"/>
      <c r="J27" s="115">
        <f t="shared" si="0"/>
        <v>0</v>
      </c>
      <c r="K27" s="115">
        <f t="shared" si="1"/>
        <v>0</v>
      </c>
      <c r="L27" s="115">
        <f>IFERROR(IF(K27&lt;&gt;"",K27*VLOOKUP(I27,'Active Summary'!$R$8:$S$14,2,0),0), 0)</f>
        <v>0</v>
      </c>
      <c r="M27" s="218">
        <v>0</v>
      </c>
      <c r="N27" s="116">
        <f t="shared" si="2"/>
        <v>0</v>
      </c>
      <c r="O27" s="117"/>
      <c r="P27" s="117"/>
      <c r="Q27" s="118"/>
      <c r="R27" s="119"/>
      <c r="S27" s="120"/>
      <c r="T27" s="121"/>
      <c r="U27" s="121"/>
      <c r="V27" s="122" t="s">
        <v>58</v>
      </c>
      <c r="W27" s="123"/>
      <c r="X27" s="124"/>
      <c r="Y27" s="125"/>
      <c r="AB27" s="78"/>
      <c r="AC27" s="78"/>
      <c r="AD27" s="78"/>
      <c r="AE27" s="78"/>
      <c r="AF27" s="78"/>
      <c r="AG27" s="78"/>
      <c r="AH27" s="78"/>
      <c r="AI27" s="78"/>
      <c r="AJ27" s="78"/>
    </row>
    <row r="28" spans="2:36">
      <c r="B28" s="126"/>
      <c r="C28" s="127"/>
      <c r="D28" s="128"/>
      <c r="E28" s="129"/>
      <c r="F28" s="130"/>
      <c r="G28" s="131">
        <v>0</v>
      </c>
      <c r="H28" s="132">
        <v>0</v>
      </c>
      <c r="I28" s="133"/>
      <c r="J28" s="134">
        <f t="shared" si="0"/>
        <v>0</v>
      </c>
      <c r="K28" s="134">
        <f t="shared" si="1"/>
        <v>0</v>
      </c>
      <c r="L28" s="134">
        <f>IFERROR(IF(K28&lt;&gt;"",K28*VLOOKUP(I28,'Active Summary'!$R$8:$S$14,2,0),0), 0)</f>
        <v>0</v>
      </c>
      <c r="M28" s="219">
        <v>0</v>
      </c>
      <c r="N28" s="135">
        <f t="shared" si="2"/>
        <v>0</v>
      </c>
      <c r="O28" s="136"/>
      <c r="P28" s="136"/>
      <c r="Q28" s="118"/>
      <c r="R28" s="137"/>
      <c r="S28" s="138"/>
      <c r="T28" s="139"/>
      <c r="U28" s="139"/>
      <c r="V28" s="122" t="s">
        <v>58</v>
      </c>
      <c r="W28" s="140"/>
      <c r="X28" s="141"/>
      <c r="Y28" s="142"/>
      <c r="AB28" s="78"/>
      <c r="AC28" s="78"/>
      <c r="AD28" s="78"/>
      <c r="AE28" s="78"/>
      <c r="AF28" s="78"/>
      <c r="AG28" s="78"/>
      <c r="AH28" s="78"/>
      <c r="AI28" s="78"/>
      <c r="AJ28" s="78"/>
    </row>
    <row r="29" spans="2:36">
      <c r="B29" s="144"/>
      <c r="C29" s="108"/>
      <c r="D29" s="109"/>
      <c r="E29" s="110"/>
      <c r="F29" s="145"/>
      <c r="G29" s="112">
        <v>0</v>
      </c>
      <c r="H29" s="146">
        <v>0</v>
      </c>
      <c r="I29" s="114"/>
      <c r="J29" s="115">
        <f t="shared" si="0"/>
        <v>0</v>
      </c>
      <c r="K29" s="115">
        <f t="shared" si="1"/>
        <v>0</v>
      </c>
      <c r="L29" s="115">
        <f>IFERROR(IF(K29&lt;&gt;"",K29*VLOOKUP(I29,'Active Summary'!$R$8:$S$14,2,0),0), 0)</f>
        <v>0</v>
      </c>
      <c r="M29" s="218">
        <v>0</v>
      </c>
      <c r="N29" s="116">
        <f t="shared" si="2"/>
        <v>0</v>
      </c>
      <c r="O29" s="117"/>
      <c r="P29" s="117"/>
      <c r="Q29" s="118"/>
      <c r="R29" s="119"/>
      <c r="S29" s="120"/>
      <c r="T29" s="121"/>
      <c r="U29" s="121"/>
      <c r="V29" s="122" t="s">
        <v>58</v>
      </c>
      <c r="W29" s="123"/>
      <c r="X29" s="124"/>
      <c r="Y29" s="125"/>
      <c r="AB29" s="78"/>
      <c r="AC29" s="78"/>
      <c r="AD29" s="78"/>
      <c r="AE29" s="78"/>
      <c r="AF29" s="78"/>
      <c r="AG29" s="78"/>
      <c r="AH29" s="78"/>
      <c r="AI29" s="78"/>
      <c r="AJ29" s="78"/>
    </row>
    <row r="30" spans="2:36">
      <c r="B30" s="126"/>
      <c r="C30" s="127"/>
      <c r="D30" s="128"/>
      <c r="E30" s="129"/>
      <c r="F30" s="130"/>
      <c r="G30" s="131">
        <v>0</v>
      </c>
      <c r="H30" s="132">
        <v>0</v>
      </c>
      <c r="I30" s="133"/>
      <c r="J30" s="134">
        <f t="shared" si="0"/>
        <v>0</v>
      </c>
      <c r="K30" s="134">
        <f t="shared" si="1"/>
        <v>0</v>
      </c>
      <c r="L30" s="134">
        <f>IFERROR(IF(K30&lt;&gt;"",K30*VLOOKUP(I30,'Active Summary'!$R$8:$S$14,2,0),0), 0)</f>
        <v>0</v>
      </c>
      <c r="M30" s="219">
        <v>0</v>
      </c>
      <c r="N30" s="135">
        <f t="shared" si="2"/>
        <v>0</v>
      </c>
      <c r="O30" s="136"/>
      <c r="P30" s="136"/>
      <c r="Q30" s="118"/>
      <c r="R30" s="137"/>
      <c r="S30" s="138"/>
      <c r="T30" s="139"/>
      <c r="U30" s="139"/>
      <c r="V30" s="122" t="s">
        <v>58</v>
      </c>
      <c r="W30" s="140"/>
      <c r="X30" s="141"/>
      <c r="Y30" s="142"/>
      <c r="AB30" s="78"/>
      <c r="AC30" s="78"/>
      <c r="AD30" s="78"/>
      <c r="AE30" s="78"/>
      <c r="AF30" s="78"/>
      <c r="AG30" s="78"/>
      <c r="AH30" s="78"/>
      <c r="AI30" s="78"/>
      <c r="AJ30" s="78"/>
    </row>
    <row r="31" spans="2:36">
      <c r="B31" s="144"/>
      <c r="C31" s="108"/>
      <c r="D31" s="109"/>
      <c r="E31" s="110"/>
      <c r="F31" s="145"/>
      <c r="G31" s="112">
        <v>0</v>
      </c>
      <c r="H31" s="146">
        <v>0</v>
      </c>
      <c r="I31" s="114"/>
      <c r="J31" s="115">
        <f t="shared" si="0"/>
        <v>0</v>
      </c>
      <c r="K31" s="115">
        <f t="shared" si="1"/>
        <v>0</v>
      </c>
      <c r="L31" s="115">
        <f>IFERROR(IF(K31&lt;&gt;"",K31*VLOOKUP(I31,'Active Summary'!$R$8:$S$14,2,0),0), 0)</f>
        <v>0</v>
      </c>
      <c r="M31" s="218">
        <v>0</v>
      </c>
      <c r="N31" s="116">
        <f t="shared" si="2"/>
        <v>0</v>
      </c>
      <c r="O31" s="117"/>
      <c r="P31" s="117"/>
      <c r="Q31" s="118"/>
      <c r="R31" s="119"/>
      <c r="S31" s="120"/>
      <c r="T31" s="121"/>
      <c r="U31" s="121"/>
      <c r="V31" s="122" t="s">
        <v>58</v>
      </c>
      <c r="W31" s="123"/>
      <c r="X31" s="124"/>
      <c r="Y31" s="125"/>
      <c r="AB31" s="78"/>
      <c r="AC31" s="78"/>
      <c r="AD31" s="78"/>
      <c r="AE31" s="78"/>
      <c r="AF31" s="78"/>
      <c r="AG31" s="78"/>
      <c r="AH31" s="78"/>
      <c r="AI31" s="78"/>
      <c r="AJ31" s="78"/>
    </row>
    <row r="32" spans="2:36">
      <c r="B32" s="126"/>
      <c r="C32" s="127"/>
      <c r="D32" s="128"/>
      <c r="E32" s="129"/>
      <c r="F32" s="130"/>
      <c r="G32" s="131">
        <v>0</v>
      </c>
      <c r="H32" s="132">
        <v>0</v>
      </c>
      <c r="I32" s="133"/>
      <c r="J32" s="134">
        <f t="shared" si="0"/>
        <v>0</v>
      </c>
      <c r="K32" s="134">
        <f t="shared" si="1"/>
        <v>0</v>
      </c>
      <c r="L32" s="134">
        <f>IFERROR(IF(K32&lt;&gt;"",K32*VLOOKUP(I32,'Active Summary'!$R$8:$S$14,2,0),0), 0)</f>
        <v>0</v>
      </c>
      <c r="M32" s="219">
        <v>0</v>
      </c>
      <c r="N32" s="135">
        <f t="shared" si="2"/>
        <v>0</v>
      </c>
      <c r="O32" s="136"/>
      <c r="P32" s="136"/>
      <c r="Q32" s="118"/>
      <c r="R32" s="137"/>
      <c r="S32" s="138"/>
      <c r="T32" s="139"/>
      <c r="U32" s="139"/>
      <c r="V32" s="122" t="s">
        <v>58</v>
      </c>
      <c r="W32" s="140"/>
      <c r="X32" s="141"/>
      <c r="Y32" s="142"/>
      <c r="AB32" s="78"/>
      <c r="AC32" s="78"/>
      <c r="AD32" s="78"/>
      <c r="AE32" s="78"/>
      <c r="AF32" s="78"/>
      <c r="AG32" s="78"/>
      <c r="AH32" s="78"/>
      <c r="AI32" s="78"/>
      <c r="AJ32" s="78"/>
    </row>
    <row r="33" spans="2:36">
      <c r="B33" s="144"/>
      <c r="C33" s="108"/>
      <c r="D33" s="109"/>
      <c r="E33" s="110"/>
      <c r="F33" s="145"/>
      <c r="G33" s="112">
        <v>0</v>
      </c>
      <c r="H33" s="146">
        <v>0</v>
      </c>
      <c r="I33" s="114"/>
      <c r="J33" s="115">
        <f t="shared" si="0"/>
        <v>0</v>
      </c>
      <c r="K33" s="115">
        <f t="shared" si="1"/>
        <v>0</v>
      </c>
      <c r="L33" s="115">
        <f>IFERROR(IF(K33&lt;&gt;"",K33*VLOOKUP(I33,'Active Summary'!$R$8:$S$14,2,0),0), 0)</f>
        <v>0</v>
      </c>
      <c r="M33" s="218">
        <v>0</v>
      </c>
      <c r="N33" s="116">
        <f t="shared" si="2"/>
        <v>0</v>
      </c>
      <c r="O33" s="117"/>
      <c r="P33" s="117"/>
      <c r="Q33" s="118"/>
      <c r="R33" s="119"/>
      <c r="S33" s="120"/>
      <c r="T33" s="121"/>
      <c r="U33" s="121"/>
      <c r="V33" s="122" t="s">
        <v>58</v>
      </c>
      <c r="W33" s="123"/>
      <c r="X33" s="124"/>
      <c r="Y33" s="125"/>
      <c r="AB33" s="78"/>
      <c r="AC33" s="78"/>
      <c r="AD33" s="78"/>
      <c r="AE33" s="78"/>
      <c r="AF33" s="78"/>
      <c r="AG33" s="78"/>
      <c r="AH33" s="78"/>
      <c r="AI33" s="78"/>
      <c r="AJ33" s="78"/>
    </row>
    <row r="34" spans="2:36">
      <c r="B34" s="126"/>
      <c r="C34" s="127"/>
      <c r="D34" s="128"/>
      <c r="E34" s="129"/>
      <c r="F34" s="130"/>
      <c r="G34" s="131">
        <v>0</v>
      </c>
      <c r="H34" s="132">
        <v>0</v>
      </c>
      <c r="I34" s="133"/>
      <c r="J34" s="134">
        <f t="shared" si="0"/>
        <v>0</v>
      </c>
      <c r="K34" s="134">
        <f t="shared" si="1"/>
        <v>0</v>
      </c>
      <c r="L34" s="134">
        <f>IFERROR(IF(K34&lt;&gt;"",K34*VLOOKUP(I34,'Active Summary'!$R$8:$S$14,2,0),0), 0)</f>
        <v>0</v>
      </c>
      <c r="M34" s="219">
        <v>0</v>
      </c>
      <c r="N34" s="135">
        <f t="shared" si="2"/>
        <v>0</v>
      </c>
      <c r="O34" s="136"/>
      <c r="P34" s="136"/>
      <c r="Q34" s="118"/>
      <c r="R34" s="137"/>
      <c r="S34" s="138"/>
      <c r="T34" s="139"/>
      <c r="U34" s="139"/>
      <c r="V34" s="122" t="s">
        <v>58</v>
      </c>
      <c r="W34" s="140"/>
      <c r="X34" s="141"/>
      <c r="Y34" s="142"/>
      <c r="AB34" s="78"/>
      <c r="AC34" s="78"/>
      <c r="AD34" s="78"/>
      <c r="AE34" s="78"/>
      <c r="AF34" s="78"/>
      <c r="AG34" s="78"/>
      <c r="AH34" s="78"/>
      <c r="AI34" s="78"/>
      <c r="AJ34" s="78"/>
    </row>
    <row r="35" spans="2:36">
      <c r="B35" s="144"/>
      <c r="C35" s="108"/>
      <c r="D35" s="109"/>
      <c r="E35" s="110"/>
      <c r="F35" s="145"/>
      <c r="G35" s="112">
        <v>0</v>
      </c>
      <c r="H35" s="146">
        <v>0</v>
      </c>
      <c r="I35" s="114"/>
      <c r="J35" s="115">
        <f t="shared" si="0"/>
        <v>0</v>
      </c>
      <c r="K35" s="115">
        <f t="shared" si="1"/>
        <v>0</v>
      </c>
      <c r="L35" s="115">
        <f>IFERROR(IF(K35&lt;&gt;"",K35*VLOOKUP(I35,'Active Summary'!$R$8:$S$14,2,0),0), 0)</f>
        <v>0</v>
      </c>
      <c r="M35" s="218">
        <v>0</v>
      </c>
      <c r="N35" s="116">
        <f t="shared" si="2"/>
        <v>0</v>
      </c>
      <c r="O35" s="117"/>
      <c r="P35" s="117"/>
      <c r="Q35" s="118"/>
      <c r="R35" s="119"/>
      <c r="S35" s="120"/>
      <c r="T35" s="121"/>
      <c r="U35" s="121"/>
      <c r="V35" s="122" t="s">
        <v>58</v>
      </c>
      <c r="W35" s="123"/>
      <c r="X35" s="124"/>
      <c r="Y35" s="125"/>
      <c r="AB35" s="78"/>
      <c r="AC35" s="78"/>
      <c r="AD35" s="78"/>
      <c r="AE35" s="78"/>
      <c r="AF35" s="78"/>
      <c r="AG35" s="78"/>
      <c r="AH35" s="78"/>
      <c r="AI35" s="78"/>
      <c r="AJ35" s="78"/>
    </row>
    <row r="36" spans="2:36">
      <c r="B36" s="126"/>
      <c r="C36" s="127"/>
      <c r="D36" s="128"/>
      <c r="E36" s="129"/>
      <c r="F36" s="130"/>
      <c r="G36" s="131">
        <v>0</v>
      </c>
      <c r="H36" s="132">
        <v>0</v>
      </c>
      <c r="I36" s="133"/>
      <c r="J36" s="134">
        <f t="shared" si="0"/>
        <v>0</v>
      </c>
      <c r="K36" s="134">
        <f t="shared" si="1"/>
        <v>0</v>
      </c>
      <c r="L36" s="134">
        <f>IFERROR(IF(K36&lt;&gt;"",K36*VLOOKUP(I36,'Active Summary'!$R$8:$S$14,2,0),0), 0)</f>
        <v>0</v>
      </c>
      <c r="M36" s="219">
        <v>0</v>
      </c>
      <c r="N36" s="135">
        <f t="shared" si="2"/>
        <v>0</v>
      </c>
      <c r="O36" s="136"/>
      <c r="P36" s="136"/>
      <c r="Q36" s="118"/>
      <c r="R36" s="137"/>
      <c r="S36" s="138"/>
      <c r="T36" s="139"/>
      <c r="U36" s="139"/>
      <c r="V36" s="122" t="s">
        <v>58</v>
      </c>
      <c r="W36" s="140"/>
      <c r="X36" s="141"/>
      <c r="Y36" s="142"/>
      <c r="AB36" s="78"/>
      <c r="AC36" s="78"/>
      <c r="AD36" s="78"/>
      <c r="AE36" s="78"/>
      <c r="AF36" s="78"/>
      <c r="AG36" s="78"/>
      <c r="AH36" s="78"/>
      <c r="AI36" s="78"/>
      <c r="AJ36" s="78"/>
    </row>
    <row r="37" spans="2:36">
      <c r="B37" s="144"/>
      <c r="C37" s="108"/>
      <c r="D37" s="109"/>
      <c r="E37" s="110"/>
      <c r="F37" s="145"/>
      <c r="G37" s="112">
        <v>0</v>
      </c>
      <c r="H37" s="146">
        <v>0</v>
      </c>
      <c r="I37" s="114"/>
      <c r="J37" s="115">
        <f t="shared" si="0"/>
        <v>0</v>
      </c>
      <c r="K37" s="115">
        <f t="shared" si="1"/>
        <v>0</v>
      </c>
      <c r="L37" s="115">
        <f>IFERROR(IF(K37&lt;&gt;"",K37*VLOOKUP(I37,'Active Summary'!$R$8:$S$14,2,0),0), 0)</f>
        <v>0</v>
      </c>
      <c r="M37" s="218">
        <v>0</v>
      </c>
      <c r="N37" s="116">
        <f t="shared" si="2"/>
        <v>0</v>
      </c>
      <c r="O37" s="117"/>
      <c r="P37" s="117"/>
      <c r="Q37" s="118"/>
      <c r="R37" s="119"/>
      <c r="S37" s="120"/>
      <c r="T37" s="121"/>
      <c r="U37" s="121"/>
      <c r="V37" s="122" t="s">
        <v>58</v>
      </c>
      <c r="W37" s="123"/>
      <c r="X37" s="124"/>
      <c r="Y37" s="125"/>
      <c r="AB37" s="78"/>
      <c r="AC37" s="78"/>
      <c r="AD37" s="78"/>
      <c r="AE37" s="78"/>
      <c r="AF37" s="78"/>
      <c r="AG37" s="78"/>
      <c r="AH37" s="78"/>
      <c r="AI37" s="78"/>
      <c r="AJ37" s="78"/>
    </row>
    <row r="38" spans="2:36">
      <c r="B38" s="126"/>
      <c r="C38" s="127"/>
      <c r="D38" s="128"/>
      <c r="E38" s="129"/>
      <c r="F38" s="130"/>
      <c r="G38" s="131">
        <v>0</v>
      </c>
      <c r="H38" s="132">
        <v>0</v>
      </c>
      <c r="I38" s="133"/>
      <c r="J38" s="134">
        <f t="shared" si="0"/>
        <v>0</v>
      </c>
      <c r="K38" s="134">
        <f t="shared" si="1"/>
        <v>0</v>
      </c>
      <c r="L38" s="134">
        <f>IFERROR(IF(K38&lt;&gt;"",K38*VLOOKUP(I38,'Active Summary'!$R$8:$S$14,2,0),0), 0)</f>
        <v>0</v>
      </c>
      <c r="M38" s="219">
        <v>0</v>
      </c>
      <c r="N38" s="135">
        <f t="shared" si="2"/>
        <v>0</v>
      </c>
      <c r="O38" s="136"/>
      <c r="P38" s="136"/>
      <c r="Q38" s="118"/>
      <c r="R38" s="137"/>
      <c r="S38" s="138"/>
      <c r="T38" s="139"/>
      <c r="U38" s="139"/>
      <c r="V38" s="122" t="s">
        <v>58</v>
      </c>
      <c r="W38" s="140"/>
      <c r="X38" s="141"/>
      <c r="Y38" s="142"/>
      <c r="AB38" s="78"/>
      <c r="AC38" s="78"/>
      <c r="AD38" s="78"/>
      <c r="AE38" s="78"/>
      <c r="AF38" s="78"/>
      <c r="AG38" s="78"/>
      <c r="AH38" s="78"/>
      <c r="AI38" s="78"/>
      <c r="AJ38" s="78"/>
    </row>
    <row r="39" spans="2:36">
      <c r="B39" s="144"/>
      <c r="C39" s="108"/>
      <c r="D39" s="109"/>
      <c r="E39" s="110"/>
      <c r="F39" s="145"/>
      <c r="G39" s="112">
        <v>0</v>
      </c>
      <c r="H39" s="146">
        <v>0</v>
      </c>
      <c r="I39" s="114"/>
      <c r="J39" s="115">
        <f t="shared" si="0"/>
        <v>0</v>
      </c>
      <c r="K39" s="115">
        <f t="shared" si="1"/>
        <v>0</v>
      </c>
      <c r="L39" s="115">
        <f>IFERROR(IF(K39&lt;&gt;"",K39*VLOOKUP(I39,'Active Summary'!$R$8:$S$14,2,0),0), 0)</f>
        <v>0</v>
      </c>
      <c r="M39" s="218">
        <v>0</v>
      </c>
      <c r="N39" s="116">
        <f t="shared" si="2"/>
        <v>0</v>
      </c>
      <c r="O39" s="117"/>
      <c r="P39" s="117"/>
      <c r="Q39" s="118"/>
      <c r="R39" s="119"/>
      <c r="S39" s="120"/>
      <c r="T39" s="121"/>
      <c r="U39" s="121"/>
      <c r="V39" s="122" t="s">
        <v>58</v>
      </c>
      <c r="W39" s="123"/>
      <c r="X39" s="124"/>
      <c r="Y39" s="125"/>
      <c r="AB39" s="78"/>
      <c r="AC39" s="78"/>
      <c r="AD39" s="78"/>
      <c r="AE39" s="78"/>
      <c r="AF39" s="78"/>
      <c r="AG39" s="78"/>
      <c r="AH39" s="78"/>
      <c r="AI39" s="78"/>
      <c r="AJ39" s="78"/>
    </row>
    <row r="40" spans="2:36">
      <c r="B40" s="126"/>
      <c r="C40" s="127"/>
      <c r="D40" s="128"/>
      <c r="E40" s="129"/>
      <c r="F40" s="130"/>
      <c r="G40" s="131">
        <v>0</v>
      </c>
      <c r="H40" s="132">
        <v>0</v>
      </c>
      <c r="I40" s="133"/>
      <c r="J40" s="134">
        <f t="shared" si="0"/>
        <v>0</v>
      </c>
      <c r="K40" s="134">
        <f t="shared" si="1"/>
        <v>0</v>
      </c>
      <c r="L40" s="134">
        <f>IFERROR(IF(K40&lt;&gt;"",K40*VLOOKUP(I40,'Active Summary'!$R$8:$S$14,2,0),0), 0)</f>
        <v>0</v>
      </c>
      <c r="M40" s="219">
        <v>0</v>
      </c>
      <c r="N40" s="135">
        <f t="shared" si="2"/>
        <v>0</v>
      </c>
      <c r="O40" s="136"/>
      <c r="P40" s="136"/>
      <c r="Q40" s="118"/>
      <c r="R40" s="137"/>
      <c r="S40" s="138"/>
      <c r="T40" s="139"/>
      <c r="U40" s="139"/>
      <c r="V40" s="122" t="s">
        <v>58</v>
      </c>
      <c r="W40" s="140"/>
      <c r="X40" s="141"/>
      <c r="Y40" s="142"/>
      <c r="AB40" s="78"/>
      <c r="AC40" s="78"/>
      <c r="AD40" s="78"/>
      <c r="AE40" s="78"/>
      <c r="AF40" s="78"/>
      <c r="AG40" s="78"/>
      <c r="AH40" s="78"/>
      <c r="AI40" s="78"/>
      <c r="AJ40" s="78"/>
    </row>
    <row r="41" spans="2:36">
      <c r="B41" s="144"/>
      <c r="C41" s="108"/>
      <c r="D41" s="109"/>
      <c r="E41" s="110"/>
      <c r="F41" s="145"/>
      <c r="G41" s="112">
        <v>0</v>
      </c>
      <c r="H41" s="146">
        <v>0</v>
      </c>
      <c r="I41" s="114"/>
      <c r="J41" s="115">
        <f t="shared" si="0"/>
        <v>0</v>
      </c>
      <c r="K41" s="115">
        <f t="shared" si="1"/>
        <v>0</v>
      </c>
      <c r="L41" s="115">
        <f>IFERROR(IF(K41&lt;&gt;"",K41*VLOOKUP(I41,'Active Summary'!$R$8:$S$14,2,0),0), 0)</f>
        <v>0</v>
      </c>
      <c r="M41" s="218">
        <v>0</v>
      </c>
      <c r="N41" s="116">
        <f t="shared" si="2"/>
        <v>0</v>
      </c>
      <c r="O41" s="117"/>
      <c r="P41" s="117"/>
      <c r="Q41" s="118"/>
      <c r="R41" s="119"/>
      <c r="S41" s="120"/>
      <c r="T41" s="121"/>
      <c r="U41" s="121"/>
      <c r="V41" s="122" t="s">
        <v>58</v>
      </c>
      <c r="W41" s="123"/>
      <c r="X41" s="124"/>
      <c r="Y41" s="125"/>
      <c r="AB41" s="78"/>
      <c r="AC41" s="78"/>
      <c r="AD41" s="78"/>
      <c r="AE41" s="78"/>
      <c r="AF41" s="78"/>
      <c r="AG41" s="78"/>
      <c r="AH41" s="78"/>
      <c r="AI41" s="78"/>
      <c r="AJ41" s="78"/>
    </row>
    <row r="42" spans="2:36">
      <c r="B42" s="126"/>
      <c r="C42" s="127"/>
      <c r="D42" s="128"/>
      <c r="E42" s="129"/>
      <c r="F42" s="130"/>
      <c r="G42" s="131">
        <v>0</v>
      </c>
      <c r="H42" s="132">
        <v>0</v>
      </c>
      <c r="I42" s="133"/>
      <c r="J42" s="134">
        <f t="shared" si="0"/>
        <v>0</v>
      </c>
      <c r="K42" s="134">
        <f t="shared" si="1"/>
        <v>0</v>
      </c>
      <c r="L42" s="134">
        <f>IFERROR(IF(K42&lt;&gt;"",K42*VLOOKUP(I42,'Active Summary'!$R$8:$S$14,2,0),0), 0)</f>
        <v>0</v>
      </c>
      <c r="M42" s="219">
        <v>0</v>
      </c>
      <c r="N42" s="135">
        <f t="shared" si="2"/>
        <v>0</v>
      </c>
      <c r="O42" s="136"/>
      <c r="P42" s="136"/>
      <c r="Q42" s="118"/>
      <c r="R42" s="137"/>
      <c r="S42" s="138"/>
      <c r="T42" s="139"/>
      <c r="U42" s="139"/>
      <c r="V42" s="122" t="s">
        <v>58</v>
      </c>
      <c r="W42" s="140"/>
      <c r="X42" s="141"/>
      <c r="Y42" s="142"/>
      <c r="AB42" s="78"/>
      <c r="AC42" s="78"/>
      <c r="AD42" s="78"/>
      <c r="AE42" s="78"/>
      <c r="AF42" s="78"/>
      <c r="AG42" s="78"/>
      <c r="AH42" s="78"/>
      <c r="AI42" s="78"/>
      <c r="AJ42" s="78"/>
    </row>
    <row r="43" spans="2:36">
      <c r="B43" s="144"/>
      <c r="C43" s="108"/>
      <c r="D43" s="109"/>
      <c r="E43" s="110"/>
      <c r="F43" s="145"/>
      <c r="G43" s="112">
        <v>0</v>
      </c>
      <c r="H43" s="146">
        <v>0</v>
      </c>
      <c r="I43" s="114"/>
      <c r="J43" s="115">
        <f t="shared" si="0"/>
        <v>0</v>
      </c>
      <c r="K43" s="115">
        <f t="shared" si="1"/>
        <v>0</v>
      </c>
      <c r="L43" s="115">
        <f>IFERROR(IF(K43&lt;&gt;"",K43*VLOOKUP(I43,'Active Summary'!$R$8:$S$14,2,0),0), 0)</f>
        <v>0</v>
      </c>
      <c r="M43" s="218">
        <v>0</v>
      </c>
      <c r="N43" s="116">
        <f t="shared" si="2"/>
        <v>0</v>
      </c>
      <c r="O43" s="117"/>
      <c r="P43" s="117"/>
      <c r="Q43" s="118"/>
      <c r="R43" s="119"/>
      <c r="S43" s="120"/>
      <c r="T43" s="121"/>
      <c r="U43" s="121"/>
      <c r="V43" s="122" t="s">
        <v>58</v>
      </c>
      <c r="W43" s="123"/>
      <c r="X43" s="124"/>
      <c r="Y43" s="125"/>
      <c r="AB43" s="78"/>
      <c r="AC43" s="78"/>
      <c r="AD43" s="78"/>
      <c r="AE43" s="78"/>
      <c r="AF43" s="78"/>
      <c r="AG43" s="78"/>
      <c r="AH43" s="78"/>
      <c r="AI43" s="78"/>
      <c r="AJ43" s="78"/>
    </row>
    <row r="44" spans="2:36">
      <c r="B44" s="126"/>
      <c r="C44" s="127"/>
      <c r="D44" s="128"/>
      <c r="E44" s="129"/>
      <c r="F44" s="130"/>
      <c r="G44" s="131">
        <v>0</v>
      </c>
      <c r="H44" s="132">
        <v>0</v>
      </c>
      <c r="I44" s="133"/>
      <c r="J44" s="134">
        <f t="shared" si="0"/>
        <v>0</v>
      </c>
      <c r="K44" s="134">
        <f t="shared" si="1"/>
        <v>0</v>
      </c>
      <c r="L44" s="134">
        <f>IFERROR(IF(K44&lt;&gt;"",K44*VLOOKUP(I44,'Active Summary'!$R$8:$S$14,2,0),0), 0)</f>
        <v>0</v>
      </c>
      <c r="M44" s="219">
        <v>0</v>
      </c>
      <c r="N44" s="135">
        <f t="shared" si="2"/>
        <v>0</v>
      </c>
      <c r="O44" s="136"/>
      <c r="P44" s="136"/>
      <c r="Q44" s="118"/>
      <c r="R44" s="137"/>
      <c r="S44" s="138"/>
      <c r="T44" s="139"/>
      <c r="U44" s="139"/>
      <c r="V44" s="122" t="s">
        <v>58</v>
      </c>
      <c r="W44" s="140"/>
      <c r="X44" s="141"/>
      <c r="Y44" s="142"/>
      <c r="AB44" s="78"/>
      <c r="AC44" s="78"/>
      <c r="AD44" s="78"/>
      <c r="AE44" s="78"/>
      <c r="AF44" s="78"/>
      <c r="AG44" s="78"/>
      <c r="AH44" s="78"/>
      <c r="AI44" s="78"/>
      <c r="AJ44" s="78"/>
    </row>
    <row r="45" spans="2:36">
      <c r="B45" s="144"/>
      <c r="C45" s="108"/>
      <c r="D45" s="109"/>
      <c r="E45" s="110"/>
      <c r="F45" s="145"/>
      <c r="G45" s="112">
        <v>0</v>
      </c>
      <c r="H45" s="146">
        <v>0</v>
      </c>
      <c r="I45" s="114"/>
      <c r="J45" s="115">
        <f t="shared" si="0"/>
        <v>0</v>
      </c>
      <c r="K45" s="115">
        <f t="shared" si="1"/>
        <v>0</v>
      </c>
      <c r="L45" s="115">
        <f>IFERROR(IF(K45&lt;&gt;"",K45*VLOOKUP(I45,'Active Summary'!$R$8:$S$14,2,0),0), 0)</f>
        <v>0</v>
      </c>
      <c r="M45" s="218">
        <v>0</v>
      </c>
      <c r="N45" s="116">
        <f t="shared" si="2"/>
        <v>0</v>
      </c>
      <c r="O45" s="117"/>
      <c r="P45" s="117"/>
      <c r="Q45" s="118"/>
      <c r="R45" s="119"/>
      <c r="S45" s="120"/>
      <c r="T45" s="121"/>
      <c r="U45" s="121"/>
      <c r="V45" s="122" t="s">
        <v>58</v>
      </c>
      <c r="W45" s="123"/>
      <c r="X45" s="124"/>
      <c r="Y45" s="125"/>
      <c r="AB45" s="78"/>
      <c r="AC45" s="78"/>
      <c r="AD45" s="78"/>
      <c r="AE45" s="78"/>
      <c r="AF45" s="78"/>
      <c r="AG45" s="78"/>
      <c r="AH45" s="78"/>
      <c r="AI45" s="78"/>
      <c r="AJ45" s="78"/>
    </row>
    <row r="46" spans="2:36">
      <c r="B46" s="126"/>
      <c r="C46" s="127"/>
      <c r="D46" s="128"/>
      <c r="E46" s="129"/>
      <c r="F46" s="130"/>
      <c r="G46" s="131">
        <v>0</v>
      </c>
      <c r="H46" s="132">
        <v>0</v>
      </c>
      <c r="I46" s="133"/>
      <c r="J46" s="134">
        <f t="shared" si="0"/>
        <v>0</v>
      </c>
      <c r="K46" s="134">
        <f t="shared" si="1"/>
        <v>0</v>
      </c>
      <c r="L46" s="134">
        <f>IFERROR(IF(K46&lt;&gt;"",K46*VLOOKUP(I46,'Active Summary'!$R$8:$S$14,2,0),0), 0)</f>
        <v>0</v>
      </c>
      <c r="M46" s="219">
        <v>0</v>
      </c>
      <c r="N46" s="135">
        <f t="shared" si="2"/>
        <v>0</v>
      </c>
      <c r="O46" s="136"/>
      <c r="P46" s="136"/>
      <c r="Q46" s="118"/>
      <c r="R46" s="137"/>
      <c r="S46" s="138"/>
      <c r="T46" s="139"/>
      <c r="U46" s="139"/>
      <c r="V46" s="122" t="s">
        <v>58</v>
      </c>
      <c r="W46" s="140"/>
      <c r="X46" s="141"/>
      <c r="Y46" s="142"/>
      <c r="AB46" s="78"/>
      <c r="AC46" s="78"/>
      <c r="AD46" s="78"/>
      <c r="AE46" s="78"/>
      <c r="AF46" s="78"/>
      <c r="AG46" s="78"/>
      <c r="AH46" s="78"/>
      <c r="AI46" s="78"/>
      <c r="AJ46" s="78"/>
    </row>
    <row r="47" spans="2:36">
      <c r="B47" s="144"/>
      <c r="C47" s="108"/>
      <c r="D47" s="109"/>
      <c r="E47" s="110"/>
      <c r="F47" s="145"/>
      <c r="G47" s="112">
        <v>0</v>
      </c>
      <c r="H47" s="146">
        <v>0</v>
      </c>
      <c r="I47" s="114"/>
      <c r="J47" s="115">
        <f t="shared" si="0"/>
        <v>0</v>
      </c>
      <c r="K47" s="115">
        <f t="shared" si="1"/>
        <v>0</v>
      </c>
      <c r="L47" s="115">
        <f>IFERROR(IF(K47&lt;&gt;"",K47*VLOOKUP(I47,'Active Summary'!$R$8:$S$14,2,0),0), 0)</f>
        <v>0</v>
      </c>
      <c r="M47" s="218">
        <v>0</v>
      </c>
      <c r="N47" s="116">
        <f t="shared" si="2"/>
        <v>0</v>
      </c>
      <c r="O47" s="117"/>
      <c r="P47" s="117"/>
      <c r="Q47" s="118"/>
      <c r="R47" s="119"/>
      <c r="S47" s="120"/>
      <c r="T47" s="121"/>
      <c r="U47" s="121"/>
      <c r="V47" s="122" t="s">
        <v>58</v>
      </c>
      <c r="W47" s="123"/>
      <c r="X47" s="124"/>
      <c r="Y47" s="125"/>
      <c r="AB47" s="78"/>
      <c r="AC47" s="78"/>
      <c r="AD47" s="78"/>
      <c r="AE47" s="78"/>
      <c r="AF47" s="78"/>
      <c r="AG47" s="78"/>
      <c r="AH47" s="78"/>
      <c r="AI47" s="78"/>
      <c r="AJ47" s="78"/>
    </row>
    <row r="48" spans="2:36">
      <c r="B48" s="126"/>
      <c r="C48" s="127"/>
      <c r="D48" s="128"/>
      <c r="E48" s="129"/>
      <c r="F48" s="130"/>
      <c r="G48" s="131">
        <v>0</v>
      </c>
      <c r="H48" s="132">
        <v>0</v>
      </c>
      <c r="I48" s="133"/>
      <c r="J48" s="134">
        <f t="shared" si="0"/>
        <v>0</v>
      </c>
      <c r="K48" s="134">
        <f t="shared" si="1"/>
        <v>0</v>
      </c>
      <c r="L48" s="134">
        <f>IFERROR(IF(K48&lt;&gt;"",K48*VLOOKUP(I48,'Active Summary'!$R$8:$S$14,2,0),0), 0)</f>
        <v>0</v>
      </c>
      <c r="M48" s="219">
        <v>0</v>
      </c>
      <c r="N48" s="135">
        <f t="shared" si="2"/>
        <v>0</v>
      </c>
      <c r="O48" s="136"/>
      <c r="P48" s="136"/>
      <c r="Q48" s="118"/>
      <c r="R48" s="137"/>
      <c r="S48" s="138"/>
      <c r="T48" s="139"/>
      <c r="U48" s="139"/>
      <c r="V48" s="122" t="s">
        <v>58</v>
      </c>
      <c r="W48" s="140"/>
      <c r="X48" s="141"/>
      <c r="Y48" s="142"/>
      <c r="AB48" s="78"/>
      <c r="AC48" s="78"/>
      <c r="AD48" s="78"/>
      <c r="AE48" s="78"/>
      <c r="AF48" s="78"/>
      <c r="AG48" s="78"/>
      <c r="AH48" s="78"/>
      <c r="AI48" s="78"/>
      <c r="AJ48" s="78"/>
    </row>
    <row r="49" spans="2:25">
      <c r="B49" s="144"/>
      <c r="C49" s="108"/>
      <c r="D49" s="109"/>
      <c r="E49" s="110"/>
      <c r="F49" s="145"/>
      <c r="G49" s="112">
        <v>0</v>
      </c>
      <c r="H49" s="146">
        <v>0</v>
      </c>
      <c r="I49" s="114"/>
      <c r="J49" s="115">
        <f t="shared" si="0"/>
        <v>0</v>
      </c>
      <c r="K49" s="115">
        <f t="shared" si="1"/>
        <v>0</v>
      </c>
      <c r="L49" s="115">
        <f>IFERROR(IF(K49&lt;&gt;"",K49*VLOOKUP(I49,'Active Summary'!$R$8:$S$14,2,0),0), 0)</f>
        <v>0</v>
      </c>
      <c r="M49" s="218">
        <v>0</v>
      </c>
      <c r="N49" s="116">
        <f t="shared" si="2"/>
        <v>0</v>
      </c>
      <c r="O49" s="117"/>
      <c r="P49" s="117"/>
      <c r="Q49" s="118"/>
      <c r="R49" s="119"/>
      <c r="S49" s="120"/>
      <c r="T49" s="121"/>
      <c r="U49" s="121"/>
      <c r="V49" s="122" t="s">
        <v>58</v>
      </c>
      <c r="W49" s="123"/>
      <c r="X49" s="124"/>
      <c r="Y49" s="125"/>
    </row>
    <row r="50" spans="2:25">
      <c r="B50" s="126"/>
      <c r="C50" s="127"/>
      <c r="D50" s="128"/>
      <c r="E50" s="129"/>
      <c r="F50" s="130"/>
      <c r="G50" s="131">
        <v>0</v>
      </c>
      <c r="H50" s="132">
        <v>0</v>
      </c>
      <c r="I50" s="133"/>
      <c r="J50" s="134">
        <f t="shared" si="0"/>
        <v>0</v>
      </c>
      <c r="K50" s="134">
        <f t="shared" si="1"/>
        <v>0</v>
      </c>
      <c r="L50" s="134">
        <f>IFERROR(IF(K50&lt;&gt;"",K50*VLOOKUP(I50,'Active Summary'!$R$8:$S$14,2,0),0), 0)</f>
        <v>0</v>
      </c>
      <c r="M50" s="219">
        <v>0</v>
      </c>
      <c r="N50" s="135">
        <f t="shared" si="2"/>
        <v>0</v>
      </c>
      <c r="O50" s="136"/>
      <c r="P50" s="136"/>
      <c r="Q50" s="118"/>
      <c r="R50" s="137"/>
      <c r="S50" s="138"/>
      <c r="T50" s="139"/>
      <c r="U50" s="139"/>
      <c r="V50" s="122" t="s">
        <v>58</v>
      </c>
      <c r="W50" s="140"/>
      <c r="X50" s="141"/>
      <c r="Y50" s="142"/>
    </row>
    <row r="51" spans="2:25">
      <c r="B51" s="144"/>
      <c r="C51" s="108"/>
      <c r="D51" s="109"/>
      <c r="E51" s="110"/>
      <c r="F51" s="145"/>
      <c r="G51" s="112">
        <v>0</v>
      </c>
      <c r="H51" s="146">
        <v>0</v>
      </c>
      <c r="I51" s="114"/>
      <c r="J51" s="115">
        <f t="shared" si="0"/>
        <v>0</v>
      </c>
      <c r="K51" s="115">
        <f t="shared" si="1"/>
        <v>0</v>
      </c>
      <c r="L51" s="115">
        <f>IFERROR(IF(K51&lt;&gt;"",K51*VLOOKUP(I51,'Active Summary'!$R$8:$S$14,2,0),0), 0)</f>
        <v>0</v>
      </c>
      <c r="M51" s="218">
        <v>0</v>
      </c>
      <c r="N51" s="116">
        <f t="shared" si="2"/>
        <v>0</v>
      </c>
      <c r="O51" s="117"/>
      <c r="P51" s="117"/>
      <c r="Q51" s="118"/>
      <c r="R51" s="119"/>
      <c r="S51" s="120"/>
      <c r="T51" s="121"/>
      <c r="U51" s="121"/>
      <c r="V51" s="122" t="s">
        <v>58</v>
      </c>
      <c r="W51" s="123"/>
      <c r="X51" s="124"/>
      <c r="Y51" s="125"/>
    </row>
    <row r="52" spans="2:25">
      <c r="B52" s="126"/>
      <c r="C52" s="127"/>
      <c r="D52" s="128"/>
      <c r="E52" s="129"/>
      <c r="F52" s="130"/>
      <c r="G52" s="131">
        <v>0</v>
      </c>
      <c r="H52" s="132">
        <v>0</v>
      </c>
      <c r="I52" s="133"/>
      <c r="J52" s="134">
        <f t="shared" si="0"/>
        <v>0</v>
      </c>
      <c r="K52" s="134">
        <f t="shared" si="1"/>
        <v>0</v>
      </c>
      <c r="L52" s="134">
        <f>IFERROR(IF(K52&lt;&gt;"",K52*VLOOKUP(I52,'Active Summary'!$R$8:$S$14,2,0),0), 0)</f>
        <v>0</v>
      </c>
      <c r="M52" s="219">
        <v>0</v>
      </c>
      <c r="N52" s="135">
        <f t="shared" si="2"/>
        <v>0</v>
      </c>
      <c r="O52" s="136"/>
      <c r="P52" s="136"/>
      <c r="Q52" s="118"/>
      <c r="R52" s="137"/>
      <c r="S52" s="138"/>
      <c r="T52" s="139"/>
      <c r="U52" s="139"/>
      <c r="V52" s="122" t="s">
        <v>58</v>
      </c>
      <c r="W52" s="140"/>
      <c r="X52" s="141"/>
      <c r="Y52" s="142"/>
    </row>
    <row r="53" spans="2:25">
      <c r="B53" s="144"/>
      <c r="C53" s="108"/>
      <c r="D53" s="109"/>
      <c r="E53" s="110"/>
      <c r="F53" s="145"/>
      <c r="G53" s="112">
        <v>0</v>
      </c>
      <c r="H53" s="146">
        <v>0</v>
      </c>
      <c r="I53" s="114"/>
      <c r="J53" s="115">
        <f t="shared" si="0"/>
        <v>0</v>
      </c>
      <c r="K53" s="115">
        <f t="shared" si="1"/>
        <v>0</v>
      </c>
      <c r="L53" s="115">
        <f>IFERROR(IF(K53&lt;&gt;"",K53*VLOOKUP(I53,'Active Summary'!$R$8:$S$14,2,0),0), 0)</f>
        <v>0</v>
      </c>
      <c r="M53" s="218">
        <v>0</v>
      </c>
      <c r="N53" s="116">
        <f t="shared" si="2"/>
        <v>0</v>
      </c>
      <c r="O53" s="117"/>
      <c r="P53" s="117"/>
      <c r="Q53" s="118"/>
      <c r="R53" s="119"/>
      <c r="S53" s="120"/>
      <c r="T53" s="121"/>
      <c r="U53" s="121"/>
      <c r="V53" s="122" t="s">
        <v>58</v>
      </c>
      <c r="W53" s="123"/>
      <c r="X53" s="124"/>
      <c r="Y53" s="125"/>
    </row>
    <row r="54" spans="2:25">
      <c r="B54" s="126"/>
      <c r="C54" s="127"/>
      <c r="D54" s="128"/>
      <c r="E54" s="129"/>
      <c r="F54" s="130"/>
      <c r="G54" s="131">
        <v>0</v>
      </c>
      <c r="H54" s="132">
        <v>0</v>
      </c>
      <c r="I54" s="133"/>
      <c r="J54" s="134">
        <f t="shared" si="0"/>
        <v>0</v>
      </c>
      <c r="K54" s="134">
        <f t="shared" si="1"/>
        <v>0</v>
      </c>
      <c r="L54" s="134">
        <f>IFERROR(IF(K54&lt;&gt;"",K54*VLOOKUP(I54,'Active Summary'!$R$8:$S$14,2,0),0), 0)</f>
        <v>0</v>
      </c>
      <c r="M54" s="219">
        <v>0</v>
      </c>
      <c r="N54" s="135">
        <f t="shared" si="2"/>
        <v>0</v>
      </c>
      <c r="O54" s="136"/>
      <c r="P54" s="136"/>
      <c r="Q54" s="118"/>
      <c r="R54" s="137"/>
      <c r="S54" s="138"/>
      <c r="T54" s="139"/>
      <c r="U54" s="139"/>
      <c r="V54" s="122" t="s">
        <v>58</v>
      </c>
      <c r="W54" s="140"/>
      <c r="X54" s="141"/>
      <c r="Y54" s="142"/>
    </row>
    <row r="55" spans="2:25">
      <c r="B55" s="144"/>
      <c r="C55" s="108"/>
      <c r="D55" s="109"/>
      <c r="E55" s="110"/>
      <c r="F55" s="145"/>
      <c r="G55" s="112">
        <v>0</v>
      </c>
      <c r="H55" s="146">
        <v>0</v>
      </c>
      <c r="I55" s="114"/>
      <c r="J55" s="115">
        <f t="shared" si="0"/>
        <v>0</v>
      </c>
      <c r="K55" s="115">
        <f t="shared" si="1"/>
        <v>0</v>
      </c>
      <c r="L55" s="115">
        <f>IFERROR(IF(K55&lt;&gt;"",K55*VLOOKUP(I55,'Active Summary'!$R$8:$S$14,2,0),0), 0)</f>
        <v>0</v>
      </c>
      <c r="M55" s="218">
        <v>0</v>
      </c>
      <c r="N55" s="116">
        <f t="shared" si="2"/>
        <v>0</v>
      </c>
      <c r="O55" s="117"/>
      <c r="P55" s="117"/>
      <c r="Q55" s="118"/>
      <c r="R55" s="119"/>
      <c r="S55" s="120"/>
      <c r="T55" s="121"/>
      <c r="U55" s="121"/>
      <c r="V55" s="122" t="s">
        <v>58</v>
      </c>
      <c r="W55" s="123"/>
      <c r="X55" s="124"/>
      <c r="Y55" s="125"/>
    </row>
    <row r="56" spans="2:25">
      <c r="B56" s="126"/>
      <c r="C56" s="127"/>
      <c r="D56" s="128"/>
      <c r="E56" s="129"/>
      <c r="F56" s="130"/>
      <c r="G56" s="131">
        <v>0</v>
      </c>
      <c r="H56" s="132">
        <v>0</v>
      </c>
      <c r="I56" s="133"/>
      <c r="J56" s="134">
        <f t="shared" si="0"/>
        <v>0</v>
      </c>
      <c r="K56" s="134">
        <f t="shared" si="1"/>
        <v>0</v>
      </c>
      <c r="L56" s="134">
        <f>IFERROR(IF(K56&lt;&gt;"",K56*VLOOKUP(I56,'Active Summary'!$R$8:$S$14,2,0),0), 0)</f>
        <v>0</v>
      </c>
      <c r="M56" s="219">
        <v>0</v>
      </c>
      <c r="N56" s="135">
        <f t="shared" si="2"/>
        <v>0</v>
      </c>
      <c r="O56" s="136"/>
      <c r="P56" s="136"/>
      <c r="Q56" s="118"/>
      <c r="R56" s="137"/>
      <c r="S56" s="138"/>
      <c r="T56" s="139"/>
      <c r="U56" s="139"/>
      <c r="V56" s="122" t="s">
        <v>58</v>
      </c>
      <c r="W56" s="140"/>
      <c r="X56" s="141"/>
      <c r="Y56" s="142"/>
    </row>
    <row r="57" spans="2:25">
      <c r="B57" s="144"/>
      <c r="C57" s="108"/>
      <c r="D57" s="109"/>
      <c r="E57" s="110"/>
      <c r="F57" s="145"/>
      <c r="G57" s="112">
        <v>0</v>
      </c>
      <c r="H57" s="146">
        <v>0</v>
      </c>
      <c r="I57" s="114"/>
      <c r="J57" s="115">
        <f t="shared" si="0"/>
        <v>0</v>
      </c>
      <c r="K57" s="115">
        <f t="shared" si="1"/>
        <v>0</v>
      </c>
      <c r="L57" s="115">
        <f>IFERROR(IF(K57&lt;&gt;"",K57*VLOOKUP(I57,'Active Summary'!$R$8:$S$14,2,0),0), 0)</f>
        <v>0</v>
      </c>
      <c r="M57" s="218">
        <v>0</v>
      </c>
      <c r="N57" s="116">
        <f t="shared" si="2"/>
        <v>0</v>
      </c>
      <c r="O57" s="117"/>
      <c r="P57" s="117"/>
      <c r="Q57" s="118"/>
      <c r="R57" s="119"/>
      <c r="S57" s="120"/>
      <c r="T57" s="121"/>
      <c r="U57" s="121"/>
      <c r="V57" s="122" t="s">
        <v>58</v>
      </c>
      <c r="W57" s="123"/>
      <c r="X57" s="124"/>
      <c r="Y57" s="125"/>
    </row>
    <row r="58" spans="2:25">
      <c r="B58" s="126"/>
      <c r="C58" s="127"/>
      <c r="D58" s="128"/>
      <c r="E58" s="129"/>
      <c r="F58" s="130"/>
      <c r="G58" s="131">
        <v>0</v>
      </c>
      <c r="H58" s="132">
        <v>0</v>
      </c>
      <c r="I58" s="133"/>
      <c r="J58" s="134">
        <f t="shared" si="0"/>
        <v>0</v>
      </c>
      <c r="K58" s="134">
        <f t="shared" si="1"/>
        <v>0</v>
      </c>
      <c r="L58" s="134">
        <f>IFERROR(IF(K58&lt;&gt;"",K58*VLOOKUP(I58,'Active Summary'!$R$8:$S$14,2,0),0), 0)</f>
        <v>0</v>
      </c>
      <c r="M58" s="219">
        <v>0</v>
      </c>
      <c r="N58" s="135">
        <f t="shared" si="2"/>
        <v>0</v>
      </c>
      <c r="O58" s="136"/>
      <c r="P58" s="136"/>
      <c r="Q58" s="118"/>
      <c r="R58" s="137"/>
      <c r="S58" s="138"/>
      <c r="T58" s="139"/>
      <c r="U58" s="139"/>
      <c r="V58" s="122" t="s">
        <v>58</v>
      </c>
      <c r="W58" s="140"/>
      <c r="X58" s="141"/>
      <c r="Y58" s="142"/>
    </row>
    <row r="59" spans="2:25">
      <c r="B59" s="144"/>
      <c r="C59" s="108"/>
      <c r="D59" s="109"/>
      <c r="E59" s="110"/>
      <c r="F59" s="145"/>
      <c r="G59" s="112">
        <v>0</v>
      </c>
      <c r="H59" s="146">
        <v>0</v>
      </c>
      <c r="I59" s="114"/>
      <c r="J59" s="115">
        <f t="shared" si="0"/>
        <v>0</v>
      </c>
      <c r="K59" s="115">
        <f t="shared" si="1"/>
        <v>0</v>
      </c>
      <c r="L59" s="115">
        <f>IFERROR(IF(K59&lt;&gt;"",K59*VLOOKUP(I59,'Active Summary'!$R$8:$S$14,2,0),0), 0)</f>
        <v>0</v>
      </c>
      <c r="M59" s="218">
        <v>0</v>
      </c>
      <c r="N59" s="116">
        <f t="shared" si="2"/>
        <v>0</v>
      </c>
      <c r="O59" s="117"/>
      <c r="P59" s="117"/>
      <c r="Q59" s="118"/>
      <c r="R59" s="119"/>
      <c r="S59" s="120"/>
      <c r="T59" s="121"/>
      <c r="U59" s="121"/>
      <c r="V59" s="122" t="s">
        <v>58</v>
      </c>
      <c r="W59" s="123"/>
      <c r="X59" s="124"/>
      <c r="Y59" s="125"/>
    </row>
    <row r="60" spans="2:25">
      <c r="B60" s="126"/>
      <c r="C60" s="127"/>
      <c r="D60" s="128"/>
      <c r="E60" s="129"/>
      <c r="F60" s="130"/>
      <c r="G60" s="131">
        <v>0</v>
      </c>
      <c r="H60" s="132">
        <v>0</v>
      </c>
      <c r="I60" s="133"/>
      <c r="J60" s="134">
        <f t="shared" si="0"/>
        <v>0</v>
      </c>
      <c r="K60" s="134">
        <f t="shared" si="1"/>
        <v>0</v>
      </c>
      <c r="L60" s="134">
        <f>IFERROR(IF(K60&lt;&gt;"",K60*VLOOKUP(I60,'Active Summary'!$R$8:$S$14,2,0),0), 0)</f>
        <v>0</v>
      </c>
      <c r="M60" s="219">
        <v>0</v>
      </c>
      <c r="N60" s="135">
        <f t="shared" si="2"/>
        <v>0</v>
      </c>
      <c r="O60" s="136"/>
      <c r="P60" s="136"/>
      <c r="Q60" s="118"/>
      <c r="R60" s="137"/>
      <c r="S60" s="138"/>
      <c r="T60" s="139"/>
      <c r="U60" s="139"/>
      <c r="V60" s="122" t="s">
        <v>58</v>
      </c>
      <c r="W60" s="140"/>
      <c r="X60" s="141"/>
      <c r="Y60" s="142"/>
    </row>
    <row r="61" spans="2:25">
      <c r="B61" s="144"/>
      <c r="C61" s="108"/>
      <c r="D61" s="109"/>
      <c r="E61" s="110"/>
      <c r="F61" s="145"/>
      <c r="G61" s="112">
        <v>0</v>
      </c>
      <c r="H61" s="146">
        <v>0</v>
      </c>
      <c r="I61" s="114"/>
      <c r="J61" s="115">
        <f t="shared" si="0"/>
        <v>0</v>
      </c>
      <c r="K61" s="115">
        <f t="shared" si="1"/>
        <v>0</v>
      </c>
      <c r="L61" s="115">
        <f>IFERROR(IF(K61&lt;&gt;"",K61*VLOOKUP(I61,'Active Summary'!$R$8:$S$14,2,0),0), 0)</f>
        <v>0</v>
      </c>
      <c r="M61" s="218">
        <v>0</v>
      </c>
      <c r="N61" s="116">
        <f t="shared" si="2"/>
        <v>0</v>
      </c>
      <c r="O61" s="117"/>
      <c r="P61" s="117"/>
      <c r="Q61" s="118"/>
      <c r="R61" s="119"/>
      <c r="S61" s="120"/>
      <c r="T61" s="121"/>
      <c r="U61" s="121"/>
      <c r="V61" s="122" t="s">
        <v>58</v>
      </c>
      <c r="W61" s="123"/>
      <c r="X61" s="124"/>
      <c r="Y61" s="125"/>
    </row>
    <row r="62" spans="2:25">
      <c r="B62" s="126"/>
      <c r="C62" s="127"/>
      <c r="D62" s="128"/>
      <c r="E62" s="129"/>
      <c r="F62" s="130"/>
      <c r="G62" s="131">
        <v>0</v>
      </c>
      <c r="H62" s="132">
        <v>0</v>
      </c>
      <c r="I62" s="133"/>
      <c r="J62" s="134">
        <f t="shared" si="0"/>
        <v>0</v>
      </c>
      <c r="K62" s="134">
        <f t="shared" si="1"/>
        <v>0</v>
      </c>
      <c r="L62" s="134">
        <f>IFERROR(IF(K62&lt;&gt;"",K62*VLOOKUP(I62,'Active Summary'!$R$8:$S$14,2,0),0), 0)</f>
        <v>0</v>
      </c>
      <c r="M62" s="219">
        <v>0</v>
      </c>
      <c r="N62" s="135">
        <f t="shared" si="2"/>
        <v>0</v>
      </c>
      <c r="O62" s="136"/>
      <c r="P62" s="136"/>
      <c r="Q62" s="118"/>
      <c r="R62" s="137"/>
      <c r="S62" s="138"/>
      <c r="T62" s="139"/>
      <c r="U62" s="139"/>
      <c r="V62" s="122" t="s">
        <v>58</v>
      </c>
      <c r="W62" s="140"/>
      <c r="X62" s="141"/>
      <c r="Y62" s="142"/>
    </row>
    <row r="63" spans="2:25">
      <c r="B63" s="144"/>
      <c r="C63" s="108"/>
      <c r="D63" s="109"/>
      <c r="E63" s="110"/>
      <c r="F63" s="145"/>
      <c r="G63" s="112">
        <v>0</v>
      </c>
      <c r="H63" s="146">
        <v>0</v>
      </c>
      <c r="I63" s="114"/>
      <c r="J63" s="115">
        <f t="shared" si="0"/>
        <v>0</v>
      </c>
      <c r="K63" s="115">
        <f t="shared" si="1"/>
        <v>0</v>
      </c>
      <c r="L63" s="115">
        <f>IFERROR(IF(K63&lt;&gt;"",K63*VLOOKUP(I63,'Active Summary'!$R$8:$S$14,2,0),0), 0)</f>
        <v>0</v>
      </c>
      <c r="M63" s="218">
        <v>0</v>
      </c>
      <c r="N63" s="116">
        <f t="shared" si="2"/>
        <v>0</v>
      </c>
      <c r="O63" s="117"/>
      <c r="P63" s="117"/>
      <c r="Q63" s="118"/>
      <c r="R63" s="119"/>
      <c r="S63" s="120"/>
      <c r="T63" s="121"/>
      <c r="U63" s="121"/>
      <c r="V63" s="122" t="s">
        <v>58</v>
      </c>
      <c r="W63" s="123"/>
      <c r="X63" s="124"/>
      <c r="Y63" s="125"/>
    </row>
    <row r="64" spans="2:25">
      <c r="B64" s="126"/>
      <c r="C64" s="127"/>
      <c r="D64" s="128"/>
      <c r="E64" s="129"/>
      <c r="F64" s="130"/>
      <c r="G64" s="131">
        <v>0</v>
      </c>
      <c r="H64" s="132">
        <v>0</v>
      </c>
      <c r="I64" s="133"/>
      <c r="J64" s="134">
        <f t="shared" si="0"/>
        <v>0</v>
      </c>
      <c r="K64" s="134">
        <f t="shared" si="1"/>
        <v>0</v>
      </c>
      <c r="L64" s="134">
        <f>IFERROR(IF(K64&lt;&gt;"",K64*VLOOKUP(I64,'Active Summary'!$R$8:$S$14,2,0),0), 0)</f>
        <v>0</v>
      </c>
      <c r="M64" s="219">
        <v>0</v>
      </c>
      <c r="N64" s="135">
        <f t="shared" si="2"/>
        <v>0</v>
      </c>
      <c r="O64" s="136"/>
      <c r="P64" s="136"/>
      <c r="Q64" s="118"/>
      <c r="R64" s="137"/>
      <c r="S64" s="138"/>
      <c r="T64" s="139"/>
      <c r="U64" s="139"/>
      <c r="V64" s="122" t="s">
        <v>58</v>
      </c>
      <c r="W64" s="140"/>
      <c r="X64" s="141"/>
      <c r="Y64" s="142"/>
    </row>
    <row r="65" spans="2:25">
      <c r="B65" s="144"/>
      <c r="C65" s="108"/>
      <c r="D65" s="109"/>
      <c r="E65" s="110"/>
      <c r="F65" s="145"/>
      <c r="G65" s="112">
        <v>0</v>
      </c>
      <c r="H65" s="146">
        <v>0</v>
      </c>
      <c r="I65" s="114"/>
      <c r="J65" s="115">
        <f t="shared" si="0"/>
        <v>0</v>
      </c>
      <c r="K65" s="115">
        <f t="shared" si="1"/>
        <v>0</v>
      </c>
      <c r="L65" s="115">
        <f>IFERROR(IF(K65&lt;&gt;"",K65*VLOOKUP(I65,'Active Summary'!$R$8:$S$14,2,0),0), 0)</f>
        <v>0</v>
      </c>
      <c r="M65" s="218">
        <v>0</v>
      </c>
      <c r="N65" s="116">
        <f t="shared" si="2"/>
        <v>0</v>
      </c>
      <c r="O65" s="117"/>
      <c r="P65" s="117"/>
      <c r="Q65" s="118"/>
      <c r="R65" s="119"/>
      <c r="S65" s="120"/>
      <c r="T65" s="121"/>
      <c r="U65" s="121"/>
      <c r="V65" s="122" t="s">
        <v>58</v>
      </c>
      <c r="W65" s="123"/>
      <c r="X65" s="124"/>
      <c r="Y65" s="125"/>
    </row>
    <row r="66" spans="2:25">
      <c r="B66" s="126"/>
      <c r="C66" s="127"/>
      <c r="D66" s="128"/>
      <c r="E66" s="129"/>
      <c r="F66" s="130"/>
      <c r="G66" s="131">
        <v>0</v>
      </c>
      <c r="H66" s="132">
        <v>0</v>
      </c>
      <c r="I66" s="133"/>
      <c r="J66" s="134">
        <f t="shared" si="0"/>
        <v>0</v>
      </c>
      <c r="K66" s="134">
        <f t="shared" si="1"/>
        <v>0</v>
      </c>
      <c r="L66" s="134">
        <f>IFERROR(IF(K66&lt;&gt;"",K66*VLOOKUP(I66,'Active Summary'!$R$8:$S$14,2,0),0), 0)</f>
        <v>0</v>
      </c>
      <c r="M66" s="219">
        <v>0</v>
      </c>
      <c r="N66" s="135">
        <f t="shared" si="2"/>
        <v>0</v>
      </c>
      <c r="O66" s="136"/>
      <c r="P66" s="136"/>
      <c r="Q66" s="118"/>
      <c r="R66" s="137"/>
      <c r="S66" s="138"/>
      <c r="T66" s="139"/>
      <c r="U66" s="139"/>
      <c r="V66" s="122" t="s">
        <v>58</v>
      </c>
      <c r="W66" s="140"/>
      <c r="X66" s="141"/>
      <c r="Y66" s="142"/>
    </row>
    <row r="67" spans="2:25">
      <c r="B67" s="144"/>
      <c r="C67" s="108"/>
      <c r="D67" s="109"/>
      <c r="E67" s="110"/>
      <c r="F67" s="145"/>
      <c r="G67" s="112">
        <v>0</v>
      </c>
      <c r="H67" s="146">
        <v>0</v>
      </c>
      <c r="I67" s="114"/>
      <c r="J67" s="115">
        <f t="shared" si="0"/>
        <v>0</v>
      </c>
      <c r="K67" s="115">
        <f t="shared" si="1"/>
        <v>0</v>
      </c>
      <c r="L67" s="115">
        <f>IFERROR(IF(K67&lt;&gt;"",K67*VLOOKUP(I67,'Active Summary'!$R$8:$S$14,2,0),0), 0)</f>
        <v>0</v>
      </c>
      <c r="M67" s="218">
        <v>0</v>
      </c>
      <c r="N67" s="116">
        <f t="shared" si="2"/>
        <v>0</v>
      </c>
      <c r="O67" s="117"/>
      <c r="P67" s="117"/>
      <c r="Q67" s="118"/>
      <c r="R67" s="119"/>
      <c r="S67" s="120"/>
      <c r="T67" s="121"/>
      <c r="U67" s="121"/>
      <c r="V67" s="122" t="s">
        <v>58</v>
      </c>
      <c r="W67" s="123"/>
      <c r="X67" s="124"/>
      <c r="Y67" s="125"/>
    </row>
    <row r="68" spans="2:25">
      <c r="B68" s="126"/>
      <c r="C68" s="127"/>
      <c r="D68" s="128"/>
      <c r="E68" s="129"/>
      <c r="F68" s="130"/>
      <c r="G68" s="131">
        <v>0</v>
      </c>
      <c r="H68" s="132">
        <v>0</v>
      </c>
      <c r="I68" s="133"/>
      <c r="J68" s="134">
        <f t="shared" si="0"/>
        <v>0</v>
      </c>
      <c r="K68" s="134">
        <f t="shared" si="1"/>
        <v>0</v>
      </c>
      <c r="L68" s="134">
        <f>IFERROR(IF(K68&lt;&gt;"",K68*VLOOKUP(I68,'Active Summary'!$R$8:$S$14,2,0),0), 0)</f>
        <v>0</v>
      </c>
      <c r="M68" s="219">
        <v>0</v>
      </c>
      <c r="N68" s="135">
        <f t="shared" si="2"/>
        <v>0</v>
      </c>
      <c r="O68" s="136"/>
      <c r="P68" s="136"/>
      <c r="Q68" s="118"/>
      <c r="R68" s="137"/>
      <c r="S68" s="138"/>
      <c r="T68" s="139"/>
      <c r="U68" s="139"/>
      <c r="V68" s="122" t="s">
        <v>58</v>
      </c>
      <c r="W68" s="140"/>
      <c r="X68" s="141"/>
      <c r="Y68" s="142"/>
    </row>
    <row r="69" spans="2:25">
      <c r="B69" s="144"/>
      <c r="C69" s="108"/>
      <c r="D69" s="109"/>
      <c r="E69" s="110"/>
      <c r="F69" s="145"/>
      <c r="G69" s="112">
        <v>0</v>
      </c>
      <c r="H69" s="146">
        <v>0</v>
      </c>
      <c r="I69" s="114"/>
      <c r="J69" s="115">
        <f t="shared" si="0"/>
        <v>0</v>
      </c>
      <c r="K69" s="115">
        <f t="shared" si="1"/>
        <v>0</v>
      </c>
      <c r="L69" s="115">
        <f>IFERROR(IF(K69&lt;&gt;"",K69*VLOOKUP(I69,'Active Summary'!$R$8:$S$14,2,0),0), 0)</f>
        <v>0</v>
      </c>
      <c r="M69" s="218">
        <v>0</v>
      </c>
      <c r="N69" s="116">
        <f t="shared" si="2"/>
        <v>0</v>
      </c>
      <c r="O69" s="117"/>
      <c r="P69" s="117"/>
      <c r="Q69" s="118"/>
      <c r="R69" s="119"/>
      <c r="S69" s="120"/>
      <c r="T69" s="121"/>
      <c r="U69" s="121"/>
      <c r="V69" s="122" t="s">
        <v>58</v>
      </c>
      <c r="W69" s="123"/>
      <c r="X69" s="124"/>
      <c r="Y69" s="125"/>
    </row>
    <row r="70" spans="2:25">
      <c r="B70" s="126"/>
      <c r="C70" s="127"/>
      <c r="D70" s="128"/>
      <c r="E70" s="129"/>
      <c r="F70" s="130"/>
      <c r="G70" s="131">
        <v>0</v>
      </c>
      <c r="H70" s="132">
        <v>0</v>
      </c>
      <c r="I70" s="133"/>
      <c r="J70" s="134">
        <f t="shared" si="0"/>
        <v>0</v>
      </c>
      <c r="K70" s="134">
        <f t="shared" si="1"/>
        <v>0</v>
      </c>
      <c r="L70" s="134">
        <f>IFERROR(IF(K70&lt;&gt;"",K70*VLOOKUP(I70,'Active Summary'!$R$8:$S$14,2,0),0), 0)</f>
        <v>0</v>
      </c>
      <c r="M70" s="219">
        <v>0</v>
      </c>
      <c r="N70" s="135">
        <f t="shared" si="2"/>
        <v>0</v>
      </c>
      <c r="O70" s="136"/>
      <c r="P70" s="136"/>
      <c r="Q70" s="118"/>
      <c r="R70" s="137"/>
      <c r="S70" s="138"/>
      <c r="T70" s="139"/>
      <c r="U70" s="139"/>
      <c r="V70" s="122" t="s">
        <v>58</v>
      </c>
      <c r="W70" s="140"/>
      <c r="X70" s="141"/>
      <c r="Y70" s="142"/>
    </row>
    <row r="71" spans="2:25">
      <c r="B71" s="144"/>
      <c r="C71" s="108"/>
      <c r="D71" s="109"/>
      <c r="E71" s="110"/>
      <c r="F71" s="145"/>
      <c r="G71" s="112">
        <v>0</v>
      </c>
      <c r="H71" s="146">
        <v>0</v>
      </c>
      <c r="I71" s="114"/>
      <c r="J71" s="115">
        <f t="shared" si="0"/>
        <v>0</v>
      </c>
      <c r="K71" s="115">
        <f t="shared" si="1"/>
        <v>0</v>
      </c>
      <c r="L71" s="115">
        <f>IFERROR(IF(K71&lt;&gt;"",K71*VLOOKUP(I71,'Active Summary'!$R$8:$S$14,2,0),0), 0)</f>
        <v>0</v>
      </c>
      <c r="M71" s="218">
        <v>0</v>
      </c>
      <c r="N71" s="116">
        <f t="shared" si="2"/>
        <v>0</v>
      </c>
      <c r="O71" s="117"/>
      <c r="P71" s="117"/>
      <c r="Q71" s="118"/>
      <c r="R71" s="119"/>
      <c r="S71" s="120"/>
      <c r="T71" s="121"/>
      <c r="U71" s="121"/>
      <c r="V71" s="122" t="s">
        <v>58</v>
      </c>
      <c r="W71" s="123"/>
      <c r="X71" s="124"/>
      <c r="Y71" s="125"/>
    </row>
    <row r="72" spans="2:25">
      <c r="B72" s="126"/>
      <c r="C72" s="127"/>
      <c r="D72" s="128"/>
      <c r="E72" s="129"/>
      <c r="F72" s="130"/>
      <c r="G72" s="131">
        <v>0</v>
      </c>
      <c r="H72" s="132">
        <v>0</v>
      </c>
      <c r="I72" s="133"/>
      <c r="J72" s="134">
        <f t="shared" si="0"/>
        <v>0</v>
      </c>
      <c r="K72" s="134">
        <f t="shared" si="1"/>
        <v>0</v>
      </c>
      <c r="L72" s="134">
        <f>IFERROR(IF(K72&lt;&gt;"",K72*VLOOKUP(I72,'Active Summary'!$R$8:$S$14,2,0),0), 0)</f>
        <v>0</v>
      </c>
      <c r="M72" s="219">
        <v>0</v>
      </c>
      <c r="N72" s="135">
        <f t="shared" si="2"/>
        <v>0</v>
      </c>
      <c r="O72" s="136"/>
      <c r="P72" s="136"/>
      <c r="Q72" s="118"/>
      <c r="R72" s="137"/>
      <c r="S72" s="138"/>
      <c r="T72" s="139"/>
      <c r="U72" s="139"/>
      <c r="V72" s="122" t="s">
        <v>58</v>
      </c>
      <c r="W72" s="140"/>
      <c r="X72" s="141"/>
      <c r="Y72" s="142"/>
    </row>
    <row r="73" spans="2:25">
      <c r="B73" s="144"/>
      <c r="C73" s="108"/>
      <c r="D73" s="109"/>
      <c r="E73" s="110"/>
      <c r="F73" s="145"/>
      <c r="G73" s="112">
        <v>0</v>
      </c>
      <c r="H73" s="146">
        <v>0</v>
      </c>
      <c r="I73" s="114"/>
      <c r="J73" s="115">
        <f t="shared" si="0"/>
        <v>0</v>
      </c>
      <c r="K73" s="115">
        <f t="shared" si="1"/>
        <v>0</v>
      </c>
      <c r="L73" s="115">
        <f>IFERROR(IF(K73&lt;&gt;"",K73*VLOOKUP(I73,'Active Summary'!$R$8:$S$14,2,0),0), 0)</f>
        <v>0</v>
      </c>
      <c r="M73" s="218">
        <v>0</v>
      </c>
      <c r="N73" s="116">
        <f t="shared" si="2"/>
        <v>0</v>
      </c>
      <c r="O73" s="117"/>
      <c r="P73" s="117"/>
      <c r="Q73" s="118"/>
      <c r="R73" s="119"/>
      <c r="S73" s="120"/>
      <c r="T73" s="121"/>
      <c r="U73" s="121"/>
      <c r="V73" s="122" t="s">
        <v>58</v>
      </c>
      <c r="W73" s="123"/>
      <c r="X73" s="124"/>
      <c r="Y73" s="125"/>
    </row>
    <row r="74" spans="2:25">
      <c r="B74" s="126"/>
      <c r="C74" s="127"/>
      <c r="D74" s="128"/>
      <c r="E74" s="129"/>
      <c r="F74" s="130"/>
      <c r="G74" s="131">
        <v>0</v>
      </c>
      <c r="H74" s="132">
        <v>0</v>
      </c>
      <c r="I74" s="133"/>
      <c r="J74" s="134">
        <f t="shared" ref="J74:J137" si="3">IF(G74&lt;&gt;"",F74*G74,"")</f>
        <v>0</v>
      </c>
      <c r="K74" s="134">
        <f t="shared" ref="K74:K137" si="4">IF(G74&lt;&gt;"",J74+H74,"")</f>
        <v>0</v>
      </c>
      <c r="L74" s="134">
        <f>IFERROR(IF(K74&lt;&gt;"",K74*VLOOKUP(I74,'Active Summary'!$R$8:$S$14,2,0),0), 0)</f>
        <v>0</v>
      </c>
      <c r="M74" s="219">
        <v>0</v>
      </c>
      <c r="N74" s="135">
        <f t="shared" ref="N74:N137" si="5">IF(M74&lt;&gt;"",M74*L74,"")</f>
        <v>0</v>
      </c>
      <c r="O74" s="136"/>
      <c r="P74" s="136"/>
      <c r="Q74" s="118"/>
      <c r="R74" s="137"/>
      <c r="S74" s="138"/>
      <c r="T74" s="139"/>
      <c r="U74" s="139"/>
      <c r="V74" s="122" t="s">
        <v>58</v>
      </c>
      <c r="W74" s="140"/>
      <c r="X74" s="141"/>
      <c r="Y74" s="142"/>
    </row>
    <row r="75" spans="2:25">
      <c r="B75" s="144"/>
      <c r="C75" s="108"/>
      <c r="D75" s="109"/>
      <c r="E75" s="110"/>
      <c r="F75" s="145"/>
      <c r="G75" s="112">
        <v>0</v>
      </c>
      <c r="H75" s="146">
        <v>0</v>
      </c>
      <c r="I75" s="114"/>
      <c r="J75" s="115">
        <f t="shared" si="3"/>
        <v>0</v>
      </c>
      <c r="K75" s="115">
        <f t="shared" si="4"/>
        <v>0</v>
      </c>
      <c r="L75" s="115">
        <f>IFERROR(IF(K75&lt;&gt;"",K75*VLOOKUP(I75,'Active Summary'!$R$8:$S$14,2,0),0), 0)</f>
        <v>0</v>
      </c>
      <c r="M75" s="218">
        <v>0</v>
      </c>
      <c r="N75" s="116">
        <f t="shared" si="5"/>
        <v>0</v>
      </c>
      <c r="O75" s="117"/>
      <c r="P75" s="117"/>
      <c r="Q75" s="118"/>
      <c r="R75" s="119"/>
      <c r="S75" s="120"/>
      <c r="T75" s="121"/>
      <c r="U75" s="121"/>
      <c r="V75" s="122" t="s">
        <v>58</v>
      </c>
      <c r="W75" s="123"/>
      <c r="X75" s="124"/>
      <c r="Y75" s="125"/>
    </row>
    <row r="76" spans="2:25">
      <c r="B76" s="126"/>
      <c r="C76" s="127"/>
      <c r="D76" s="128"/>
      <c r="E76" s="129"/>
      <c r="F76" s="130"/>
      <c r="G76" s="131">
        <v>0</v>
      </c>
      <c r="H76" s="132">
        <v>0</v>
      </c>
      <c r="I76" s="133"/>
      <c r="J76" s="134">
        <f t="shared" si="3"/>
        <v>0</v>
      </c>
      <c r="K76" s="134">
        <f t="shared" si="4"/>
        <v>0</v>
      </c>
      <c r="L76" s="134">
        <f>IFERROR(IF(K76&lt;&gt;"",K76*VLOOKUP(I76,'Active Summary'!$R$8:$S$14,2,0),0), 0)</f>
        <v>0</v>
      </c>
      <c r="M76" s="219">
        <v>0</v>
      </c>
      <c r="N76" s="135">
        <f t="shared" si="5"/>
        <v>0</v>
      </c>
      <c r="O76" s="136"/>
      <c r="P76" s="136"/>
      <c r="Q76" s="118"/>
      <c r="R76" s="137"/>
      <c r="S76" s="138"/>
      <c r="T76" s="139"/>
      <c r="U76" s="139"/>
      <c r="V76" s="122" t="s">
        <v>58</v>
      </c>
      <c r="W76" s="140"/>
      <c r="X76" s="141"/>
      <c r="Y76" s="142"/>
    </row>
    <row r="77" spans="2:25">
      <c r="B77" s="144"/>
      <c r="C77" s="108"/>
      <c r="D77" s="109"/>
      <c r="E77" s="110"/>
      <c r="F77" s="145"/>
      <c r="G77" s="112">
        <v>0</v>
      </c>
      <c r="H77" s="146">
        <v>0</v>
      </c>
      <c r="I77" s="114"/>
      <c r="J77" s="115">
        <f t="shared" si="3"/>
        <v>0</v>
      </c>
      <c r="K77" s="115">
        <f t="shared" si="4"/>
        <v>0</v>
      </c>
      <c r="L77" s="115">
        <f>IFERROR(IF(K77&lt;&gt;"",K77*VLOOKUP(I77,'Active Summary'!$R$8:$S$14,2,0),0), 0)</f>
        <v>0</v>
      </c>
      <c r="M77" s="218">
        <v>0</v>
      </c>
      <c r="N77" s="116">
        <f t="shared" si="5"/>
        <v>0</v>
      </c>
      <c r="O77" s="117"/>
      <c r="P77" s="117"/>
      <c r="Q77" s="118"/>
      <c r="R77" s="119"/>
      <c r="S77" s="120"/>
      <c r="T77" s="121"/>
      <c r="U77" s="121"/>
      <c r="V77" s="122" t="s">
        <v>58</v>
      </c>
      <c r="W77" s="123"/>
      <c r="X77" s="124"/>
      <c r="Y77" s="125"/>
    </row>
    <row r="78" spans="2:25">
      <c r="B78" s="126"/>
      <c r="C78" s="127"/>
      <c r="D78" s="128"/>
      <c r="E78" s="129"/>
      <c r="F78" s="130"/>
      <c r="G78" s="131">
        <v>0</v>
      </c>
      <c r="H78" s="132">
        <v>0</v>
      </c>
      <c r="I78" s="133"/>
      <c r="J78" s="134">
        <f t="shared" si="3"/>
        <v>0</v>
      </c>
      <c r="K78" s="134">
        <f t="shared" si="4"/>
        <v>0</v>
      </c>
      <c r="L78" s="134">
        <f>IFERROR(IF(K78&lt;&gt;"",K78*VLOOKUP(I78,'Active Summary'!$R$8:$S$14,2,0),0), 0)</f>
        <v>0</v>
      </c>
      <c r="M78" s="219">
        <v>0</v>
      </c>
      <c r="N78" s="135">
        <f t="shared" si="5"/>
        <v>0</v>
      </c>
      <c r="O78" s="136"/>
      <c r="P78" s="136"/>
      <c r="Q78" s="118"/>
      <c r="R78" s="137"/>
      <c r="S78" s="138"/>
      <c r="T78" s="139"/>
      <c r="U78" s="139"/>
      <c r="V78" s="122" t="s">
        <v>58</v>
      </c>
      <c r="W78" s="140"/>
      <c r="X78" s="141"/>
      <c r="Y78" s="142"/>
    </row>
    <row r="79" spans="2:25">
      <c r="B79" s="144"/>
      <c r="C79" s="108"/>
      <c r="D79" s="109"/>
      <c r="E79" s="110"/>
      <c r="F79" s="145"/>
      <c r="G79" s="112">
        <v>0</v>
      </c>
      <c r="H79" s="146">
        <v>0</v>
      </c>
      <c r="I79" s="114"/>
      <c r="J79" s="115">
        <f t="shared" si="3"/>
        <v>0</v>
      </c>
      <c r="K79" s="115">
        <f t="shared" si="4"/>
        <v>0</v>
      </c>
      <c r="L79" s="115">
        <f>IFERROR(IF(K79&lt;&gt;"",K79*VLOOKUP(I79,'Active Summary'!$R$8:$S$14,2,0),0), 0)</f>
        <v>0</v>
      </c>
      <c r="M79" s="218">
        <v>0</v>
      </c>
      <c r="N79" s="116">
        <f t="shared" si="5"/>
        <v>0</v>
      </c>
      <c r="O79" s="117"/>
      <c r="P79" s="117"/>
      <c r="Q79" s="118"/>
      <c r="R79" s="119"/>
      <c r="S79" s="120"/>
      <c r="T79" s="121"/>
      <c r="U79" s="121"/>
      <c r="V79" s="122" t="s">
        <v>58</v>
      </c>
      <c r="W79" s="123"/>
      <c r="X79" s="124"/>
      <c r="Y79" s="125"/>
    </row>
    <row r="80" spans="2:25">
      <c r="B80" s="126"/>
      <c r="C80" s="127"/>
      <c r="D80" s="128"/>
      <c r="E80" s="129"/>
      <c r="F80" s="130"/>
      <c r="G80" s="131">
        <v>0</v>
      </c>
      <c r="H80" s="132">
        <v>0</v>
      </c>
      <c r="I80" s="133"/>
      <c r="J80" s="134">
        <f t="shared" si="3"/>
        <v>0</v>
      </c>
      <c r="K80" s="134">
        <f t="shared" si="4"/>
        <v>0</v>
      </c>
      <c r="L80" s="134">
        <f>IFERROR(IF(K80&lt;&gt;"",K80*VLOOKUP(I80,'Active Summary'!$R$8:$S$14,2,0),0), 0)</f>
        <v>0</v>
      </c>
      <c r="M80" s="219">
        <v>0</v>
      </c>
      <c r="N80" s="135">
        <f t="shared" si="5"/>
        <v>0</v>
      </c>
      <c r="O80" s="136"/>
      <c r="P80" s="136"/>
      <c r="Q80" s="118"/>
      <c r="R80" s="137"/>
      <c r="S80" s="138"/>
      <c r="T80" s="139"/>
      <c r="U80" s="139"/>
      <c r="V80" s="122" t="s">
        <v>58</v>
      </c>
      <c r="W80" s="140"/>
      <c r="X80" s="141"/>
      <c r="Y80" s="142"/>
    </row>
    <row r="81" spans="2:25">
      <c r="B81" s="144"/>
      <c r="C81" s="108"/>
      <c r="D81" s="109"/>
      <c r="E81" s="110"/>
      <c r="F81" s="145"/>
      <c r="G81" s="112">
        <v>0</v>
      </c>
      <c r="H81" s="146">
        <v>0</v>
      </c>
      <c r="I81" s="114"/>
      <c r="J81" s="115">
        <f t="shared" si="3"/>
        <v>0</v>
      </c>
      <c r="K81" s="115">
        <f t="shared" si="4"/>
        <v>0</v>
      </c>
      <c r="L81" s="115">
        <f>IFERROR(IF(K81&lt;&gt;"",K81*VLOOKUP(I81,'Active Summary'!$R$8:$S$14,2,0),0), 0)</f>
        <v>0</v>
      </c>
      <c r="M81" s="218">
        <v>0</v>
      </c>
      <c r="N81" s="116">
        <f t="shared" si="5"/>
        <v>0</v>
      </c>
      <c r="O81" s="117"/>
      <c r="P81" s="117"/>
      <c r="Q81" s="118"/>
      <c r="R81" s="119"/>
      <c r="S81" s="120"/>
      <c r="T81" s="121"/>
      <c r="U81" s="121"/>
      <c r="V81" s="122" t="s">
        <v>58</v>
      </c>
      <c r="W81" s="123"/>
      <c r="X81" s="124"/>
      <c r="Y81" s="125"/>
    </row>
    <row r="82" spans="2:25">
      <c r="B82" s="126"/>
      <c r="C82" s="127"/>
      <c r="D82" s="128"/>
      <c r="E82" s="129"/>
      <c r="F82" s="130"/>
      <c r="G82" s="131">
        <v>0</v>
      </c>
      <c r="H82" s="132">
        <v>0</v>
      </c>
      <c r="I82" s="133"/>
      <c r="J82" s="134">
        <f t="shared" si="3"/>
        <v>0</v>
      </c>
      <c r="K82" s="134">
        <f t="shared" si="4"/>
        <v>0</v>
      </c>
      <c r="L82" s="134">
        <f>IFERROR(IF(K82&lt;&gt;"",K82*VLOOKUP(I82,'Active Summary'!$R$8:$S$14,2,0),0), 0)</f>
        <v>0</v>
      </c>
      <c r="M82" s="219">
        <v>0</v>
      </c>
      <c r="N82" s="135">
        <f t="shared" si="5"/>
        <v>0</v>
      </c>
      <c r="O82" s="136"/>
      <c r="P82" s="136"/>
      <c r="Q82" s="118"/>
      <c r="R82" s="137"/>
      <c r="S82" s="138"/>
      <c r="T82" s="139"/>
      <c r="U82" s="139"/>
      <c r="V82" s="122" t="s">
        <v>58</v>
      </c>
      <c r="W82" s="140"/>
      <c r="X82" s="141"/>
      <c r="Y82" s="142"/>
    </row>
    <row r="83" spans="2:25">
      <c r="B83" s="144"/>
      <c r="C83" s="108"/>
      <c r="D83" s="109"/>
      <c r="E83" s="110"/>
      <c r="F83" s="145"/>
      <c r="G83" s="112">
        <v>0</v>
      </c>
      <c r="H83" s="146">
        <v>0</v>
      </c>
      <c r="I83" s="114"/>
      <c r="J83" s="115">
        <f t="shared" si="3"/>
        <v>0</v>
      </c>
      <c r="K83" s="115">
        <f t="shared" si="4"/>
        <v>0</v>
      </c>
      <c r="L83" s="115">
        <f>IFERROR(IF(K83&lt;&gt;"",K83*VLOOKUP(I83,'Active Summary'!$R$8:$S$14,2,0),0), 0)</f>
        <v>0</v>
      </c>
      <c r="M83" s="218">
        <v>0</v>
      </c>
      <c r="N83" s="116">
        <f t="shared" si="5"/>
        <v>0</v>
      </c>
      <c r="O83" s="117"/>
      <c r="P83" s="117"/>
      <c r="Q83" s="118"/>
      <c r="R83" s="119"/>
      <c r="S83" s="120"/>
      <c r="T83" s="121"/>
      <c r="U83" s="121"/>
      <c r="V83" s="122" t="s">
        <v>58</v>
      </c>
      <c r="W83" s="123"/>
      <c r="X83" s="124"/>
      <c r="Y83" s="125"/>
    </row>
    <row r="84" spans="2:25">
      <c r="B84" s="126"/>
      <c r="C84" s="127"/>
      <c r="D84" s="128"/>
      <c r="E84" s="129"/>
      <c r="F84" s="130"/>
      <c r="G84" s="131">
        <v>0</v>
      </c>
      <c r="H84" s="132">
        <v>0</v>
      </c>
      <c r="I84" s="133"/>
      <c r="J84" s="134">
        <f t="shared" si="3"/>
        <v>0</v>
      </c>
      <c r="K84" s="134">
        <f t="shared" si="4"/>
        <v>0</v>
      </c>
      <c r="L84" s="134">
        <f>IFERROR(IF(K84&lt;&gt;"",K84*VLOOKUP(I84,'Active Summary'!$R$8:$S$14,2,0),0), 0)</f>
        <v>0</v>
      </c>
      <c r="M84" s="219">
        <v>0</v>
      </c>
      <c r="N84" s="135">
        <f t="shared" si="5"/>
        <v>0</v>
      </c>
      <c r="O84" s="136"/>
      <c r="P84" s="136"/>
      <c r="Q84" s="118"/>
      <c r="R84" s="137"/>
      <c r="S84" s="138"/>
      <c r="T84" s="139"/>
      <c r="U84" s="139"/>
      <c r="V84" s="122" t="s">
        <v>58</v>
      </c>
      <c r="W84" s="140"/>
      <c r="X84" s="141"/>
      <c r="Y84" s="142"/>
    </row>
    <row r="85" spans="2:25">
      <c r="B85" s="144"/>
      <c r="C85" s="108"/>
      <c r="D85" s="109"/>
      <c r="E85" s="110"/>
      <c r="F85" s="145"/>
      <c r="G85" s="112">
        <v>0</v>
      </c>
      <c r="H85" s="146">
        <v>0</v>
      </c>
      <c r="I85" s="114"/>
      <c r="J85" s="115">
        <f t="shared" si="3"/>
        <v>0</v>
      </c>
      <c r="K85" s="115">
        <f t="shared" si="4"/>
        <v>0</v>
      </c>
      <c r="L85" s="115">
        <f>IFERROR(IF(K85&lt;&gt;"",K85*VLOOKUP(I85,'Active Summary'!$R$8:$S$14,2,0),0), 0)</f>
        <v>0</v>
      </c>
      <c r="M85" s="218">
        <v>0</v>
      </c>
      <c r="N85" s="116">
        <f t="shared" si="5"/>
        <v>0</v>
      </c>
      <c r="O85" s="117"/>
      <c r="P85" s="117"/>
      <c r="Q85" s="118"/>
      <c r="R85" s="119"/>
      <c r="S85" s="120"/>
      <c r="T85" s="121"/>
      <c r="U85" s="121"/>
      <c r="V85" s="122" t="s">
        <v>58</v>
      </c>
      <c r="W85" s="123"/>
      <c r="X85" s="124"/>
      <c r="Y85" s="125"/>
    </row>
    <row r="86" spans="2:25">
      <c r="B86" s="126"/>
      <c r="C86" s="127"/>
      <c r="D86" s="128"/>
      <c r="E86" s="129"/>
      <c r="F86" s="130"/>
      <c r="G86" s="131">
        <v>0</v>
      </c>
      <c r="H86" s="132">
        <v>0</v>
      </c>
      <c r="I86" s="133"/>
      <c r="J86" s="134">
        <f t="shared" si="3"/>
        <v>0</v>
      </c>
      <c r="K86" s="134">
        <f t="shared" si="4"/>
        <v>0</v>
      </c>
      <c r="L86" s="134">
        <f>IFERROR(IF(K86&lt;&gt;"",K86*VLOOKUP(I86,'Active Summary'!$R$8:$S$14,2,0),0), 0)</f>
        <v>0</v>
      </c>
      <c r="M86" s="219">
        <v>0</v>
      </c>
      <c r="N86" s="135">
        <f t="shared" si="5"/>
        <v>0</v>
      </c>
      <c r="O86" s="136"/>
      <c r="P86" s="136"/>
      <c r="Q86" s="118"/>
      <c r="R86" s="137"/>
      <c r="S86" s="138"/>
      <c r="T86" s="139"/>
      <c r="U86" s="139"/>
      <c r="V86" s="122" t="s">
        <v>58</v>
      </c>
      <c r="W86" s="140"/>
      <c r="X86" s="141"/>
      <c r="Y86" s="142"/>
    </row>
    <row r="87" spans="2:25">
      <c r="B87" s="144"/>
      <c r="C87" s="108"/>
      <c r="D87" s="109"/>
      <c r="E87" s="110"/>
      <c r="F87" s="145"/>
      <c r="G87" s="112">
        <v>0</v>
      </c>
      <c r="H87" s="146">
        <v>0</v>
      </c>
      <c r="I87" s="114"/>
      <c r="J87" s="115">
        <f t="shared" si="3"/>
        <v>0</v>
      </c>
      <c r="K87" s="115">
        <f t="shared" si="4"/>
        <v>0</v>
      </c>
      <c r="L87" s="115">
        <f>IFERROR(IF(K87&lt;&gt;"",K87*VLOOKUP(I87,'Active Summary'!$R$8:$S$14,2,0),0), 0)</f>
        <v>0</v>
      </c>
      <c r="M87" s="218">
        <v>0</v>
      </c>
      <c r="N87" s="116">
        <f t="shared" si="5"/>
        <v>0</v>
      </c>
      <c r="O87" s="117"/>
      <c r="P87" s="117"/>
      <c r="Q87" s="118"/>
      <c r="R87" s="119"/>
      <c r="S87" s="120"/>
      <c r="T87" s="121"/>
      <c r="U87" s="121"/>
      <c r="V87" s="122" t="s">
        <v>58</v>
      </c>
      <c r="W87" s="123"/>
      <c r="X87" s="124"/>
      <c r="Y87" s="125"/>
    </row>
    <row r="88" spans="2:25">
      <c r="B88" s="126"/>
      <c r="C88" s="127"/>
      <c r="D88" s="128"/>
      <c r="E88" s="129"/>
      <c r="F88" s="130"/>
      <c r="G88" s="131">
        <v>0</v>
      </c>
      <c r="H88" s="132">
        <v>0</v>
      </c>
      <c r="I88" s="133"/>
      <c r="J88" s="134">
        <f t="shared" si="3"/>
        <v>0</v>
      </c>
      <c r="K88" s="134">
        <f t="shared" si="4"/>
        <v>0</v>
      </c>
      <c r="L88" s="134">
        <f>IFERROR(IF(K88&lt;&gt;"",K88*VLOOKUP(I88,'Active Summary'!$R$8:$S$14,2,0),0), 0)</f>
        <v>0</v>
      </c>
      <c r="M88" s="219">
        <v>0</v>
      </c>
      <c r="N88" s="135">
        <f t="shared" si="5"/>
        <v>0</v>
      </c>
      <c r="O88" s="136"/>
      <c r="P88" s="136"/>
      <c r="Q88" s="118"/>
      <c r="R88" s="137"/>
      <c r="S88" s="138"/>
      <c r="T88" s="139"/>
      <c r="U88" s="139"/>
      <c r="V88" s="122" t="s">
        <v>58</v>
      </c>
      <c r="W88" s="140"/>
      <c r="X88" s="141"/>
      <c r="Y88" s="142"/>
    </row>
    <row r="89" spans="2:25">
      <c r="B89" s="144"/>
      <c r="C89" s="108"/>
      <c r="D89" s="109"/>
      <c r="E89" s="110"/>
      <c r="F89" s="145"/>
      <c r="G89" s="112">
        <v>0</v>
      </c>
      <c r="H89" s="146">
        <v>0</v>
      </c>
      <c r="I89" s="114"/>
      <c r="J89" s="115">
        <f t="shared" si="3"/>
        <v>0</v>
      </c>
      <c r="K89" s="115">
        <f t="shared" si="4"/>
        <v>0</v>
      </c>
      <c r="L89" s="115">
        <f>IFERROR(IF(K89&lt;&gt;"",K89*VLOOKUP(I89,'Active Summary'!$R$8:$S$14,2,0),0), 0)</f>
        <v>0</v>
      </c>
      <c r="M89" s="218">
        <v>0</v>
      </c>
      <c r="N89" s="116">
        <f t="shared" si="5"/>
        <v>0</v>
      </c>
      <c r="O89" s="117"/>
      <c r="P89" s="117"/>
      <c r="Q89" s="118"/>
      <c r="R89" s="119"/>
      <c r="S89" s="120"/>
      <c r="T89" s="121"/>
      <c r="U89" s="121"/>
      <c r="V89" s="122" t="s">
        <v>58</v>
      </c>
      <c r="W89" s="123"/>
      <c r="X89" s="124"/>
      <c r="Y89" s="125"/>
    </row>
    <row r="90" spans="2:25">
      <c r="B90" s="126"/>
      <c r="C90" s="127"/>
      <c r="D90" s="128"/>
      <c r="E90" s="129"/>
      <c r="F90" s="130"/>
      <c r="G90" s="131">
        <v>0</v>
      </c>
      <c r="H90" s="132">
        <v>0</v>
      </c>
      <c r="I90" s="133"/>
      <c r="J90" s="134">
        <f t="shared" si="3"/>
        <v>0</v>
      </c>
      <c r="K90" s="134">
        <f t="shared" si="4"/>
        <v>0</v>
      </c>
      <c r="L90" s="134">
        <f>IFERROR(IF(K90&lt;&gt;"",K90*VLOOKUP(I90,'Active Summary'!$R$8:$S$14,2,0),0), 0)</f>
        <v>0</v>
      </c>
      <c r="M90" s="219">
        <v>0</v>
      </c>
      <c r="N90" s="135">
        <f t="shared" si="5"/>
        <v>0</v>
      </c>
      <c r="O90" s="136"/>
      <c r="P90" s="136"/>
      <c r="Q90" s="118"/>
      <c r="R90" s="137"/>
      <c r="S90" s="138"/>
      <c r="T90" s="139"/>
      <c r="U90" s="139"/>
      <c r="V90" s="122" t="s">
        <v>58</v>
      </c>
      <c r="W90" s="140"/>
      <c r="X90" s="141"/>
      <c r="Y90" s="142"/>
    </row>
    <row r="91" spans="2:25">
      <c r="B91" s="144"/>
      <c r="C91" s="108"/>
      <c r="D91" s="109"/>
      <c r="E91" s="110"/>
      <c r="F91" s="145"/>
      <c r="G91" s="112">
        <v>0</v>
      </c>
      <c r="H91" s="146">
        <v>0</v>
      </c>
      <c r="I91" s="114"/>
      <c r="J91" s="115">
        <f t="shared" si="3"/>
        <v>0</v>
      </c>
      <c r="K91" s="115">
        <f t="shared" si="4"/>
        <v>0</v>
      </c>
      <c r="L91" s="115">
        <f>IFERROR(IF(K91&lt;&gt;"",K91*VLOOKUP(I91,'Active Summary'!$R$8:$S$14,2,0),0), 0)</f>
        <v>0</v>
      </c>
      <c r="M91" s="218">
        <v>0</v>
      </c>
      <c r="N91" s="116">
        <f t="shared" si="5"/>
        <v>0</v>
      </c>
      <c r="O91" s="117"/>
      <c r="P91" s="117"/>
      <c r="Q91" s="118"/>
      <c r="R91" s="119"/>
      <c r="S91" s="120"/>
      <c r="T91" s="121"/>
      <c r="U91" s="121"/>
      <c r="V91" s="122" t="s">
        <v>58</v>
      </c>
      <c r="W91" s="123"/>
      <c r="X91" s="124"/>
      <c r="Y91" s="125"/>
    </row>
    <row r="92" spans="2:25">
      <c r="B92" s="126"/>
      <c r="C92" s="127"/>
      <c r="D92" s="128"/>
      <c r="E92" s="129"/>
      <c r="F92" s="130"/>
      <c r="G92" s="131">
        <v>0</v>
      </c>
      <c r="H92" s="132">
        <v>0</v>
      </c>
      <c r="I92" s="133"/>
      <c r="J92" s="134">
        <f t="shared" si="3"/>
        <v>0</v>
      </c>
      <c r="K92" s="134">
        <f t="shared" si="4"/>
        <v>0</v>
      </c>
      <c r="L92" s="134">
        <f>IFERROR(IF(K92&lt;&gt;"",K92*VLOOKUP(I92,'Active Summary'!$R$8:$S$14,2,0),0), 0)</f>
        <v>0</v>
      </c>
      <c r="M92" s="219">
        <v>0</v>
      </c>
      <c r="N92" s="135">
        <f t="shared" si="5"/>
        <v>0</v>
      </c>
      <c r="O92" s="136"/>
      <c r="P92" s="136"/>
      <c r="Q92" s="118"/>
      <c r="R92" s="137"/>
      <c r="S92" s="138"/>
      <c r="T92" s="139"/>
      <c r="U92" s="139"/>
      <c r="V92" s="122" t="s">
        <v>58</v>
      </c>
      <c r="W92" s="140"/>
      <c r="X92" s="141"/>
      <c r="Y92" s="142"/>
    </row>
    <row r="93" spans="2:25">
      <c r="B93" s="144"/>
      <c r="C93" s="108"/>
      <c r="D93" s="109"/>
      <c r="E93" s="110"/>
      <c r="F93" s="145"/>
      <c r="G93" s="112">
        <v>0</v>
      </c>
      <c r="H93" s="146">
        <v>0</v>
      </c>
      <c r="I93" s="114"/>
      <c r="J93" s="115">
        <f t="shared" si="3"/>
        <v>0</v>
      </c>
      <c r="K93" s="115">
        <f t="shared" si="4"/>
        <v>0</v>
      </c>
      <c r="L93" s="115">
        <f>IFERROR(IF(K93&lt;&gt;"",K93*VLOOKUP(I93,'Active Summary'!$R$8:$S$14,2,0),0), 0)</f>
        <v>0</v>
      </c>
      <c r="M93" s="218">
        <v>0</v>
      </c>
      <c r="N93" s="116">
        <f t="shared" si="5"/>
        <v>0</v>
      </c>
      <c r="O93" s="117"/>
      <c r="P93" s="117"/>
      <c r="Q93" s="118"/>
      <c r="R93" s="119"/>
      <c r="S93" s="120"/>
      <c r="T93" s="121"/>
      <c r="U93" s="121"/>
      <c r="V93" s="122" t="s">
        <v>58</v>
      </c>
      <c r="W93" s="123"/>
      <c r="X93" s="124"/>
      <c r="Y93" s="125"/>
    </row>
    <row r="94" spans="2:25">
      <c r="B94" s="126"/>
      <c r="C94" s="127"/>
      <c r="D94" s="128"/>
      <c r="E94" s="129"/>
      <c r="F94" s="130"/>
      <c r="G94" s="131">
        <v>0</v>
      </c>
      <c r="H94" s="132">
        <v>0</v>
      </c>
      <c r="I94" s="133"/>
      <c r="J94" s="134">
        <f t="shared" si="3"/>
        <v>0</v>
      </c>
      <c r="K94" s="134">
        <f t="shared" si="4"/>
        <v>0</v>
      </c>
      <c r="L94" s="134">
        <f>IFERROR(IF(K94&lt;&gt;"",K94*VLOOKUP(I94,'Active Summary'!$R$8:$S$14,2,0),0), 0)</f>
        <v>0</v>
      </c>
      <c r="M94" s="219">
        <v>0</v>
      </c>
      <c r="N94" s="135">
        <f t="shared" si="5"/>
        <v>0</v>
      </c>
      <c r="O94" s="136"/>
      <c r="P94" s="136"/>
      <c r="Q94" s="118"/>
      <c r="R94" s="137"/>
      <c r="S94" s="138"/>
      <c r="T94" s="139"/>
      <c r="U94" s="139"/>
      <c r="V94" s="122" t="s">
        <v>58</v>
      </c>
      <c r="W94" s="140"/>
      <c r="X94" s="141"/>
      <c r="Y94" s="142"/>
    </row>
    <row r="95" spans="2:25">
      <c r="B95" s="144"/>
      <c r="C95" s="108"/>
      <c r="D95" s="109"/>
      <c r="E95" s="110"/>
      <c r="F95" s="145"/>
      <c r="G95" s="112">
        <v>0</v>
      </c>
      <c r="H95" s="146">
        <v>0</v>
      </c>
      <c r="I95" s="114"/>
      <c r="J95" s="115">
        <f t="shared" si="3"/>
        <v>0</v>
      </c>
      <c r="K95" s="115">
        <f t="shared" si="4"/>
        <v>0</v>
      </c>
      <c r="L95" s="115">
        <f>IFERROR(IF(K95&lt;&gt;"",K95*VLOOKUP(I95,'Active Summary'!$R$8:$S$14,2,0),0), 0)</f>
        <v>0</v>
      </c>
      <c r="M95" s="218">
        <v>0</v>
      </c>
      <c r="N95" s="116">
        <f t="shared" si="5"/>
        <v>0</v>
      </c>
      <c r="O95" s="117"/>
      <c r="P95" s="117"/>
      <c r="Q95" s="118"/>
      <c r="R95" s="119"/>
      <c r="S95" s="120"/>
      <c r="T95" s="121"/>
      <c r="U95" s="121"/>
      <c r="V95" s="122" t="s">
        <v>58</v>
      </c>
      <c r="W95" s="123"/>
      <c r="X95" s="124"/>
      <c r="Y95" s="125"/>
    </row>
    <row r="96" spans="2:25">
      <c r="B96" s="126"/>
      <c r="C96" s="127"/>
      <c r="D96" s="128"/>
      <c r="E96" s="129"/>
      <c r="F96" s="130"/>
      <c r="G96" s="131">
        <v>0</v>
      </c>
      <c r="H96" s="132">
        <v>0</v>
      </c>
      <c r="I96" s="133"/>
      <c r="J96" s="134">
        <f t="shared" si="3"/>
        <v>0</v>
      </c>
      <c r="K96" s="134">
        <f t="shared" si="4"/>
        <v>0</v>
      </c>
      <c r="L96" s="134">
        <f>IFERROR(IF(K96&lt;&gt;"",K96*VLOOKUP(I96,'Active Summary'!$R$8:$S$14,2,0),0), 0)</f>
        <v>0</v>
      </c>
      <c r="M96" s="219">
        <v>0</v>
      </c>
      <c r="N96" s="135">
        <f t="shared" si="5"/>
        <v>0</v>
      </c>
      <c r="O96" s="136"/>
      <c r="P96" s="136"/>
      <c r="Q96" s="118"/>
      <c r="R96" s="137"/>
      <c r="S96" s="138"/>
      <c r="T96" s="139"/>
      <c r="U96" s="139"/>
      <c r="V96" s="122" t="s">
        <v>58</v>
      </c>
      <c r="W96" s="140"/>
      <c r="X96" s="141"/>
      <c r="Y96" s="142"/>
    </row>
    <row r="97" spans="2:25">
      <c r="B97" s="144"/>
      <c r="C97" s="108"/>
      <c r="D97" s="109"/>
      <c r="E97" s="110"/>
      <c r="F97" s="145"/>
      <c r="G97" s="112">
        <v>0</v>
      </c>
      <c r="H97" s="146">
        <v>0</v>
      </c>
      <c r="I97" s="114"/>
      <c r="J97" s="115">
        <f t="shared" si="3"/>
        <v>0</v>
      </c>
      <c r="K97" s="115">
        <f t="shared" si="4"/>
        <v>0</v>
      </c>
      <c r="L97" s="115">
        <f>IFERROR(IF(K97&lt;&gt;"",K97*VLOOKUP(I97,'Active Summary'!$R$8:$S$14,2,0),0), 0)</f>
        <v>0</v>
      </c>
      <c r="M97" s="218">
        <v>0</v>
      </c>
      <c r="N97" s="116">
        <f t="shared" si="5"/>
        <v>0</v>
      </c>
      <c r="O97" s="117"/>
      <c r="P97" s="117"/>
      <c r="Q97" s="118"/>
      <c r="R97" s="119"/>
      <c r="S97" s="120"/>
      <c r="T97" s="121"/>
      <c r="U97" s="121"/>
      <c r="V97" s="122" t="s">
        <v>58</v>
      </c>
      <c r="W97" s="123"/>
      <c r="X97" s="124"/>
      <c r="Y97" s="125"/>
    </row>
    <row r="98" spans="2:25">
      <c r="B98" s="126"/>
      <c r="C98" s="127"/>
      <c r="D98" s="128"/>
      <c r="E98" s="129"/>
      <c r="F98" s="130"/>
      <c r="G98" s="131">
        <v>0</v>
      </c>
      <c r="H98" s="132">
        <v>0</v>
      </c>
      <c r="I98" s="133"/>
      <c r="J98" s="134">
        <f t="shared" si="3"/>
        <v>0</v>
      </c>
      <c r="K98" s="134">
        <f t="shared" si="4"/>
        <v>0</v>
      </c>
      <c r="L98" s="134">
        <f>IFERROR(IF(K98&lt;&gt;"",K98*VLOOKUP(I98,'Active Summary'!$R$8:$S$14,2,0),0), 0)</f>
        <v>0</v>
      </c>
      <c r="M98" s="219">
        <v>0</v>
      </c>
      <c r="N98" s="135">
        <f t="shared" si="5"/>
        <v>0</v>
      </c>
      <c r="O98" s="136"/>
      <c r="P98" s="136"/>
      <c r="Q98" s="118"/>
      <c r="R98" s="137"/>
      <c r="S98" s="138"/>
      <c r="T98" s="139"/>
      <c r="U98" s="139"/>
      <c r="V98" s="122" t="s">
        <v>58</v>
      </c>
      <c r="W98" s="140"/>
      <c r="X98" s="141"/>
      <c r="Y98" s="142"/>
    </row>
    <row r="99" spans="2:25">
      <c r="B99" s="144"/>
      <c r="C99" s="108"/>
      <c r="D99" s="109"/>
      <c r="E99" s="110"/>
      <c r="F99" s="145"/>
      <c r="G99" s="112">
        <v>0</v>
      </c>
      <c r="H99" s="146">
        <v>0</v>
      </c>
      <c r="I99" s="114"/>
      <c r="J99" s="115">
        <f t="shared" si="3"/>
        <v>0</v>
      </c>
      <c r="K99" s="115">
        <f t="shared" si="4"/>
        <v>0</v>
      </c>
      <c r="L99" s="115">
        <f>IFERROR(IF(K99&lt;&gt;"",K99*VLOOKUP(I99,'Active Summary'!$R$8:$S$14,2,0),0), 0)</f>
        <v>0</v>
      </c>
      <c r="M99" s="218">
        <v>0</v>
      </c>
      <c r="N99" s="116">
        <f t="shared" si="5"/>
        <v>0</v>
      </c>
      <c r="O99" s="117"/>
      <c r="P99" s="117"/>
      <c r="Q99" s="118"/>
      <c r="R99" s="119"/>
      <c r="S99" s="120"/>
      <c r="T99" s="121"/>
      <c r="U99" s="121"/>
      <c r="V99" s="122" t="s">
        <v>58</v>
      </c>
      <c r="W99" s="123"/>
      <c r="X99" s="124"/>
      <c r="Y99" s="125"/>
    </row>
    <row r="100" spans="2:25">
      <c r="B100" s="126"/>
      <c r="C100" s="127"/>
      <c r="D100" s="128"/>
      <c r="E100" s="129"/>
      <c r="F100" s="130"/>
      <c r="G100" s="131">
        <v>0</v>
      </c>
      <c r="H100" s="132">
        <v>0</v>
      </c>
      <c r="I100" s="133"/>
      <c r="J100" s="134">
        <f t="shared" si="3"/>
        <v>0</v>
      </c>
      <c r="K100" s="134">
        <f t="shared" si="4"/>
        <v>0</v>
      </c>
      <c r="L100" s="134">
        <f>IFERROR(IF(K100&lt;&gt;"",K100*VLOOKUP(I100,'Active Summary'!$R$8:$S$14,2,0),0), 0)</f>
        <v>0</v>
      </c>
      <c r="M100" s="219">
        <v>0</v>
      </c>
      <c r="N100" s="135">
        <f t="shared" si="5"/>
        <v>0</v>
      </c>
      <c r="O100" s="136"/>
      <c r="P100" s="136"/>
      <c r="Q100" s="118"/>
      <c r="R100" s="137"/>
      <c r="S100" s="138"/>
      <c r="T100" s="139"/>
      <c r="U100" s="139"/>
      <c r="V100" s="122" t="s">
        <v>58</v>
      </c>
      <c r="W100" s="140"/>
      <c r="X100" s="141"/>
      <c r="Y100" s="142"/>
    </row>
    <row r="101" spans="2:25">
      <c r="B101" s="144"/>
      <c r="C101" s="108"/>
      <c r="D101" s="109"/>
      <c r="E101" s="110"/>
      <c r="F101" s="145"/>
      <c r="G101" s="112">
        <v>0</v>
      </c>
      <c r="H101" s="146">
        <v>0</v>
      </c>
      <c r="I101" s="114"/>
      <c r="J101" s="115">
        <f t="shared" si="3"/>
        <v>0</v>
      </c>
      <c r="K101" s="115">
        <f t="shared" si="4"/>
        <v>0</v>
      </c>
      <c r="L101" s="115">
        <f>IFERROR(IF(K101&lt;&gt;"",K101*VLOOKUP(I101,'Active Summary'!$R$8:$S$14,2,0),0), 0)</f>
        <v>0</v>
      </c>
      <c r="M101" s="218">
        <v>0</v>
      </c>
      <c r="N101" s="116">
        <f t="shared" si="5"/>
        <v>0</v>
      </c>
      <c r="O101" s="117"/>
      <c r="P101" s="117"/>
      <c r="Q101" s="118"/>
      <c r="R101" s="119"/>
      <c r="S101" s="120"/>
      <c r="T101" s="121"/>
      <c r="U101" s="121"/>
      <c r="V101" s="122" t="s">
        <v>58</v>
      </c>
      <c r="W101" s="123"/>
      <c r="X101" s="124"/>
      <c r="Y101" s="125"/>
    </row>
    <row r="102" spans="2:25">
      <c r="B102" s="126"/>
      <c r="C102" s="127"/>
      <c r="D102" s="128"/>
      <c r="E102" s="129"/>
      <c r="F102" s="130"/>
      <c r="G102" s="131">
        <v>0</v>
      </c>
      <c r="H102" s="132">
        <v>0</v>
      </c>
      <c r="I102" s="133"/>
      <c r="J102" s="134">
        <f t="shared" si="3"/>
        <v>0</v>
      </c>
      <c r="K102" s="134">
        <f t="shared" si="4"/>
        <v>0</v>
      </c>
      <c r="L102" s="134">
        <f>IFERROR(IF(K102&lt;&gt;"",K102*VLOOKUP(I102,'Active Summary'!$R$8:$S$14,2,0),0), 0)</f>
        <v>0</v>
      </c>
      <c r="M102" s="219">
        <v>0</v>
      </c>
      <c r="N102" s="135">
        <f t="shared" si="5"/>
        <v>0</v>
      </c>
      <c r="O102" s="136"/>
      <c r="P102" s="136"/>
      <c r="Q102" s="118"/>
      <c r="R102" s="137"/>
      <c r="S102" s="138"/>
      <c r="T102" s="139"/>
      <c r="U102" s="139"/>
      <c r="V102" s="122" t="s">
        <v>58</v>
      </c>
      <c r="W102" s="140"/>
      <c r="X102" s="141"/>
      <c r="Y102" s="142"/>
    </row>
    <row r="103" spans="2:25">
      <c r="B103" s="144"/>
      <c r="C103" s="108"/>
      <c r="D103" s="109"/>
      <c r="E103" s="110"/>
      <c r="F103" s="145"/>
      <c r="G103" s="112">
        <v>0</v>
      </c>
      <c r="H103" s="146">
        <v>0</v>
      </c>
      <c r="I103" s="114"/>
      <c r="J103" s="115">
        <f t="shared" si="3"/>
        <v>0</v>
      </c>
      <c r="K103" s="115">
        <f t="shared" si="4"/>
        <v>0</v>
      </c>
      <c r="L103" s="115">
        <f>IFERROR(IF(K103&lt;&gt;"",K103*VLOOKUP(I103,'Active Summary'!$R$8:$S$14,2,0),0), 0)</f>
        <v>0</v>
      </c>
      <c r="M103" s="218">
        <v>0</v>
      </c>
      <c r="N103" s="116">
        <f t="shared" si="5"/>
        <v>0</v>
      </c>
      <c r="O103" s="117"/>
      <c r="P103" s="117"/>
      <c r="Q103" s="118"/>
      <c r="R103" s="119"/>
      <c r="S103" s="120"/>
      <c r="T103" s="121"/>
      <c r="U103" s="121"/>
      <c r="V103" s="122" t="s">
        <v>58</v>
      </c>
      <c r="W103" s="123"/>
      <c r="X103" s="124"/>
      <c r="Y103" s="125"/>
    </row>
    <row r="104" spans="2:25">
      <c r="B104" s="126"/>
      <c r="C104" s="127"/>
      <c r="D104" s="128"/>
      <c r="E104" s="129"/>
      <c r="F104" s="130"/>
      <c r="G104" s="131">
        <v>0</v>
      </c>
      <c r="H104" s="132">
        <v>0</v>
      </c>
      <c r="I104" s="133"/>
      <c r="J104" s="134">
        <f t="shared" si="3"/>
        <v>0</v>
      </c>
      <c r="K104" s="134">
        <f t="shared" si="4"/>
        <v>0</v>
      </c>
      <c r="L104" s="134">
        <f>IFERROR(IF(K104&lt;&gt;"",K104*VLOOKUP(I104,'Active Summary'!$R$8:$S$14,2,0),0), 0)</f>
        <v>0</v>
      </c>
      <c r="M104" s="219">
        <v>0</v>
      </c>
      <c r="N104" s="135">
        <f t="shared" si="5"/>
        <v>0</v>
      </c>
      <c r="O104" s="136"/>
      <c r="P104" s="136"/>
      <c r="Q104" s="118"/>
      <c r="R104" s="137"/>
      <c r="S104" s="138"/>
      <c r="T104" s="139"/>
      <c r="U104" s="139"/>
      <c r="V104" s="122" t="s">
        <v>58</v>
      </c>
      <c r="W104" s="140"/>
      <c r="X104" s="141"/>
      <c r="Y104" s="142"/>
    </row>
    <row r="105" spans="2:25">
      <c r="B105" s="144"/>
      <c r="C105" s="108"/>
      <c r="D105" s="109"/>
      <c r="E105" s="110"/>
      <c r="F105" s="145"/>
      <c r="G105" s="112">
        <v>0</v>
      </c>
      <c r="H105" s="146">
        <v>0</v>
      </c>
      <c r="I105" s="114"/>
      <c r="J105" s="115">
        <f t="shared" si="3"/>
        <v>0</v>
      </c>
      <c r="K105" s="115">
        <f t="shared" si="4"/>
        <v>0</v>
      </c>
      <c r="L105" s="115">
        <f>IFERROR(IF(K105&lt;&gt;"",K105*VLOOKUP(I105,'Active Summary'!$R$8:$S$14,2,0),0), 0)</f>
        <v>0</v>
      </c>
      <c r="M105" s="218">
        <v>0</v>
      </c>
      <c r="N105" s="116">
        <f t="shared" si="5"/>
        <v>0</v>
      </c>
      <c r="O105" s="117"/>
      <c r="P105" s="117"/>
      <c r="Q105" s="118"/>
      <c r="R105" s="119"/>
      <c r="S105" s="120"/>
      <c r="T105" s="121"/>
      <c r="U105" s="121"/>
      <c r="V105" s="122" t="s">
        <v>58</v>
      </c>
      <c r="W105" s="123"/>
      <c r="X105" s="124"/>
      <c r="Y105" s="125"/>
    </row>
    <row r="106" spans="2:25">
      <c r="B106" s="126"/>
      <c r="C106" s="127"/>
      <c r="D106" s="128"/>
      <c r="E106" s="129"/>
      <c r="F106" s="130"/>
      <c r="G106" s="131">
        <v>0</v>
      </c>
      <c r="H106" s="132">
        <v>0</v>
      </c>
      <c r="I106" s="133"/>
      <c r="J106" s="134">
        <f t="shared" si="3"/>
        <v>0</v>
      </c>
      <c r="K106" s="134">
        <f t="shared" si="4"/>
        <v>0</v>
      </c>
      <c r="L106" s="134">
        <f>IFERROR(IF(K106&lt;&gt;"",K106*VLOOKUP(I106,'Active Summary'!$R$8:$S$14,2,0),0), 0)</f>
        <v>0</v>
      </c>
      <c r="M106" s="219">
        <v>0</v>
      </c>
      <c r="N106" s="135">
        <f t="shared" si="5"/>
        <v>0</v>
      </c>
      <c r="O106" s="136"/>
      <c r="P106" s="136"/>
      <c r="Q106" s="118"/>
      <c r="R106" s="137"/>
      <c r="S106" s="138"/>
      <c r="T106" s="139"/>
      <c r="U106" s="139"/>
      <c r="V106" s="122" t="s">
        <v>58</v>
      </c>
      <c r="W106" s="140"/>
      <c r="X106" s="141"/>
      <c r="Y106" s="142"/>
    </row>
    <row r="107" spans="2:25">
      <c r="B107" s="144"/>
      <c r="C107" s="108"/>
      <c r="D107" s="109"/>
      <c r="E107" s="110"/>
      <c r="F107" s="145"/>
      <c r="G107" s="112">
        <v>0</v>
      </c>
      <c r="H107" s="146">
        <v>0</v>
      </c>
      <c r="I107" s="114"/>
      <c r="J107" s="115">
        <f t="shared" si="3"/>
        <v>0</v>
      </c>
      <c r="K107" s="115">
        <f t="shared" si="4"/>
        <v>0</v>
      </c>
      <c r="L107" s="115">
        <f>IFERROR(IF(K107&lt;&gt;"",K107*VLOOKUP(I107,'Active Summary'!$R$8:$S$14,2,0),0), 0)</f>
        <v>0</v>
      </c>
      <c r="M107" s="218">
        <v>0</v>
      </c>
      <c r="N107" s="116">
        <f t="shared" si="5"/>
        <v>0</v>
      </c>
      <c r="O107" s="117"/>
      <c r="P107" s="117"/>
      <c r="Q107" s="118"/>
      <c r="R107" s="119"/>
      <c r="S107" s="120"/>
      <c r="T107" s="121"/>
      <c r="U107" s="121"/>
      <c r="V107" s="122" t="s">
        <v>58</v>
      </c>
      <c r="W107" s="123"/>
      <c r="X107" s="124"/>
      <c r="Y107" s="125"/>
    </row>
    <row r="108" spans="2:25">
      <c r="B108" s="126"/>
      <c r="C108" s="127"/>
      <c r="D108" s="128"/>
      <c r="E108" s="129"/>
      <c r="F108" s="130"/>
      <c r="G108" s="131">
        <v>0</v>
      </c>
      <c r="H108" s="132">
        <v>0</v>
      </c>
      <c r="I108" s="133"/>
      <c r="J108" s="134">
        <f t="shared" si="3"/>
        <v>0</v>
      </c>
      <c r="K108" s="134">
        <f t="shared" si="4"/>
        <v>0</v>
      </c>
      <c r="L108" s="134">
        <f>IFERROR(IF(K108&lt;&gt;"",K108*VLOOKUP(I108,'Active Summary'!$R$8:$S$14,2,0),0), 0)</f>
        <v>0</v>
      </c>
      <c r="M108" s="219">
        <v>0</v>
      </c>
      <c r="N108" s="135">
        <f t="shared" si="5"/>
        <v>0</v>
      </c>
      <c r="O108" s="136"/>
      <c r="P108" s="136"/>
      <c r="Q108" s="118"/>
      <c r="R108" s="137"/>
      <c r="S108" s="138"/>
      <c r="T108" s="139"/>
      <c r="U108" s="139"/>
      <c r="V108" s="122" t="s">
        <v>58</v>
      </c>
      <c r="W108" s="140"/>
      <c r="X108" s="141"/>
      <c r="Y108" s="142"/>
    </row>
    <row r="109" spans="2:25">
      <c r="B109" s="144"/>
      <c r="C109" s="108"/>
      <c r="D109" s="109"/>
      <c r="E109" s="110"/>
      <c r="F109" s="145"/>
      <c r="G109" s="112">
        <v>0</v>
      </c>
      <c r="H109" s="146">
        <v>0</v>
      </c>
      <c r="I109" s="114"/>
      <c r="J109" s="115">
        <f t="shared" si="3"/>
        <v>0</v>
      </c>
      <c r="K109" s="115">
        <f t="shared" si="4"/>
        <v>0</v>
      </c>
      <c r="L109" s="115">
        <f>IFERROR(IF(K109&lt;&gt;"",K109*VLOOKUP(I109,'Active Summary'!$R$8:$S$14,2,0),0), 0)</f>
        <v>0</v>
      </c>
      <c r="M109" s="218">
        <v>0</v>
      </c>
      <c r="N109" s="116">
        <f t="shared" si="5"/>
        <v>0</v>
      </c>
      <c r="O109" s="117"/>
      <c r="P109" s="117"/>
      <c r="Q109" s="118"/>
      <c r="R109" s="119"/>
      <c r="S109" s="120"/>
      <c r="T109" s="121"/>
      <c r="U109" s="121"/>
      <c r="V109" s="122" t="s">
        <v>58</v>
      </c>
      <c r="W109" s="123"/>
      <c r="X109" s="124"/>
      <c r="Y109" s="125"/>
    </row>
    <row r="110" spans="2:25">
      <c r="B110" s="126"/>
      <c r="C110" s="127"/>
      <c r="D110" s="128"/>
      <c r="E110" s="129"/>
      <c r="F110" s="130"/>
      <c r="G110" s="131">
        <v>0</v>
      </c>
      <c r="H110" s="132">
        <v>0</v>
      </c>
      <c r="I110" s="133"/>
      <c r="J110" s="134">
        <f t="shared" si="3"/>
        <v>0</v>
      </c>
      <c r="K110" s="134">
        <f t="shared" si="4"/>
        <v>0</v>
      </c>
      <c r="L110" s="134">
        <f>IFERROR(IF(K110&lt;&gt;"",K110*VLOOKUP(I110,'Active Summary'!$R$8:$S$14,2,0),0), 0)</f>
        <v>0</v>
      </c>
      <c r="M110" s="219">
        <v>0</v>
      </c>
      <c r="N110" s="135">
        <f t="shared" si="5"/>
        <v>0</v>
      </c>
      <c r="O110" s="136"/>
      <c r="P110" s="136"/>
      <c r="Q110" s="118"/>
      <c r="R110" s="137"/>
      <c r="S110" s="138"/>
      <c r="T110" s="139"/>
      <c r="U110" s="139"/>
      <c r="V110" s="122" t="s">
        <v>58</v>
      </c>
      <c r="W110" s="140"/>
      <c r="X110" s="141"/>
      <c r="Y110" s="142"/>
    </row>
    <row r="111" spans="2:25">
      <c r="B111" s="144"/>
      <c r="C111" s="108"/>
      <c r="D111" s="109"/>
      <c r="E111" s="110"/>
      <c r="F111" s="145"/>
      <c r="G111" s="112">
        <v>0</v>
      </c>
      <c r="H111" s="146">
        <v>0</v>
      </c>
      <c r="I111" s="114"/>
      <c r="J111" s="115">
        <f t="shared" si="3"/>
        <v>0</v>
      </c>
      <c r="K111" s="115">
        <f t="shared" si="4"/>
        <v>0</v>
      </c>
      <c r="L111" s="115">
        <f>IFERROR(IF(K111&lt;&gt;"",K111*VLOOKUP(I111,'Active Summary'!$R$8:$S$14,2,0),0), 0)</f>
        <v>0</v>
      </c>
      <c r="M111" s="218">
        <v>0</v>
      </c>
      <c r="N111" s="116">
        <f t="shared" si="5"/>
        <v>0</v>
      </c>
      <c r="O111" s="117"/>
      <c r="P111" s="117"/>
      <c r="Q111" s="118"/>
      <c r="R111" s="119"/>
      <c r="S111" s="120"/>
      <c r="T111" s="121"/>
      <c r="U111" s="121"/>
      <c r="V111" s="122" t="s">
        <v>58</v>
      </c>
      <c r="W111" s="123"/>
      <c r="X111" s="124"/>
      <c r="Y111" s="125"/>
    </row>
    <row r="112" spans="2:25">
      <c r="B112" s="126"/>
      <c r="C112" s="127"/>
      <c r="D112" s="128"/>
      <c r="E112" s="129"/>
      <c r="F112" s="130"/>
      <c r="G112" s="131">
        <v>0</v>
      </c>
      <c r="H112" s="132">
        <v>0</v>
      </c>
      <c r="I112" s="133"/>
      <c r="J112" s="134">
        <f t="shared" si="3"/>
        <v>0</v>
      </c>
      <c r="K112" s="134">
        <f t="shared" si="4"/>
        <v>0</v>
      </c>
      <c r="L112" s="134">
        <f>IFERROR(IF(K112&lt;&gt;"",K112*VLOOKUP(I112,'Active Summary'!$R$8:$S$14,2,0),0), 0)</f>
        <v>0</v>
      </c>
      <c r="M112" s="219">
        <v>0</v>
      </c>
      <c r="N112" s="135">
        <f t="shared" si="5"/>
        <v>0</v>
      </c>
      <c r="O112" s="136"/>
      <c r="P112" s="136"/>
      <c r="Q112" s="118"/>
      <c r="R112" s="137"/>
      <c r="S112" s="138"/>
      <c r="T112" s="139"/>
      <c r="U112" s="139"/>
      <c r="V112" s="122" t="s">
        <v>58</v>
      </c>
      <c r="W112" s="140"/>
      <c r="X112" s="141"/>
      <c r="Y112" s="142"/>
    </row>
    <row r="113" spans="2:25">
      <c r="B113" s="144"/>
      <c r="C113" s="108"/>
      <c r="D113" s="109"/>
      <c r="E113" s="110"/>
      <c r="F113" s="145"/>
      <c r="G113" s="112">
        <v>0</v>
      </c>
      <c r="H113" s="146">
        <v>0</v>
      </c>
      <c r="I113" s="114"/>
      <c r="J113" s="115">
        <f t="shared" si="3"/>
        <v>0</v>
      </c>
      <c r="K113" s="115">
        <f t="shared" si="4"/>
        <v>0</v>
      </c>
      <c r="L113" s="115">
        <f>IFERROR(IF(K113&lt;&gt;"",K113*VLOOKUP(I113,'Active Summary'!$R$8:$S$14,2,0),0), 0)</f>
        <v>0</v>
      </c>
      <c r="M113" s="218">
        <v>0</v>
      </c>
      <c r="N113" s="116">
        <f t="shared" si="5"/>
        <v>0</v>
      </c>
      <c r="O113" s="117"/>
      <c r="P113" s="117"/>
      <c r="Q113" s="118"/>
      <c r="R113" s="119"/>
      <c r="S113" s="120"/>
      <c r="T113" s="121"/>
      <c r="U113" s="121"/>
      <c r="V113" s="122" t="s">
        <v>58</v>
      </c>
      <c r="W113" s="123"/>
      <c r="X113" s="124"/>
      <c r="Y113" s="125"/>
    </row>
    <row r="114" spans="2:25">
      <c r="B114" s="126"/>
      <c r="C114" s="127"/>
      <c r="D114" s="128"/>
      <c r="E114" s="129"/>
      <c r="F114" s="130"/>
      <c r="G114" s="131">
        <v>0</v>
      </c>
      <c r="H114" s="132">
        <v>0</v>
      </c>
      <c r="I114" s="133"/>
      <c r="J114" s="134">
        <f t="shared" si="3"/>
        <v>0</v>
      </c>
      <c r="K114" s="134">
        <f t="shared" si="4"/>
        <v>0</v>
      </c>
      <c r="L114" s="134">
        <f>IFERROR(IF(K114&lt;&gt;"",K114*VLOOKUP(I114,'Active Summary'!$R$8:$S$14,2,0),0), 0)</f>
        <v>0</v>
      </c>
      <c r="M114" s="219">
        <v>0</v>
      </c>
      <c r="N114" s="135">
        <f t="shared" si="5"/>
        <v>0</v>
      </c>
      <c r="O114" s="136"/>
      <c r="P114" s="136"/>
      <c r="Q114" s="118"/>
      <c r="R114" s="137"/>
      <c r="S114" s="138"/>
      <c r="T114" s="139"/>
      <c r="U114" s="139"/>
      <c r="V114" s="122" t="s">
        <v>58</v>
      </c>
      <c r="W114" s="140"/>
      <c r="X114" s="141"/>
      <c r="Y114" s="142"/>
    </row>
    <row r="115" spans="2:25">
      <c r="B115" s="144"/>
      <c r="C115" s="108"/>
      <c r="D115" s="109"/>
      <c r="E115" s="110"/>
      <c r="F115" s="145"/>
      <c r="G115" s="112">
        <v>0</v>
      </c>
      <c r="H115" s="146">
        <v>0</v>
      </c>
      <c r="I115" s="114"/>
      <c r="J115" s="115">
        <f t="shared" si="3"/>
        <v>0</v>
      </c>
      <c r="K115" s="115">
        <f t="shared" si="4"/>
        <v>0</v>
      </c>
      <c r="L115" s="115">
        <f>IFERROR(IF(K115&lt;&gt;"",K115*VLOOKUP(I115,'Active Summary'!$R$8:$S$14,2,0),0), 0)</f>
        <v>0</v>
      </c>
      <c r="M115" s="218">
        <v>0</v>
      </c>
      <c r="N115" s="116">
        <f t="shared" si="5"/>
        <v>0</v>
      </c>
      <c r="O115" s="117"/>
      <c r="P115" s="117"/>
      <c r="Q115" s="118"/>
      <c r="R115" s="119"/>
      <c r="S115" s="120"/>
      <c r="T115" s="121"/>
      <c r="U115" s="121"/>
      <c r="V115" s="122" t="s">
        <v>58</v>
      </c>
      <c r="W115" s="123"/>
      <c r="X115" s="124"/>
      <c r="Y115" s="125"/>
    </row>
    <row r="116" spans="2:25">
      <c r="B116" s="126"/>
      <c r="C116" s="127"/>
      <c r="D116" s="128"/>
      <c r="E116" s="129"/>
      <c r="F116" s="130"/>
      <c r="G116" s="131">
        <v>0</v>
      </c>
      <c r="H116" s="132">
        <v>0</v>
      </c>
      <c r="I116" s="133"/>
      <c r="J116" s="134">
        <f t="shared" si="3"/>
        <v>0</v>
      </c>
      <c r="K116" s="134">
        <f t="shared" si="4"/>
        <v>0</v>
      </c>
      <c r="L116" s="134">
        <f>IFERROR(IF(K116&lt;&gt;"",K116*VLOOKUP(I116,'Active Summary'!$R$8:$S$14,2,0),0), 0)</f>
        <v>0</v>
      </c>
      <c r="M116" s="219">
        <v>0</v>
      </c>
      <c r="N116" s="135">
        <f t="shared" si="5"/>
        <v>0</v>
      </c>
      <c r="O116" s="136"/>
      <c r="P116" s="136"/>
      <c r="Q116" s="118"/>
      <c r="R116" s="137"/>
      <c r="S116" s="138"/>
      <c r="T116" s="139"/>
      <c r="U116" s="139"/>
      <c r="V116" s="122" t="s">
        <v>58</v>
      </c>
      <c r="W116" s="140"/>
      <c r="X116" s="141"/>
      <c r="Y116" s="142"/>
    </row>
    <row r="117" spans="2:25">
      <c r="B117" s="144"/>
      <c r="C117" s="108"/>
      <c r="D117" s="109"/>
      <c r="E117" s="110"/>
      <c r="F117" s="145"/>
      <c r="G117" s="112">
        <v>0</v>
      </c>
      <c r="H117" s="146">
        <v>0</v>
      </c>
      <c r="I117" s="114"/>
      <c r="J117" s="115">
        <f t="shared" si="3"/>
        <v>0</v>
      </c>
      <c r="K117" s="115">
        <f t="shared" si="4"/>
        <v>0</v>
      </c>
      <c r="L117" s="115">
        <f>IFERROR(IF(K117&lt;&gt;"",K117*VLOOKUP(I117,'Active Summary'!$R$8:$S$14,2,0),0), 0)</f>
        <v>0</v>
      </c>
      <c r="M117" s="218">
        <v>0</v>
      </c>
      <c r="N117" s="116">
        <f t="shared" si="5"/>
        <v>0</v>
      </c>
      <c r="O117" s="117"/>
      <c r="P117" s="117"/>
      <c r="Q117" s="118"/>
      <c r="R117" s="119"/>
      <c r="S117" s="120"/>
      <c r="T117" s="121"/>
      <c r="U117" s="121"/>
      <c r="V117" s="122" t="s">
        <v>58</v>
      </c>
      <c r="W117" s="123"/>
      <c r="X117" s="124"/>
      <c r="Y117" s="125"/>
    </row>
    <row r="118" spans="2:25">
      <c r="B118" s="126"/>
      <c r="C118" s="127"/>
      <c r="D118" s="128"/>
      <c r="E118" s="129"/>
      <c r="F118" s="130"/>
      <c r="G118" s="131">
        <v>0</v>
      </c>
      <c r="H118" s="132">
        <v>0</v>
      </c>
      <c r="I118" s="133"/>
      <c r="J118" s="134">
        <f t="shared" si="3"/>
        <v>0</v>
      </c>
      <c r="K118" s="134">
        <f t="shared" si="4"/>
        <v>0</v>
      </c>
      <c r="L118" s="134">
        <f>IFERROR(IF(K118&lt;&gt;"",K118*VLOOKUP(I118,'Active Summary'!$R$8:$S$14,2,0),0), 0)</f>
        <v>0</v>
      </c>
      <c r="M118" s="219">
        <v>0</v>
      </c>
      <c r="N118" s="135">
        <f t="shared" si="5"/>
        <v>0</v>
      </c>
      <c r="O118" s="136"/>
      <c r="P118" s="136"/>
      <c r="Q118" s="118"/>
      <c r="R118" s="137"/>
      <c r="S118" s="138"/>
      <c r="T118" s="139"/>
      <c r="U118" s="139"/>
      <c r="V118" s="122" t="s">
        <v>58</v>
      </c>
      <c r="W118" s="140"/>
      <c r="X118" s="141"/>
      <c r="Y118" s="142"/>
    </row>
    <row r="119" spans="2:25">
      <c r="B119" s="144"/>
      <c r="C119" s="108"/>
      <c r="D119" s="109"/>
      <c r="E119" s="110"/>
      <c r="F119" s="145"/>
      <c r="G119" s="112">
        <v>0</v>
      </c>
      <c r="H119" s="146">
        <v>0</v>
      </c>
      <c r="I119" s="114"/>
      <c r="J119" s="115">
        <f t="shared" si="3"/>
        <v>0</v>
      </c>
      <c r="K119" s="115">
        <f t="shared" si="4"/>
        <v>0</v>
      </c>
      <c r="L119" s="115">
        <f>IFERROR(IF(K119&lt;&gt;"",K119*VLOOKUP(I119,'Active Summary'!$R$8:$S$14,2,0),0), 0)</f>
        <v>0</v>
      </c>
      <c r="M119" s="218">
        <v>0</v>
      </c>
      <c r="N119" s="116">
        <f t="shared" si="5"/>
        <v>0</v>
      </c>
      <c r="O119" s="117"/>
      <c r="P119" s="117"/>
      <c r="Q119" s="118"/>
      <c r="R119" s="119"/>
      <c r="S119" s="120"/>
      <c r="T119" s="121"/>
      <c r="U119" s="121"/>
      <c r="V119" s="122" t="s">
        <v>58</v>
      </c>
      <c r="W119" s="123"/>
      <c r="X119" s="124"/>
      <c r="Y119" s="125"/>
    </row>
    <row r="120" spans="2:25">
      <c r="B120" s="126"/>
      <c r="C120" s="127"/>
      <c r="D120" s="128"/>
      <c r="E120" s="129"/>
      <c r="F120" s="130"/>
      <c r="G120" s="131">
        <v>0</v>
      </c>
      <c r="H120" s="132">
        <v>0</v>
      </c>
      <c r="I120" s="133"/>
      <c r="J120" s="134">
        <f t="shared" si="3"/>
        <v>0</v>
      </c>
      <c r="K120" s="134">
        <f t="shared" si="4"/>
        <v>0</v>
      </c>
      <c r="L120" s="134">
        <f>IFERROR(IF(K120&lt;&gt;"",K120*VLOOKUP(I120,'Active Summary'!$R$8:$S$14,2,0),0), 0)</f>
        <v>0</v>
      </c>
      <c r="M120" s="219">
        <v>0</v>
      </c>
      <c r="N120" s="135">
        <f t="shared" si="5"/>
        <v>0</v>
      </c>
      <c r="O120" s="136"/>
      <c r="P120" s="136"/>
      <c r="Q120" s="118"/>
      <c r="R120" s="137"/>
      <c r="S120" s="138"/>
      <c r="T120" s="139"/>
      <c r="U120" s="139"/>
      <c r="V120" s="122" t="s">
        <v>58</v>
      </c>
      <c r="W120" s="140"/>
      <c r="X120" s="141"/>
      <c r="Y120" s="142"/>
    </row>
    <row r="121" spans="2:25">
      <c r="B121" s="144"/>
      <c r="C121" s="108"/>
      <c r="D121" s="109"/>
      <c r="E121" s="110"/>
      <c r="F121" s="145"/>
      <c r="G121" s="112">
        <v>0</v>
      </c>
      <c r="H121" s="146">
        <v>0</v>
      </c>
      <c r="I121" s="114"/>
      <c r="J121" s="115">
        <f t="shared" si="3"/>
        <v>0</v>
      </c>
      <c r="K121" s="115">
        <f t="shared" si="4"/>
        <v>0</v>
      </c>
      <c r="L121" s="115">
        <f>IFERROR(IF(K121&lt;&gt;"",K121*VLOOKUP(I121,'Active Summary'!$R$8:$S$14,2,0),0), 0)</f>
        <v>0</v>
      </c>
      <c r="M121" s="218">
        <v>0</v>
      </c>
      <c r="N121" s="116">
        <f t="shared" si="5"/>
        <v>0</v>
      </c>
      <c r="O121" s="117"/>
      <c r="P121" s="117"/>
      <c r="Q121" s="118"/>
      <c r="R121" s="119"/>
      <c r="S121" s="120"/>
      <c r="T121" s="121"/>
      <c r="U121" s="121"/>
      <c r="V121" s="122" t="s">
        <v>58</v>
      </c>
      <c r="W121" s="123"/>
      <c r="X121" s="124"/>
      <c r="Y121" s="125"/>
    </row>
    <row r="122" spans="2:25">
      <c r="B122" s="126"/>
      <c r="C122" s="127"/>
      <c r="D122" s="128"/>
      <c r="E122" s="129"/>
      <c r="F122" s="130"/>
      <c r="G122" s="131">
        <v>0</v>
      </c>
      <c r="H122" s="132">
        <v>0</v>
      </c>
      <c r="I122" s="133"/>
      <c r="J122" s="134">
        <f t="shared" si="3"/>
        <v>0</v>
      </c>
      <c r="K122" s="134">
        <f t="shared" si="4"/>
        <v>0</v>
      </c>
      <c r="L122" s="134">
        <f>IFERROR(IF(K122&lt;&gt;"",K122*VLOOKUP(I122,'Active Summary'!$R$8:$S$14,2,0),0), 0)</f>
        <v>0</v>
      </c>
      <c r="M122" s="219">
        <v>0</v>
      </c>
      <c r="N122" s="135">
        <f t="shared" si="5"/>
        <v>0</v>
      </c>
      <c r="O122" s="136"/>
      <c r="P122" s="136"/>
      <c r="Q122" s="118"/>
      <c r="R122" s="137"/>
      <c r="S122" s="138"/>
      <c r="T122" s="139"/>
      <c r="U122" s="139"/>
      <c r="V122" s="122" t="s">
        <v>58</v>
      </c>
      <c r="W122" s="140"/>
      <c r="X122" s="141"/>
      <c r="Y122" s="142"/>
    </row>
    <row r="123" spans="2:25">
      <c r="B123" s="144"/>
      <c r="C123" s="108"/>
      <c r="D123" s="109"/>
      <c r="E123" s="110"/>
      <c r="F123" s="145"/>
      <c r="G123" s="112">
        <v>0</v>
      </c>
      <c r="H123" s="146">
        <v>0</v>
      </c>
      <c r="I123" s="114"/>
      <c r="J123" s="115">
        <f t="shared" si="3"/>
        <v>0</v>
      </c>
      <c r="K123" s="115">
        <f t="shared" si="4"/>
        <v>0</v>
      </c>
      <c r="L123" s="115">
        <f>IFERROR(IF(K123&lt;&gt;"",K123*VLOOKUP(I123,'Active Summary'!$R$8:$S$14,2,0),0), 0)</f>
        <v>0</v>
      </c>
      <c r="M123" s="218">
        <v>0</v>
      </c>
      <c r="N123" s="116">
        <f t="shared" si="5"/>
        <v>0</v>
      </c>
      <c r="O123" s="117"/>
      <c r="P123" s="117"/>
      <c r="Q123" s="118"/>
      <c r="R123" s="119"/>
      <c r="S123" s="120"/>
      <c r="T123" s="121"/>
      <c r="U123" s="121"/>
      <c r="V123" s="122" t="s">
        <v>58</v>
      </c>
      <c r="W123" s="123"/>
      <c r="X123" s="124"/>
      <c r="Y123" s="125"/>
    </row>
    <row r="124" spans="2:25">
      <c r="B124" s="126"/>
      <c r="C124" s="127"/>
      <c r="D124" s="128"/>
      <c r="E124" s="129"/>
      <c r="F124" s="130"/>
      <c r="G124" s="131">
        <v>0</v>
      </c>
      <c r="H124" s="132">
        <v>0</v>
      </c>
      <c r="I124" s="133"/>
      <c r="J124" s="134">
        <f t="shared" si="3"/>
        <v>0</v>
      </c>
      <c r="K124" s="134">
        <f t="shared" si="4"/>
        <v>0</v>
      </c>
      <c r="L124" s="134">
        <f>IFERROR(IF(K124&lt;&gt;"",K124*VLOOKUP(I124,'Active Summary'!$R$8:$S$14,2,0),0), 0)</f>
        <v>0</v>
      </c>
      <c r="M124" s="219">
        <v>0</v>
      </c>
      <c r="N124" s="135">
        <f t="shared" si="5"/>
        <v>0</v>
      </c>
      <c r="O124" s="136"/>
      <c r="P124" s="136"/>
      <c r="Q124" s="118"/>
      <c r="R124" s="137"/>
      <c r="S124" s="138"/>
      <c r="T124" s="139"/>
      <c r="U124" s="139"/>
      <c r="V124" s="122" t="s">
        <v>58</v>
      </c>
      <c r="W124" s="140"/>
      <c r="X124" s="141"/>
      <c r="Y124" s="142"/>
    </row>
    <row r="125" spans="2:25">
      <c r="B125" s="144"/>
      <c r="C125" s="108"/>
      <c r="D125" s="109"/>
      <c r="E125" s="110"/>
      <c r="F125" s="145"/>
      <c r="G125" s="112">
        <v>0</v>
      </c>
      <c r="H125" s="146">
        <v>0</v>
      </c>
      <c r="I125" s="114"/>
      <c r="J125" s="115">
        <f t="shared" si="3"/>
        <v>0</v>
      </c>
      <c r="K125" s="115">
        <f t="shared" si="4"/>
        <v>0</v>
      </c>
      <c r="L125" s="115">
        <f>IFERROR(IF(K125&lt;&gt;"",K125*VLOOKUP(I125,'Active Summary'!$R$8:$S$14,2,0),0), 0)</f>
        <v>0</v>
      </c>
      <c r="M125" s="218">
        <v>0</v>
      </c>
      <c r="N125" s="116">
        <f t="shared" si="5"/>
        <v>0</v>
      </c>
      <c r="O125" s="117"/>
      <c r="P125" s="117"/>
      <c r="Q125" s="118"/>
      <c r="R125" s="119"/>
      <c r="S125" s="120"/>
      <c r="T125" s="121"/>
      <c r="U125" s="121"/>
      <c r="V125" s="122" t="s">
        <v>58</v>
      </c>
      <c r="W125" s="123"/>
      <c r="X125" s="124"/>
      <c r="Y125" s="125"/>
    </row>
    <row r="126" spans="2:25">
      <c r="B126" s="126"/>
      <c r="C126" s="127"/>
      <c r="D126" s="128"/>
      <c r="E126" s="129"/>
      <c r="F126" s="130"/>
      <c r="G126" s="131">
        <v>0</v>
      </c>
      <c r="H126" s="132">
        <v>0</v>
      </c>
      <c r="I126" s="133"/>
      <c r="J126" s="134">
        <f t="shared" si="3"/>
        <v>0</v>
      </c>
      <c r="K126" s="134">
        <f t="shared" si="4"/>
        <v>0</v>
      </c>
      <c r="L126" s="134">
        <f>IFERROR(IF(K126&lt;&gt;"",K126*VLOOKUP(I126,'Active Summary'!$R$8:$S$14,2,0),0), 0)</f>
        <v>0</v>
      </c>
      <c r="M126" s="219">
        <v>0</v>
      </c>
      <c r="N126" s="135">
        <f t="shared" si="5"/>
        <v>0</v>
      </c>
      <c r="O126" s="136"/>
      <c r="P126" s="136"/>
      <c r="Q126" s="118"/>
      <c r="R126" s="137"/>
      <c r="S126" s="138"/>
      <c r="T126" s="139"/>
      <c r="U126" s="139"/>
      <c r="V126" s="122" t="s">
        <v>58</v>
      </c>
      <c r="W126" s="140"/>
      <c r="X126" s="141"/>
      <c r="Y126" s="142"/>
    </row>
    <row r="127" spans="2:25">
      <c r="B127" s="144"/>
      <c r="C127" s="108"/>
      <c r="D127" s="109"/>
      <c r="E127" s="110"/>
      <c r="F127" s="145"/>
      <c r="G127" s="112">
        <v>0</v>
      </c>
      <c r="H127" s="146">
        <v>0</v>
      </c>
      <c r="I127" s="114"/>
      <c r="J127" s="115">
        <f t="shared" si="3"/>
        <v>0</v>
      </c>
      <c r="K127" s="115">
        <f t="shared" si="4"/>
        <v>0</v>
      </c>
      <c r="L127" s="115">
        <f>IFERROR(IF(K127&lt;&gt;"",K127*VLOOKUP(I127,'Active Summary'!$R$8:$S$14,2,0),0), 0)</f>
        <v>0</v>
      </c>
      <c r="M127" s="218">
        <v>0</v>
      </c>
      <c r="N127" s="116">
        <f t="shared" si="5"/>
        <v>0</v>
      </c>
      <c r="O127" s="117"/>
      <c r="P127" s="117"/>
      <c r="Q127" s="118"/>
      <c r="R127" s="119"/>
      <c r="S127" s="120"/>
      <c r="T127" s="121"/>
      <c r="U127" s="121"/>
      <c r="V127" s="122" t="s">
        <v>58</v>
      </c>
      <c r="W127" s="123"/>
      <c r="X127" s="124"/>
      <c r="Y127" s="125"/>
    </row>
    <row r="128" spans="2:25">
      <c r="B128" s="126"/>
      <c r="C128" s="127"/>
      <c r="D128" s="128"/>
      <c r="E128" s="129"/>
      <c r="F128" s="130"/>
      <c r="G128" s="131">
        <v>0</v>
      </c>
      <c r="H128" s="132">
        <v>0</v>
      </c>
      <c r="I128" s="133"/>
      <c r="J128" s="134">
        <f t="shared" si="3"/>
        <v>0</v>
      </c>
      <c r="K128" s="134">
        <f t="shared" si="4"/>
        <v>0</v>
      </c>
      <c r="L128" s="134">
        <f>IFERROR(IF(K128&lt;&gt;"",K128*VLOOKUP(I128,'Active Summary'!$R$8:$S$14,2,0),0), 0)</f>
        <v>0</v>
      </c>
      <c r="M128" s="219">
        <v>0</v>
      </c>
      <c r="N128" s="135">
        <f t="shared" si="5"/>
        <v>0</v>
      </c>
      <c r="O128" s="136"/>
      <c r="P128" s="136"/>
      <c r="Q128" s="118"/>
      <c r="R128" s="137"/>
      <c r="S128" s="138"/>
      <c r="T128" s="139"/>
      <c r="U128" s="139"/>
      <c r="V128" s="122" t="s">
        <v>58</v>
      </c>
      <c r="W128" s="140"/>
      <c r="X128" s="141"/>
      <c r="Y128" s="142"/>
    </row>
    <row r="129" spans="2:25">
      <c r="B129" s="144"/>
      <c r="C129" s="108"/>
      <c r="D129" s="109"/>
      <c r="E129" s="110"/>
      <c r="F129" s="145"/>
      <c r="G129" s="112">
        <v>0</v>
      </c>
      <c r="H129" s="146">
        <v>0</v>
      </c>
      <c r="I129" s="114"/>
      <c r="J129" s="115">
        <f t="shared" si="3"/>
        <v>0</v>
      </c>
      <c r="K129" s="115">
        <f t="shared" si="4"/>
        <v>0</v>
      </c>
      <c r="L129" s="115">
        <f>IFERROR(IF(K129&lt;&gt;"",K129*VLOOKUP(I129,'Active Summary'!$R$8:$S$14,2,0),0), 0)</f>
        <v>0</v>
      </c>
      <c r="M129" s="218">
        <v>0</v>
      </c>
      <c r="N129" s="116">
        <f t="shared" si="5"/>
        <v>0</v>
      </c>
      <c r="O129" s="117"/>
      <c r="P129" s="117"/>
      <c r="Q129" s="118"/>
      <c r="R129" s="119"/>
      <c r="S129" s="120"/>
      <c r="T129" s="121"/>
      <c r="U129" s="121"/>
      <c r="V129" s="122" t="s">
        <v>58</v>
      </c>
      <c r="W129" s="123"/>
      <c r="X129" s="124"/>
      <c r="Y129" s="125"/>
    </row>
    <row r="130" spans="2:25">
      <c r="B130" s="126"/>
      <c r="C130" s="127"/>
      <c r="D130" s="128"/>
      <c r="E130" s="129"/>
      <c r="F130" s="130"/>
      <c r="G130" s="131">
        <v>0</v>
      </c>
      <c r="H130" s="132">
        <v>0</v>
      </c>
      <c r="I130" s="133"/>
      <c r="J130" s="134">
        <f t="shared" si="3"/>
        <v>0</v>
      </c>
      <c r="K130" s="134">
        <f t="shared" si="4"/>
        <v>0</v>
      </c>
      <c r="L130" s="134">
        <f>IFERROR(IF(K130&lt;&gt;"",K130*VLOOKUP(I130,'Active Summary'!$R$8:$S$14,2,0),0), 0)</f>
        <v>0</v>
      </c>
      <c r="M130" s="219">
        <v>0</v>
      </c>
      <c r="N130" s="135">
        <f t="shared" si="5"/>
        <v>0</v>
      </c>
      <c r="O130" s="136"/>
      <c r="P130" s="136"/>
      <c r="Q130" s="118"/>
      <c r="R130" s="137"/>
      <c r="S130" s="138"/>
      <c r="T130" s="139"/>
      <c r="U130" s="139"/>
      <c r="V130" s="122" t="s">
        <v>58</v>
      </c>
      <c r="W130" s="140"/>
      <c r="X130" s="141"/>
      <c r="Y130" s="142"/>
    </row>
    <row r="131" spans="2:25">
      <c r="B131" s="144"/>
      <c r="C131" s="108"/>
      <c r="D131" s="109"/>
      <c r="E131" s="110"/>
      <c r="F131" s="145"/>
      <c r="G131" s="112">
        <v>0</v>
      </c>
      <c r="H131" s="146">
        <v>0</v>
      </c>
      <c r="I131" s="114"/>
      <c r="J131" s="115">
        <f t="shared" si="3"/>
        <v>0</v>
      </c>
      <c r="K131" s="115">
        <f t="shared" si="4"/>
        <v>0</v>
      </c>
      <c r="L131" s="115">
        <f>IFERROR(IF(K131&lt;&gt;"",K131*VLOOKUP(I131,'Active Summary'!$R$8:$S$14,2,0),0), 0)</f>
        <v>0</v>
      </c>
      <c r="M131" s="218">
        <v>0</v>
      </c>
      <c r="N131" s="116">
        <f t="shared" si="5"/>
        <v>0</v>
      </c>
      <c r="O131" s="117"/>
      <c r="P131" s="117"/>
      <c r="Q131" s="118"/>
      <c r="R131" s="119"/>
      <c r="S131" s="120"/>
      <c r="T131" s="121"/>
      <c r="U131" s="121"/>
      <c r="V131" s="122" t="s">
        <v>58</v>
      </c>
      <c r="W131" s="123"/>
      <c r="X131" s="124"/>
      <c r="Y131" s="125"/>
    </row>
    <row r="132" spans="2:25">
      <c r="B132" s="126"/>
      <c r="C132" s="127"/>
      <c r="D132" s="128"/>
      <c r="E132" s="129"/>
      <c r="F132" s="130"/>
      <c r="G132" s="131">
        <v>0</v>
      </c>
      <c r="H132" s="132">
        <v>0</v>
      </c>
      <c r="I132" s="133"/>
      <c r="J132" s="134">
        <f t="shared" si="3"/>
        <v>0</v>
      </c>
      <c r="K132" s="134">
        <f t="shared" si="4"/>
        <v>0</v>
      </c>
      <c r="L132" s="134">
        <f>IFERROR(IF(K132&lt;&gt;"",K132*VLOOKUP(I132,'Active Summary'!$R$8:$S$14,2,0),0), 0)</f>
        <v>0</v>
      </c>
      <c r="M132" s="219">
        <v>0</v>
      </c>
      <c r="N132" s="135">
        <f t="shared" si="5"/>
        <v>0</v>
      </c>
      <c r="O132" s="136"/>
      <c r="P132" s="136"/>
      <c r="Q132" s="118"/>
      <c r="R132" s="137"/>
      <c r="S132" s="138"/>
      <c r="T132" s="139"/>
      <c r="U132" s="139"/>
      <c r="V132" s="122" t="s">
        <v>58</v>
      </c>
      <c r="W132" s="140"/>
      <c r="X132" s="141"/>
      <c r="Y132" s="142"/>
    </row>
    <row r="133" spans="2:25">
      <c r="B133" s="144"/>
      <c r="C133" s="108"/>
      <c r="D133" s="109"/>
      <c r="E133" s="110"/>
      <c r="F133" s="145"/>
      <c r="G133" s="112">
        <v>0</v>
      </c>
      <c r="H133" s="146">
        <v>0</v>
      </c>
      <c r="I133" s="114"/>
      <c r="J133" s="115">
        <f t="shared" si="3"/>
        <v>0</v>
      </c>
      <c r="K133" s="115">
        <f t="shared" si="4"/>
        <v>0</v>
      </c>
      <c r="L133" s="115">
        <f>IFERROR(IF(K133&lt;&gt;"",K133*VLOOKUP(I133,'Active Summary'!$R$8:$S$14,2,0),0), 0)</f>
        <v>0</v>
      </c>
      <c r="M133" s="218">
        <v>0</v>
      </c>
      <c r="N133" s="116">
        <f t="shared" si="5"/>
        <v>0</v>
      </c>
      <c r="O133" s="117"/>
      <c r="P133" s="117"/>
      <c r="Q133" s="118"/>
      <c r="R133" s="119"/>
      <c r="S133" s="120"/>
      <c r="T133" s="121"/>
      <c r="U133" s="121"/>
      <c r="V133" s="122" t="s">
        <v>58</v>
      </c>
      <c r="W133" s="123"/>
      <c r="X133" s="124"/>
      <c r="Y133" s="125"/>
    </row>
    <row r="134" spans="2:25">
      <c r="B134" s="126"/>
      <c r="C134" s="127"/>
      <c r="D134" s="128"/>
      <c r="E134" s="129"/>
      <c r="F134" s="130"/>
      <c r="G134" s="131">
        <v>0</v>
      </c>
      <c r="H134" s="132">
        <v>0</v>
      </c>
      <c r="I134" s="133"/>
      <c r="J134" s="134">
        <f t="shared" si="3"/>
        <v>0</v>
      </c>
      <c r="K134" s="134">
        <f t="shared" si="4"/>
        <v>0</v>
      </c>
      <c r="L134" s="134">
        <f>IFERROR(IF(K134&lt;&gt;"",K134*VLOOKUP(I134,'Active Summary'!$R$8:$S$14,2,0),0), 0)</f>
        <v>0</v>
      </c>
      <c r="M134" s="219">
        <v>0</v>
      </c>
      <c r="N134" s="135">
        <f t="shared" si="5"/>
        <v>0</v>
      </c>
      <c r="O134" s="136"/>
      <c r="P134" s="136"/>
      <c r="Q134" s="118"/>
      <c r="R134" s="137"/>
      <c r="S134" s="138"/>
      <c r="T134" s="139"/>
      <c r="U134" s="139"/>
      <c r="V134" s="122" t="s">
        <v>58</v>
      </c>
      <c r="W134" s="140"/>
      <c r="X134" s="141"/>
      <c r="Y134" s="142"/>
    </row>
    <row r="135" spans="2:25">
      <c r="B135" s="144"/>
      <c r="C135" s="108"/>
      <c r="D135" s="109"/>
      <c r="E135" s="110"/>
      <c r="F135" s="145"/>
      <c r="G135" s="112">
        <v>0</v>
      </c>
      <c r="H135" s="146">
        <v>0</v>
      </c>
      <c r="I135" s="114"/>
      <c r="J135" s="115">
        <f t="shared" si="3"/>
        <v>0</v>
      </c>
      <c r="K135" s="115">
        <f t="shared" si="4"/>
        <v>0</v>
      </c>
      <c r="L135" s="115">
        <f>IFERROR(IF(K135&lt;&gt;"",K135*VLOOKUP(I135,'Active Summary'!$R$8:$S$14,2,0),0), 0)</f>
        <v>0</v>
      </c>
      <c r="M135" s="218">
        <v>0</v>
      </c>
      <c r="N135" s="116">
        <f t="shared" si="5"/>
        <v>0</v>
      </c>
      <c r="O135" s="117"/>
      <c r="P135" s="117"/>
      <c r="Q135" s="118"/>
      <c r="R135" s="119"/>
      <c r="S135" s="120"/>
      <c r="T135" s="121"/>
      <c r="U135" s="121"/>
      <c r="V135" s="122" t="s">
        <v>58</v>
      </c>
      <c r="W135" s="123"/>
      <c r="X135" s="124"/>
      <c r="Y135" s="125"/>
    </row>
    <row r="136" spans="2:25">
      <c r="B136" s="126"/>
      <c r="C136" s="127"/>
      <c r="D136" s="128"/>
      <c r="E136" s="129"/>
      <c r="F136" s="130"/>
      <c r="G136" s="131">
        <v>0</v>
      </c>
      <c r="H136" s="132">
        <v>0</v>
      </c>
      <c r="I136" s="133"/>
      <c r="J136" s="134">
        <f t="shared" si="3"/>
        <v>0</v>
      </c>
      <c r="K136" s="134">
        <f t="shared" si="4"/>
        <v>0</v>
      </c>
      <c r="L136" s="134">
        <f>IFERROR(IF(K136&lt;&gt;"",K136*VLOOKUP(I136,'Active Summary'!$R$8:$S$14,2,0),0), 0)</f>
        <v>0</v>
      </c>
      <c r="M136" s="219">
        <v>0</v>
      </c>
      <c r="N136" s="135">
        <f t="shared" si="5"/>
        <v>0</v>
      </c>
      <c r="O136" s="136"/>
      <c r="P136" s="136"/>
      <c r="Q136" s="118"/>
      <c r="R136" s="137"/>
      <c r="S136" s="138"/>
      <c r="T136" s="139"/>
      <c r="U136" s="139"/>
      <c r="V136" s="122" t="s">
        <v>58</v>
      </c>
      <c r="W136" s="140"/>
      <c r="X136" s="141"/>
      <c r="Y136" s="142"/>
    </row>
    <row r="137" spans="2:25">
      <c r="B137" s="144"/>
      <c r="C137" s="108"/>
      <c r="D137" s="109"/>
      <c r="E137" s="110"/>
      <c r="F137" s="145"/>
      <c r="G137" s="112">
        <v>0</v>
      </c>
      <c r="H137" s="146">
        <v>0</v>
      </c>
      <c r="I137" s="114"/>
      <c r="J137" s="115">
        <f t="shared" si="3"/>
        <v>0</v>
      </c>
      <c r="K137" s="115">
        <f t="shared" si="4"/>
        <v>0</v>
      </c>
      <c r="L137" s="115">
        <f>IFERROR(IF(K137&lt;&gt;"",K137*VLOOKUP(I137,'Active Summary'!$R$8:$S$14,2,0),0), 0)</f>
        <v>0</v>
      </c>
      <c r="M137" s="218">
        <v>0</v>
      </c>
      <c r="N137" s="116">
        <f t="shared" si="5"/>
        <v>0</v>
      </c>
      <c r="O137" s="117"/>
      <c r="P137" s="117"/>
      <c r="Q137" s="118"/>
      <c r="R137" s="119"/>
      <c r="S137" s="120"/>
      <c r="T137" s="121"/>
      <c r="U137" s="121"/>
      <c r="V137" s="122" t="s">
        <v>58</v>
      </c>
      <c r="W137" s="123"/>
      <c r="X137" s="124"/>
      <c r="Y137" s="125"/>
    </row>
    <row r="138" spans="2:25">
      <c r="B138" s="126"/>
      <c r="C138" s="127"/>
      <c r="D138" s="128"/>
      <c r="E138" s="129"/>
      <c r="F138" s="130"/>
      <c r="G138" s="131">
        <v>0</v>
      </c>
      <c r="H138" s="132">
        <v>0</v>
      </c>
      <c r="I138" s="133"/>
      <c r="J138" s="134">
        <f t="shared" ref="J138:J185" si="6">IF(G138&lt;&gt;"",F138*G138,"")</f>
        <v>0</v>
      </c>
      <c r="K138" s="134">
        <f t="shared" ref="K138:K185" si="7">IF(G138&lt;&gt;"",J138+H138,"")</f>
        <v>0</v>
      </c>
      <c r="L138" s="134">
        <f>IFERROR(IF(K138&lt;&gt;"",K138*VLOOKUP(I138,'Active Summary'!$R$8:$S$14,2,0),0), 0)</f>
        <v>0</v>
      </c>
      <c r="M138" s="219">
        <v>0</v>
      </c>
      <c r="N138" s="135">
        <f t="shared" ref="N138:N185" si="8">IF(M138&lt;&gt;"",M138*L138,"")</f>
        <v>0</v>
      </c>
      <c r="O138" s="136"/>
      <c r="P138" s="136"/>
      <c r="Q138" s="118"/>
      <c r="R138" s="137"/>
      <c r="S138" s="138"/>
      <c r="T138" s="139"/>
      <c r="U138" s="139"/>
      <c r="V138" s="122" t="s">
        <v>58</v>
      </c>
      <c r="W138" s="140"/>
      <c r="X138" s="141"/>
      <c r="Y138" s="142"/>
    </row>
    <row r="139" spans="2:25">
      <c r="B139" s="144"/>
      <c r="C139" s="108"/>
      <c r="D139" s="109"/>
      <c r="E139" s="110"/>
      <c r="F139" s="145"/>
      <c r="G139" s="112">
        <v>0</v>
      </c>
      <c r="H139" s="146">
        <v>0</v>
      </c>
      <c r="I139" s="114"/>
      <c r="J139" s="115">
        <f t="shared" si="6"/>
        <v>0</v>
      </c>
      <c r="K139" s="115">
        <f t="shared" si="7"/>
        <v>0</v>
      </c>
      <c r="L139" s="115">
        <f>IFERROR(IF(K139&lt;&gt;"",K139*VLOOKUP(I139,'Active Summary'!$R$8:$S$14,2,0),0), 0)</f>
        <v>0</v>
      </c>
      <c r="M139" s="218">
        <v>0</v>
      </c>
      <c r="N139" s="116">
        <f t="shared" si="8"/>
        <v>0</v>
      </c>
      <c r="O139" s="117"/>
      <c r="P139" s="117"/>
      <c r="Q139" s="118"/>
      <c r="R139" s="119"/>
      <c r="S139" s="120"/>
      <c r="T139" s="121"/>
      <c r="U139" s="121"/>
      <c r="V139" s="122" t="s">
        <v>58</v>
      </c>
      <c r="W139" s="123"/>
      <c r="X139" s="124"/>
      <c r="Y139" s="125"/>
    </row>
    <row r="140" spans="2:25">
      <c r="B140" s="126"/>
      <c r="C140" s="127"/>
      <c r="D140" s="128"/>
      <c r="E140" s="129"/>
      <c r="F140" s="130"/>
      <c r="G140" s="131">
        <v>0</v>
      </c>
      <c r="H140" s="132">
        <v>0</v>
      </c>
      <c r="I140" s="133"/>
      <c r="J140" s="134">
        <f t="shared" si="6"/>
        <v>0</v>
      </c>
      <c r="K140" s="134">
        <f t="shared" si="7"/>
        <v>0</v>
      </c>
      <c r="L140" s="134">
        <f>IFERROR(IF(K140&lt;&gt;"",K140*VLOOKUP(I140,'Active Summary'!$R$8:$S$14,2,0),0), 0)</f>
        <v>0</v>
      </c>
      <c r="M140" s="219">
        <v>0</v>
      </c>
      <c r="N140" s="135">
        <f t="shared" si="8"/>
        <v>0</v>
      </c>
      <c r="O140" s="136"/>
      <c r="P140" s="136"/>
      <c r="Q140" s="118"/>
      <c r="R140" s="137"/>
      <c r="S140" s="138"/>
      <c r="T140" s="139"/>
      <c r="U140" s="139"/>
      <c r="V140" s="122" t="s">
        <v>58</v>
      </c>
      <c r="W140" s="140"/>
      <c r="X140" s="141"/>
      <c r="Y140" s="142"/>
    </row>
    <row r="141" spans="2:25">
      <c r="B141" s="144"/>
      <c r="C141" s="108"/>
      <c r="D141" s="109"/>
      <c r="E141" s="110"/>
      <c r="F141" s="145"/>
      <c r="G141" s="112">
        <v>0</v>
      </c>
      <c r="H141" s="146">
        <v>0</v>
      </c>
      <c r="I141" s="114"/>
      <c r="J141" s="115">
        <f t="shared" si="6"/>
        <v>0</v>
      </c>
      <c r="K141" s="115">
        <f t="shared" si="7"/>
        <v>0</v>
      </c>
      <c r="L141" s="115">
        <f>IFERROR(IF(K141&lt;&gt;"",K141*VLOOKUP(I141,'Active Summary'!$R$8:$S$14,2,0),0), 0)</f>
        <v>0</v>
      </c>
      <c r="M141" s="218">
        <v>0</v>
      </c>
      <c r="N141" s="116">
        <f t="shared" si="8"/>
        <v>0</v>
      </c>
      <c r="O141" s="117"/>
      <c r="P141" s="117"/>
      <c r="Q141" s="118"/>
      <c r="R141" s="119"/>
      <c r="S141" s="120"/>
      <c r="T141" s="121"/>
      <c r="U141" s="121"/>
      <c r="V141" s="122" t="s">
        <v>58</v>
      </c>
      <c r="W141" s="123"/>
      <c r="X141" s="124"/>
      <c r="Y141" s="125"/>
    </row>
    <row r="142" spans="2:25">
      <c r="B142" s="126"/>
      <c r="C142" s="127"/>
      <c r="D142" s="128"/>
      <c r="E142" s="129"/>
      <c r="F142" s="130"/>
      <c r="G142" s="131">
        <v>0</v>
      </c>
      <c r="H142" s="132">
        <v>0</v>
      </c>
      <c r="I142" s="133"/>
      <c r="J142" s="134">
        <f t="shared" si="6"/>
        <v>0</v>
      </c>
      <c r="K142" s="134">
        <f t="shared" si="7"/>
        <v>0</v>
      </c>
      <c r="L142" s="134">
        <f>IFERROR(IF(K142&lt;&gt;"",K142*VLOOKUP(I142,'Active Summary'!$R$8:$S$14,2,0),0), 0)</f>
        <v>0</v>
      </c>
      <c r="M142" s="219">
        <v>0</v>
      </c>
      <c r="N142" s="135">
        <f t="shared" si="8"/>
        <v>0</v>
      </c>
      <c r="O142" s="136"/>
      <c r="P142" s="136"/>
      <c r="Q142" s="118"/>
      <c r="R142" s="137"/>
      <c r="S142" s="138"/>
      <c r="T142" s="139"/>
      <c r="U142" s="139"/>
      <c r="V142" s="122" t="s">
        <v>58</v>
      </c>
      <c r="W142" s="140"/>
      <c r="X142" s="141"/>
      <c r="Y142" s="142"/>
    </row>
    <row r="143" spans="2:25">
      <c r="B143" s="144"/>
      <c r="C143" s="108"/>
      <c r="D143" s="109"/>
      <c r="E143" s="110"/>
      <c r="F143" s="145"/>
      <c r="G143" s="112">
        <v>0</v>
      </c>
      <c r="H143" s="146">
        <v>0</v>
      </c>
      <c r="I143" s="114"/>
      <c r="J143" s="115">
        <f t="shared" si="6"/>
        <v>0</v>
      </c>
      <c r="K143" s="115">
        <f t="shared" si="7"/>
        <v>0</v>
      </c>
      <c r="L143" s="115">
        <f>IFERROR(IF(K143&lt;&gt;"",K143*VLOOKUP(I143,'Active Summary'!$R$8:$S$14,2,0),0), 0)</f>
        <v>0</v>
      </c>
      <c r="M143" s="218">
        <v>0</v>
      </c>
      <c r="N143" s="116">
        <f t="shared" si="8"/>
        <v>0</v>
      </c>
      <c r="O143" s="117"/>
      <c r="P143" s="117"/>
      <c r="Q143" s="118"/>
      <c r="R143" s="119"/>
      <c r="S143" s="120"/>
      <c r="T143" s="121"/>
      <c r="U143" s="121"/>
      <c r="V143" s="122" t="s">
        <v>58</v>
      </c>
      <c r="W143" s="123"/>
      <c r="X143" s="124"/>
      <c r="Y143" s="125"/>
    </row>
    <row r="144" spans="2:25">
      <c r="B144" s="126"/>
      <c r="C144" s="127"/>
      <c r="D144" s="128"/>
      <c r="E144" s="129"/>
      <c r="F144" s="130"/>
      <c r="G144" s="131">
        <v>0</v>
      </c>
      <c r="H144" s="132">
        <v>0</v>
      </c>
      <c r="I144" s="133"/>
      <c r="J144" s="134">
        <f t="shared" si="6"/>
        <v>0</v>
      </c>
      <c r="K144" s="134">
        <f t="shared" si="7"/>
        <v>0</v>
      </c>
      <c r="L144" s="134">
        <f>IFERROR(IF(K144&lt;&gt;"",K144*VLOOKUP(I144,'Active Summary'!$R$8:$S$14,2,0),0), 0)</f>
        <v>0</v>
      </c>
      <c r="M144" s="219">
        <v>0</v>
      </c>
      <c r="N144" s="135">
        <f t="shared" si="8"/>
        <v>0</v>
      </c>
      <c r="O144" s="136"/>
      <c r="P144" s="136"/>
      <c r="Q144" s="118"/>
      <c r="R144" s="137"/>
      <c r="S144" s="138"/>
      <c r="T144" s="139"/>
      <c r="U144" s="139"/>
      <c r="V144" s="122" t="s">
        <v>58</v>
      </c>
      <c r="W144" s="140"/>
      <c r="X144" s="141"/>
      <c r="Y144" s="142"/>
    </row>
    <row r="145" spans="2:25">
      <c r="B145" s="144"/>
      <c r="C145" s="108"/>
      <c r="D145" s="109"/>
      <c r="E145" s="110"/>
      <c r="F145" s="145"/>
      <c r="G145" s="112">
        <v>0</v>
      </c>
      <c r="H145" s="146">
        <v>0</v>
      </c>
      <c r="I145" s="114"/>
      <c r="J145" s="115">
        <f t="shared" si="6"/>
        <v>0</v>
      </c>
      <c r="K145" s="115">
        <f t="shared" si="7"/>
        <v>0</v>
      </c>
      <c r="L145" s="115">
        <f>IFERROR(IF(K145&lt;&gt;"",K145*VLOOKUP(I145,'Active Summary'!$R$8:$S$14,2,0),0), 0)</f>
        <v>0</v>
      </c>
      <c r="M145" s="218">
        <v>0</v>
      </c>
      <c r="N145" s="116">
        <f t="shared" si="8"/>
        <v>0</v>
      </c>
      <c r="O145" s="117"/>
      <c r="P145" s="117"/>
      <c r="Q145" s="118"/>
      <c r="R145" s="119"/>
      <c r="S145" s="120"/>
      <c r="T145" s="121"/>
      <c r="U145" s="121"/>
      <c r="V145" s="122" t="s">
        <v>58</v>
      </c>
      <c r="W145" s="123"/>
      <c r="X145" s="124"/>
      <c r="Y145" s="125"/>
    </row>
    <row r="146" spans="2:25">
      <c r="B146" s="126"/>
      <c r="C146" s="127"/>
      <c r="D146" s="128"/>
      <c r="E146" s="129"/>
      <c r="F146" s="130"/>
      <c r="G146" s="131">
        <v>0</v>
      </c>
      <c r="H146" s="132">
        <v>0</v>
      </c>
      <c r="I146" s="133"/>
      <c r="J146" s="134">
        <f t="shared" si="6"/>
        <v>0</v>
      </c>
      <c r="K146" s="134">
        <f t="shared" si="7"/>
        <v>0</v>
      </c>
      <c r="L146" s="134">
        <f>IFERROR(IF(K146&lt;&gt;"",K146*VLOOKUP(I146,'Active Summary'!$R$8:$S$14,2,0),0), 0)</f>
        <v>0</v>
      </c>
      <c r="M146" s="219">
        <v>0</v>
      </c>
      <c r="N146" s="135">
        <f t="shared" si="8"/>
        <v>0</v>
      </c>
      <c r="O146" s="136"/>
      <c r="P146" s="136"/>
      <c r="Q146" s="118"/>
      <c r="R146" s="137"/>
      <c r="S146" s="138"/>
      <c r="T146" s="139"/>
      <c r="U146" s="139"/>
      <c r="V146" s="122" t="s">
        <v>58</v>
      </c>
      <c r="W146" s="140"/>
      <c r="X146" s="141"/>
      <c r="Y146" s="142"/>
    </row>
    <row r="147" spans="2:25">
      <c r="B147" s="144"/>
      <c r="C147" s="108"/>
      <c r="D147" s="109"/>
      <c r="E147" s="110"/>
      <c r="F147" s="145"/>
      <c r="G147" s="112">
        <v>0</v>
      </c>
      <c r="H147" s="146">
        <v>0</v>
      </c>
      <c r="I147" s="114"/>
      <c r="J147" s="115">
        <f t="shared" si="6"/>
        <v>0</v>
      </c>
      <c r="K147" s="115">
        <f t="shared" si="7"/>
        <v>0</v>
      </c>
      <c r="L147" s="115">
        <f>IFERROR(IF(K147&lt;&gt;"",K147*VLOOKUP(I147,'Active Summary'!$R$8:$S$14,2,0),0), 0)</f>
        <v>0</v>
      </c>
      <c r="M147" s="218">
        <v>0</v>
      </c>
      <c r="N147" s="116">
        <f t="shared" si="8"/>
        <v>0</v>
      </c>
      <c r="O147" s="117"/>
      <c r="P147" s="117"/>
      <c r="Q147" s="118"/>
      <c r="R147" s="119"/>
      <c r="S147" s="120"/>
      <c r="T147" s="121"/>
      <c r="U147" s="121"/>
      <c r="V147" s="122" t="s">
        <v>58</v>
      </c>
      <c r="W147" s="123"/>
      <c r="X147" s="124"/>
      <c r="Y147" s="125"/>
    </row>
    <row r="148" spans="2:25">
      <c r="B148" s="126"/>
      <c r="C148" s="127"/>
      <c r="D148" s="128"/>
      <c r="E148" s="129"/>
      <c r="F148" s="130"/>
      <c r="G148" s="131">
        <v>0</v>
      </c>
      <c r="H148" s="132">
        <v>0</v>
      </c>
      <c r="I148" s="133"/>
      <c r="J148" s="134">
        <f t="shared" si="6"/>
        <v>0</v>
      </c>
      <c r="K148" s="134">
        <f t="shared" si="7"/>
        <v>0</v>
      </c>
      <c r="L148" s="134">
        <f>IFERROR(IF(K148&lt;&gt;"",K148*VLOOKUP(I148,'Active Summary'!$R$8:$S$14,2,0),0), 0)</f>
        <v>0</v>
      </c>
      <c r="M148" s="219">
        <v>0</v>
      </c>
      <c r="N148" s="135">
        <f t="shared" si="8"/>
        <v>0</v>
      </c>
      <c r="O148" s="136"/>
      <c r="P148" s="136"/>
      <c r="Q148" s="118"/>
      <c r="R148" s="137"/>
      <c r="S148" s="138"/>
      <c r="T148" s="139"/>
      <c r="U148" s="139"/>
      <c r="V148" s="122" t="s">
        <v>58</v>
      </c>
      <c r="W148" s="140"/>
      <c r="X148" s="141"/>
      <c r="Y148" s="142"/>
    </row>
    <row r="149" spans="2:25">
      <c r="B149" s="144"/>
      <c r="C149" s="108"/>
      <c r="D149" s="109"/>
      <c r="E149" s="110"/>
      <c r="F149" s="145"/>
      <c r="G149" s="112">
        <v>0</v>
      </c>
      <c r="H149" s="146">
        <v>0</v>
      </c>
      <c r="I149" s="114"/>
      <c r="J149" s="115">
        <f t="shared" si="6"/>
        <v>0</v>
      </c>
      <c r="K149" s="115">
        <f t="shared" si="7"/>
        <v>0</v>
      </c>
      <c r="L149" s="115">
        <f>IFERROR(IF(K149&lt;&gt;"",K149*VLOOKUP(I149,'Active Summary'!$R$8:$S$14,2,0),0), 0)</f>
        <v>0</v>
      </c>
      <c r="M149" s="218">
        <v>0</v>
      </c>
      <c r="N149" s="116">
        <f t="shared" si="8"/>
        <v>0</v>
      </c>
      <c r="O149" s="117"/>
      <c r="P149" s="117"/>
      <c r="Q149" s="118"/>
      <c r="R149" s="119"/>
      <c r="S149" s="120"/>
      <c r="T149" s="121"/>
      <c r="U149" s="121"/>
      <c r="V149" s="122" t="s">
        <v>58</v>
      </c>
      <c r="W149" s="123"/>
      <c r="X149" s="124"/>
      <c r="Y149" s="125"/>
    </row>
    <row r="150" spans="2:25">
      <c r="B150" s="126"/>
      <c r="C150" s="127"/>
      <c r="D150" s="128"/>
      <c r="E150" s="129"/>
      <c r="F150" s="130"/>
      <c r="G150" s="131">
        <v>0</v>
      </c>
      <c r="H150" s="132">
        <v>0</v>
      </c>
      <c r="I150" s="133"/>
      <c r="J150" s="134">
        <f t="shared" si="6"/>
        <v>0</v>
      </c>
      <c r="K150" s="134">
        <f t="shared" si="7"/>
        <v>0</v>
      </c>
      <c r="L150" s="134">
        <f>IFERROR(IF(K150&lt;&gt;"",K150*VLOOKUP(I150,'Active Summary'!$R$8:$S$14,2,0),0), 0)</f>
        <v>0</v>
      </c>
      <c r="M150" s="219">
        <v>0</v>
      </c>
      <c r="N150" s="135">
        <f t="shared" si="8"/>
        <v>0</v>
      </c>
      <c r="O150" s="136"/>
      <c r="P150" s="136"/>
      <c r="Q150" s="118"/>
      <c r="R150" s="137"/>
      <c r="S150" s="138"/>
      <c r="T150" s="139"/>
      <c r="U150" s="139"/>
      <c r="V150" s="122" t="s">
        <v>58</v>
      </c>
      <c r="W150" s="140"/>
      <c r="X150" s="141"/>
      <c r="Y150" s="142"/>
    </row>
    <row r="151" spans="2:25">
      <c r="B151" s="144"/>
      <c r="C151" s="108"/>
      <c r="D151" s="109"/>
      <c r="E151" s="110"/>
      <c r="F151" s="145"/>
      <c r="G151" s="112">
        <v>0</v>
      </c>
      <c r="H151" s="146">
        <v>0</v>
      </c>
      <c r="I151" s="114"/>
      <c r="J151" s="115">
        <f t="shared" si="6"/>
        <v>0</v>
      </c>
      <c r="K151" s="115">
        <f t="shared" si="7"/>
        <v>0</v>
      </c>
      <c r="L151" s="115">
        <f>IFERROR(IF(K151&lt;&gt;"",K151*VLOOKUP(I151,'Active Summary'!$R$8:$S$14,2,0),0), 0)</f>
        <v>0</v>
      </c>
      <c r="M151" s="218">
        <v>0</v>
      </c>
      <c r="N151" s="116">
        <f t="shared" si="8"/>
        <v>0</v>
      </c>
      <c r="O151" s="117"/>
      <c r="P151" s="117"/>
      <c r="Q151" s="118"/>
      <c r="R151" s="119"/>
      <c r="S151" s="120"/>
      <c r="T151" s="121"/>
      <c r="U151" s="121"/>
      <c r="V151" s="122" t="s">
        <v>58</v>
      </c>
      <c r="W151" s="123"/>
      <c r="X151" s="124"/>
      <c r="Y151" s="125"/>
    </row>
    <row r="152" spans="2:25">
      <c r="B152" s="126"/>
      <c r="C152" s="127"/>
      <c r="D152" s="128"/>
      <c r="E152" s="129"/>
      <c r="F152" s="130"/>
      <c r="G152" s="131">
        <v>0</v>
      </c>
      <c r="H152" s="132">
        <v>0</v>
      </c>
      <c r="I152" s="133"/>
      <c r="J152" s="134">
        <f t="shared" si="6"/>
        <v>0</v>
      </c>
      <c r="K152" s="134">
        <f t="shared" si="7"/>
        <v>0</v>
      </c>
      <c r="L152" s="134">
        <f>IFERROR(IF(K152&lt;&gt;"",K152*VLOOKUP(I152,'Active Summary'!$R$8:$S$14,2,0),0), 0)</f>
        <v>0</v>
      </c>
      <c r="M152" s="219">
        <v>0</v>
      </c>
      <c r="N152" s="135">
        <f t="shared" si="8"/>
        <v>0</v>
      </c>
      <c r="O152" s="136"/>
      <c r="P152" s="136"/>
      <c r="Q152" s="118"/>
      <c r="R152" s="137"/>
      <c r="S152" s="138"/>
      <c r="T152" s="139"/>
      <c r="U152" s="139"/>
      <c r="V152" s="122" t="s">
        <v>58</v>
      </c>
      <c r="W152" s="140"/>
      <c r="X152" s="141"/>
      <c r="Y152" s="142"/>
    </row>
    <row r="153" spans="2:25">
      <c r="B153" s="144"/>
      <c r="C153" s="108"/>
      <c r="D153" s="109"/>
      <c r="E153" s="110"/>
      <c r="F153" s="145"/>
      <c r="G153" s="112">
        <v>0</v>
      </c>
      <c r="H153" s="146">
        <v>0</v>
      </c>
      <c r="I153" s="114"/>
      <c r="J153" s="115">
        <f t="shared" si="6"/>
        <v>0</v>
      </c>
      <c r="K153" s="115">
        <f t="shared" si="7"/>
        <v>0</v>
      </c>
      <c r="L153" s="115">
        <f>IFERROR(IF(K153&lt;&gt;"",K153*VLOOKUP(I153,'Active Summary'!$R$8:$S$14,2,0),0), 0)</f>
        <v>0</v>
      </c>
      <c r="M153" s="218">
        <v>0</v>
      </c>
      <c r="N153" s="116">
        <f t="shared" si="8"/>
        <v>0</v>
      </c>
      <c r="O153" s="117"/>
      <c r="P153" s="117"/>
      <c r="Q153" s="118"/>
      <c r="R153" s="119"/>
      <c r="S153" s="120"/>
      <c r="T153" s="121"/>
      <c r="U153" s="121"/>
      <c r="V153" s="122" t="s">
        <v>58</v>
      </c>
      <c r="W153" s="123"/>
      <c r="X153" s="124"/>
      <c r="Y153" s="125"/>
    </row>
    <row r="154" spans="2:25">
      <c r="B154" s="126"/>
      <c r="C154" s="127"/>
      <c r="D154" s="128"/>
      <c r="E154" s="129"/>
      <c r="F154" s="130"/>
      <c r="G154" s="131">
        <v>0</v>
      </c>
      <c r="H154" s="132">
        <v>0</v>
      </c>
      <c r="I154" s="133"/>
      <c r="J154" s="134">
        <f t="shared" si="6"/>
        <v>0</v>
      </c>
      <c r="K154" s="134">
        <f t="shared" si="7"/>
        <v>0</v>
      </c>
      <c r="L154" s="134">
        <f>IFERROR(IF(K154&lt;&gt;"",K154*VLOOKUP(I154,'Active Summary'!$R$8:$S$14,2,0),0), 0)</f>
        <v>0</v>
      </c>
      <c r="M154" s="219">
        <v>0</v>
      </c>
      <c r="N154" s="135">
        <f t="shared" si="8"/>
        <v>0</v>
      </c>
      <c r="O154" s="136"/>
      <c r="P154" s="136"/>
      <c r="Q154" s="118"/>
      <c r="R154" s="137"/>
      <c r="S154" s="138"/>
      <c r="T154" s="139"/>
      <c r="U154" s="139"/>
      <c r="V154" s="122" t="s">
        <v>58</v>
      </c>
      <c r="W154" s="140"/>
      <c r="X154" s="141"/>
      <c r="Y154" s="142"/>
    </row>
    <row r="155" spans="2:25">
      <c r="B155" s="144"/>
      <c r="C155" s="108"/>
      <c r="D155" s="109"/>
      <c r="E155" s="110"/>
      <c r="F155" s="145"/>
      <c r="G155" s="112">
        <v>0</v>
      </c>
      <c r="H155" s="146">
        <v>0</v>
      </c>
      <c r="I155" s="114"/>
      <c r="J155" s="115">
        <f t="shared" si="6"/>
        <v>0</v>
      </c>
      <c r="K155" s="115">
        <f t="shared" si="7"/>
        <v>0</v>
      </c>
      <c r="L155" s="115">
        <f>IFERROR(IF(K155&lt;&gt;"",K155*VLOOKUP(I155,'Active Summary'!$R$8:$S$14,2,0),0), 0)</f>
        <v>0</v>
      </c>
      <c r="M155" s="218">
        <v>0</v>
      </c>
      <c r="N155" s="116">
        <f t="shared" si="8"/>
        <v>0</v>
      </c>
      <c r="O155" s="117"/>
      <c r="P155" s="117"/>
      <c r="Q155" s="118"/>
      <c r="R155" s="119"/>
      <c r="S155" s="120"/>
      <c r="T155" s="121"/>
      <c r="U155" s="121"/>
      <c r="V155" s="122" t="s">
        <v>58</v>
      </c>
      <c r="W155" s="123"/>
      <c r="X155" s="124"/>
      <c r="Y155" s="125"/>
    </row>
    <row r="156" spans="2:25">
      <c r="B156" s="126"/>
      <c r="C156" s="127"/>
      <c r="D156" s="128"/>
      <c r="E156" s="129"/>
      <c r="F156" s="130"/>
      <c r="G156" s="131">
        <v>0</v>
      </c>
      <c r="H156" s="132">
        <v>0</v>
      </c>
      <c r="I156" s="133"/>
      <c r="J156" s="134">
        <f t="shared" si="6"/>
        <v>0</v>
      </c>
      <c r="K156" s="134">
        <f t="shared" si="7"/>
        <v>0</v>
      </c>
      <c r="L156" s="134">
        <f>IFERROR(IF(K156&lt;&gt;"",K156*VLOOKUP(I156,'Active Summary'!$R$8:$S$14,2,0),0), 0)</f>
        <v>0</v>
      </c>
      <c r="M156" s="219">
        <v>0</v>
      </c>
      <c r="N156" s="135">
        <f t="shared" si="8"/>
        <v>0</v>
      </c>
      <c r="O156" s="136"/>
      <c r="P156" s="136"/>
      <c r="Q156" s="118"/>
      <c r="R156" s="137"/>
      <c r="S156" s="138"/>
      <c r="T156" s="139"/>
      <c r="U156" s="139"/>
      <c r="V156" s="122" t="s">
        <v>58</v>
      </c>
      <c r="W156" s="140"/>
      <c r="X156" s="141"/>
      <c r="Y156" s="142"/>
    </row>
    <row r="157" spans="2:25">
      <c r="B157" s="144"/>
      <c r="C157" s="108"/>
      <c r="D157" s="109"/>
      <c r="E157" s="110"/>
      <c r="F157" s="145"/>
      <c r="G157" s="112">
        <v>0</v>
      </c>
      <c r="H157" s="146">
        <v>0</v>
      </c>
      <c r="I157" s="114"/>
      <c r="J157" s="115">
        <f t="shared" si="6"/>
        <v>0</v>
      </c>
      <c r="K157" s="115">
        <f t="shared" si="7"/>
        <v>0</v>
      </c>
      <c r="L157" s="115">
        <f>IFERROR(IF(K157&lt;&gt;"",K157*VLOOKUP(I157,'Active Summary'!$R$8:$S$14,2,0),0), 0)</f>
        <v>0</v>
      </c>
      <c r="M157" s="218">
        <v>0</v>
      </c>
      <c r="N157" s="116">
        <f t="shared" si="8"/>
        <v>0</v>
      </c>
      <c r="O157" s="117"/>
      <c r="P157" s="117"/>
      <c r="Q157" s="118"/>
      <c r="R157" s="119"/>
      <c r="S157" s="120"/>
      <c r="T157" s="121"/>
      <c r="U157" s="121"/>
      <c r="V157" s="122" t="s">
        <v>58</v>
      </c>
      <c r="W157" s="123"/>
      <c r="X157" s="124"/>
      <c r="Y157" s="125"/>
    </row>
    <row r="158" spans="2:25">
      <c r="B158" s="126"/>
      <c r="C158" s="127"/>
      <c r="D158" s="128"/>
      <c r="E158" s="129"/>
      <c r="F158" s="130"/>
      <c r="G158" s="131">
        <v>0</v>
      </c>
      <c r="H158" s="132">
        <v>0</v>
      </c>
      <c r="I158" s="133"/>
      <c r="J158" s="134">
        <f t="shared" si="6"/>
        <v>0</v>
      </c>
      <c r="K158" s="134">
        <f t="shared" si="7"/>
        <v>0</v>
      </c>
      <c r="L158" s="134">
        <f>IFERROR(IF(K158&lt;&gt;"",K158*VLOOKUP(I158,'Active Summary'!$R$8:$S$14,2,0),0), 0)</f>
        <v>0</v>
      </c>
      <c r="M158" s="219">
        <v>0</v>
      </c>
      <c r="N158" s="135">
        <f t="shared" si="8"/>
        <v>0</v>
      </c>
      <c r="O158" s="136"/>
      <c r="P158" s="136"/>
      <c r="Q158" s="118"/>
      <c r="R158" s="137"/>
      <c r="S158" s="138"/>
      <c r="T158" s="139"/>
      <c r="U158" s="139"/>
      <c r="V158" s="122" t="s">
        <v>58</v>
      </c>
      <c r="W158" s="140"/>
      <c r="X158" s="141"/>
      <c r="Y158" s="142"/>
    </row>
    <row r="159" spans="2:25">
      <c r="B159" s="144"/>
      <c r="C159" s="108"/>
      <c r="D159" s="109"/>
      <c r="E159" s="110"/>
      <c r="F159" s="145"/>
      <c r="G159" s="112">
        <v>0</v>
      </c>
      <c r="H159" s="146">
        <v>0</v>
      </c>
      <c r="I159" s="114"/>
      <c r="J159" s="115">
        <f t="shared" si="6"/>
        <v>0</v>
      </c>
      <c r="K159" s="115">
        <f t="shared" si="7"/>
        <v>0</v>
      </c>
      <c r="L159" s="115">
        <f>IFERROR(IF(K159&lt;&gt;"",K159*VLOOKUP(I159,'Active Summary'!$R$8:$S$14,2,0),0), 0)</f>
        <v>0</v>
      </c>
      <c r="M159" s="218">
        <v>0</v>
      </c>
      <c r="N159" s="116">
        <f t="shared" si="8"/>
        <v>0</v>
      </c>
      <c r="O159" s="117"/>
      <c r="P159" s="117"/>
      <c r="Q159" s="118"/>
      <c r="R159" s="119"/>
      <c r="S159" s="120"/>
      <c r="T159" s="121"/>
      <c r="U159" s="121"/>
      <c r="V159" s="122" t="s">
        <v>58</v>
      </c>
      <c r="W159" s="123"/>
      <c r="X159" s="124"/>
      <c r="Y159" s="125"/>
    </row>
    <row r="160" spans="2:25">
      <c r="B160" s="126"/>
      <c r="C160" s="127"/>
      <c r="D160" s="128"/>
      <c r="E160" s="129"/>
      <c r="F160" s="130"/>
      <c r="G160" s="131">
        <v>0</v>
      </c>
      <c r="H160" s="132">
        <v>0</v>
      </c>
      <c r="I160" s="133"/>
      <c r="J160" s="134">
        <f t="shared" si="6"/>
        <v>0</v>
      </c>
      <c r="K160" s="134">
        <f t="shared" si="7"/>
        <v>0</v>
      </c>
      <c r="L160" s="134">
        <f>IFERROR(IF(K160&lt;&gt;"",K160*VLOOKUP(I160,'Active Summary'!$R$8:$S$14,2,0),0), 0)</f>
        <v>0</v>
      </c>
      <c r="M160" s="219">
        <v>0</v>
      </c>
      <c r="N160" s="135">
        <f t="shared" si="8"/>
        <v>0</v>
      </c>
      <c r="O160" s="136"/>
      <c r="P160" s="136"/>
      <c r="Q160" s="118"/>
      <c r="R160" s="137"/>
      <c r="S160" s="138"/>
      <c r="T160" s="139"/>
      <c r="U160" s="139"/>
      <c r="V160" s="122" t="s">
        <v>58</v>
      </c>
      <c r="W160" s="140"/>
      <c r="X160" s="141"/>
      <c r="Y160" s="142"/>
    </row>
    <row r="161" spans="2:25">
      <c r="B161" s="144"/>
      <c r="C161" s="108"/>
      <c r="D161" s="109"/>
      <c r="E161" s="110"/>
      <c r="F161" s="145"/>
      <c r="G161" s="112">
        <v>0</v>
      </c>
      <c r="H161" s="146">
        <v>0</v>
      </c>
      <c r="I161" s="114"/>
      <c r="J161" s="115">
        <f t="shared" si="6"/>
        <v>0</v>
      </c>
      <c r="K161" s="115">
        <f t="shared" si="7"/>
        <v>0</v>
      </c>
      <c r="L161" s="115">
        <f>IFERROR(IF(K161&lt;&gt;"",K161*VLOOKUP(I161,'Active Summary'!$R$8:$S$14,2,0),0), 0)</f>
        <v>0</v>
      </c>
      <c r="M161" s="218">
        <v>0</v>
      </c>
      <c r="N161" s="116">
        <f t="shared" si="8"/>
        <v>0</v>
      </c>
      <c r="O161" s="117"/>
      <c r="P161" s="117"/>
      <c r="Q161" s="118"/>
      <c r="R161" s="119"/>
      <c r="S161" s="120"/>
      <c r="T161" s="121"/>
      <c r="U161" s="121"/>
      <c r="V161" s="122" t="s">
        <v>58</v>
      </c>
      <c r="W161" s="123"/>
      <c r="X161" s="124"/>
      <c r="Y161" s="125"/>
    </row>
    <row r="162" spans="2:25">
      <c r="B162" s="126"/>
      <c r="C162" s="127"/>
      <c r="D162" s="128"/>
      <c r="E162" s="129"/>
      <c r="F162" s="130"/>
      <c r="G162" s="131">
        <v>0</v>
      </c>
      <c r="H162" s="132">
        <v>0</v>
      </c>
      <c r="I162" s="133"/>
      <c r="J162" s="134">
        <f t="shared" si="6"/>
        <v>0</v>
      </c>
      <c r="K162" s="134">
        <f t="shared" si="7"/>
        <v>0</v>
      </c>
      <c r="L162" s="134">
        <f>IFERROR(IF(K162&lt;&gt;"",K162*VLOOKUP(I162,'Active Summary'!$R$8:$S$14,2,0),0), 0)</f>
        <v>0</v>
      </c>
      <c r="M162" s="219">
        <v>0</v>
      </c>
      <c r="N162" s="135">
        <f t="shared" si="8"/>
        <v>0</v>
      </c>
      <c r="O162" s="136"/>
      <c r="P162" s="136"/>
      <c r="Q162" s="118"/>
      <c r="R162" s="137"/>
      <c r="S162" s="138"/>
      <c r="T162" s="139"/>
      <c r="U162" s="139"/>
      <c r="V162" s="122" t="s">
        <v>58</v>
      </c>
      <c r="W162" s="140"/>
      <c r="X162" s="141"/>
      <c r="Y162" s="142"/>
    </row>
    <row r="163" spans="2:25">
      <c r="B163" s="144"/>
      <c r="C163" s="108"/>
      <c r="D163" s="109"/>
      <c r="E163" s="110"/>
      <c r="F163" s="145"/>
      <c r="G163" s="112">
        <v>0</v>
      </c>
      <c r="H163" s="146">
        <v>0</v>
      </c>
      <c r="I163" s="114"/>
      <c r="J163" s="115">
        <f t="shared" si="6"/>
        <v>0</v>
      </c>
      <c r="K163" s="115">
        <f t="shared" si="7"/>
        <v>0</v>
      </c>
      <c r="L163" s="115">
        <f>IFERROR(IF(K163&lt;&gt;"",K163*VLOOKUP(I163,'Active Summary'!$R$8:$S$14,2,0),0), 0)</f>
        <v>0</v>
      </c>
      <c r="M163" s="218">
        <v>0</v>
      </c>
      <c r="N163" s="116">
        <f t="shared" si="8"/>
        <v>0</v>
      </c>
      <c r="O163" s="117"/>
      <c r="P163" s="117"/>
      <c r="Q163" s="118"/>
      <c r="R163" s="119"/>
      <c r="S163" s="120"/>
      <c r="T163" s="121"/>
      <c r="U163" s="121"/>
      <c r="V163" s="122" t="s">
        <v>58</v>
      </c>
      <c r="W163" s="123"/>
      <c r="X163" s="124"/>
      <c r="Y163" s="125"/>
    </row>
    <row r="164" spans="2:25">
      <c r="B164" s="126"/>
      <c r="C164" s="127"/>
      <c r="D164" s="128"/>
      <c r="E164" s="129"/>
      <c r="F164" s="130"/>
      <c r="G164" s="131">
        <v>0</v>
      </c>
      <c r="H164" s="132">
        <v>0</v>
      </c>
      <c r="I164" s="133"/>
      <c r="J164" s="134">
        <f t="shared" si="6"/>
        <v>0</v>
      </c>
      <c r="K164" s="134">
        <f t="shared" si="7"/>
        <v>0</v>
      </c>
      <c r="L164" s="134">
        <f>IFERROR(IF(K164&lt;&gt;"",K164*VLOOKUP(I164,'Active Summary'!$R$8:$S$14,2,0),0), 0)</f>
        <v>0</v>
      </c>
      <c r="M164" s="219">
        <v>0</v>
      </c>
      <c r="N164" s="135">
        <f t="shared" si="8"/>
        <v>0</v>
      </c>
      <c r="O164" s="136"/>
      <c r="P164" s="136"/>
      <c r="Q164" s="118"/>
      <c r="R164" s="137"/>
      <c r="S164" s="138"/>
      <c r="T164" s="139"/>
      <c r="U164" s="139"/>
      <c r="V164" s="122" t="s">
        <v>58</v>
      </c>
      <c r="W164" s="140"/>
      <c r="X164" s="141"/>
      <c r="Y164" s="142"/>
    </row>
    <row r="165" spans="2:25">
      <c r="B165" s="144"/>
      <c r="C165" s="108"/>
      <c r="D165" s="109"/>
      <c r="E165" s="110"/>
      <c r="F165" s="145"/>
      <c r="G165" s="112">
        <v>0</v>
      </c>
      <c r="H165" s="146">
        <v>0</v>
      </c>
      <c r="I165" s="114"/>
      <c r="J165" s="115">
        <f t="shared" si="6"/>
        <v>0</v>
      </c>
      <c r="K165" s="115">
        <f t="shared" si="7"/>
        <v>0</v>
      </c>
      <c r="L165" s="115">
        <f>IFERROR(IF(K165&lt;&gt;"",K165*VLOOKUP(I165,'Active Summary'!$R$8:$S$14,2,0),0), 0)</f>
        <v>0</v>
      </c>
      <c r="M165" s="218">
        <v>0</v>
      </c>
      <c r="N165" s="116">
        <f t="shared" si="8"/>
        <v>0</v>
      </c>
      <c r="O165" s="117"/>
      <c r="P165" s="117"/>
      <c r="Q165" s="118"/>
      <c r="R165" s="119"/>
      <c r="S165" s="120"/>
      <c r="T165" s="121"/>
      <c r="U165" s="121"/>
      <c r="V165" s="122" t="s">
        <v>58</v>
      </c>
      <c r="W165" s="123"/>
      <c r="X165" s="124"/>
      <c r="Y165" s="125"/>
    </row>
    <row r="166" spans="2:25">
      <c r="B166" s="126"/>
      <c r="C166" s="127"/>
      <c r="D166" s="128"/>
      <c r="E166" s="129"/>
      <c r="F166" s="130"/>
      <c r="G166" s="131">
        <v>0</v>
      </c>
      <c r="H166" s="132">
        <v>0</v>
      </c>
      <c r="I166" s="133"/>
      <c r="J166" s="134">
        <f t="shared" si="6"/>
        <v>0</v>
      </c>
      <c r="K166" s="134">
        <f t="shared" si="7"/>
        <v>0</v>
      </c>
      <c r="L166" s="134">
        <f>IFERROR(IF(K166&lt;&gt;"",K166*VLOOKUP(I166,'Active Summary'!$R$8:$S$14,2,0),0), 0)</f>
        <v>0</v>
      </c>
      <c r="M166" s="219">
        <v>0</v>
      </c>
      <c r="N166" s="135">
        <f t="shared" si="8"/>
        <v>0</v>
      </c>
      <c r="O166" s="136"/>
      <c r="P166" s="136"/>
      <c r="Q166" s="118"/>
      <c r="R166" s="137"/>
      <c r="S166" s="138"/>
      <c r="T166" s="139"/>
      <c r="U166" s="139"/>
      <c r="V166" s="122" t="s">
        <v>58</v>
      </c>
      <c r="W166" s="140"/>
      <c r="X166" s="141"/>
      <c r="Y166" s="142"/>
    </row>
    <row r="167" spans="2:25">
      <c r="B167" s="144"/>
      <c r="C167" s="108"/>
      <c r="D167" s="109"/>
      <c r="E167" s="110"/>
      <c r="F167" s="145"/>
      <c r="G167" s="112">
        <v>0</v>
      </c>
      <c r="H167" s="146">
        <v>0</v>
      </c>
      <c r="I167" s="114"/>
      <c r="J167" s="115">
        <f t="shared" si="6"/>
        <v>0</v>
      </c>
      <c r="K167" s="115">
        <f t="shared" si="7"/>
        <v>0</v>
      </c>
      <c r="L167" s="115">
        <f>IFERROR(IF(K167&lt;&gt;"",K167*VLOOKUP(I167,'Active Summary'!$R$8:$S$14,2,0),0), 0)</f>
        <v>0</v>
      </c>
      <c r="M167" s="218">
        <v>0</v>
      </c>
      <c r="N167" s="116">
        <f t="shared" si="8"/>
        <v>0</v>
      </c>
      <c r="O167" s="117"/>
      <c r="P167" s="117"/>
      <c r="Q167" s="118"/>
      <c r="R167" s="119"/>
      <c r="S167" s="120"/>
      <c r="T167" s="121"/>
      <c r="U167" s="121"/>
      <c r="V167" s="122" t="s">
        <v>58</v>
      </c>
      <c r="W167" s="123"/>
      <c r="X167" s="124"/>
      <c r="Y167" s="125"/>
    </row>
    <row r="168" spans="2:25">
      <c r="B168" s="126"/>
      <c r="C168" s="127"/>
      <c r="D168" s="128"/>
      <c r="E168" s="129"/>
      <c r="F168" s="130"/>
      <c r="G168" s="131">
        <v>0</v>
      </c>
      <c r="H168" s="132">
        <v>0</v>
      </c>
      <c r="I168" s="133"/>
      <c r="J168" s="134">
        <f t="shared" si="6"/>
        <v>0</v>
      </c>
      <c r="K168" s="134">
        <f t="shared" si="7"/>
        <v>0</v>
      </c>
      <c r="L168" s="134">
        <f>IFERROR(IF(K168&lt;&gt;"",K168*VLOOKUP(I168,'Active Summary'!$R$8:$S$14,2,0),0), 0)</f>
        <v>0</v>
      </c>
      <c r="M168" s="219">
        <v>0</v>
      </c>
      <c r="N168" s="135">
        <f t="shared" si="8"/>
        <v>0</v>
      </c>
      <c r="O168" s="136"/>
      <c r="P168" s="136"/>
      <c r="Q168" s="118"/>
      <c r="R168" s="137"/>
      <c r="S168" s="138"/>
      <c r="T168" s="139"/>
      <c r="U168" s="139"/>
      <c r="V168" s="122" t="s">
        <v>58</v>
      </c>
      <c r="W168" s="140"/>
      <c r="X168" s="141"/>
      <c r="Y168" s="142"/>
    </row>
    <row r="169" spans="2:25">
      <c r="B169" s="144"/>
      <c r="C169" s="108"/>
      <c r="D169" s="109"/>
      <c r="E169" s="110"/>
      <c r="F169" s="145"/>
      <c r="G169" s="112">
        <v>0</v>
      </c>
      <c r="H169" s="146">
        <v>0</v>
      </c>
      <c r="I169" s="114"/>
      <c r="J169" s="115">
        <f t="shared" si="6"/>
        <v>0</v>
      </c>
      <c r="K169" s="115">
        <f t="shared" si="7"/>
        <v>0</v>
      </c>
      <c r="L169" s="115">
        <f>IFERROR(IF(K169&lt;&gt;"",K169*VLOOKUP(I169,'Active Summary'!$R$8:$S$14,2,0),0), 0)</f>
        <v>0</v>
      </c>
      <c r="M169" s="218">
        <v>0</v>
      </c>
      <c r="N169" s="116">
        <f t="shared" si="8"/>
        <v>0</v>
      </c>
      <c r="O169" s="117"/>
      <c r="P169" s="117"/>
      <c r="Q169" s="118"/>
      <c r="R169" s="119"/>
      <c r="S169" s="120"/>
      <c r="T169" s="121"/>
      <c r="U169" s="121"/>
      <c r="V169" s="122" t="s">
        <v>58</v>
      </c>
      <c r="W169" s="123"/>
      <c r="X169" s="124"/>
      <c r="Y169" s="125"/>
    </row>
    <row r="170" spans="2:25">
      <c r="B170" s="126"/>
      <c r="C170" s="127"/>
      <c r="D170" s="128"/>
      <c r="E170" s="129"/>
      <c r="F170" s="130"/>
      <c r="G170" s="131">
        <v>0</v>
      </c>
      <c r="H170" s="132">
        <v>0</v>
      </c>
      <c r="I170" s="133"/>
      <c r="J170" s="134">
        <f t="shared" si="6"/>
        <v>0</v>
      </c>
      <c r="K170" s="134">
        <f t="shared" si="7"/>
        <v>0</v>
      </c>
      <c r="L170" s="134">
        <f>IFERROR(IF(K170&lt;&gt;"",K170*VLOOKUP(I170,'Active Summary'!$R$8:$S$14,2,0),0), 0)</f>
        <v>0</v>
      </c>
      <c r="M170" s="219">
        <v>0</v>
      </c>
      <c r="N170" s="135">
        <f t="shared" si="8"/>
        <v>0</v>
      </c>
      <c r="O170" s="136"/>
      <c r="P170" s="136"/>
      <c r="Q170" s="118"/>
      <c r="R170" s="137"/>
      <c r="S170" s="138"/>
      <c r="T170" s="139"/>
      <c r="U170" s="139"/>
      <c r="V170" s="122" t="s">
        <v>58</v>
      </c>
      <c r="W170" s="140"/>
      <c r="X170" s="141"/>
      <c r="Y170" s="142"/>
    </row>
    <row r="171" spans="2:25">
      <c r="B171" s="144"/>
      <c r="C171" s="108"/>
      <c r="D171" s="109"/>
      <c r="E171" s="110"/>
      <c r="F171" s="145"/>
      <c r="G171" s="112">
        <v>0</v>
      </c>
      <c r="H171" s="146">
        <v>0</v>
      </c>
      <c r="I171" s="114"/>
      <c r="J171" s="115">
        <f t="shared" si="6"/>
        <v>0</v>
      </c>
      <c r="K171" s="115">
        <f t="shared" si="7"/>
        <v>0</v>
      </c>
      <c r="L171" s="115">
        <f>IFERROR(IF(K171&lt;&gt;"",K171*VLOOKUP(I171,'Active Summary'!$R$8:$S$14,2,0),0), 0)</f>
        <v>0</v>
      </c>
      <c r="M171" s="218">
        <v>0</v>
      </c>
      <c r="N171" s="116">
        <f t="shared" si="8"/>
        <v>0</v>
      </c>
      <c r="O171" s="117"/>
      <c r="P171" s="117"/>
      <c r="Q171" s="118"/>
      <c r="R171" s="119"/>
      <c r="S171" s="120"/>
      <c r="T171" s="121"/>
      <c r="U171" s="121"/>
      <c r="V171" s="122" t="s">
        <v>58</v>
      </c>
      <c r="W171" s="123"/>
      <c r="X171" s="124"/>
      <c r="Y171" s="125"/>
    </row>
    <row r="172" spans="2:25">
      <c r="B172" s="126"/>
      <c r="C172" s="127"/>
      <c r="D172" s="128"/>
      <c r="E172" s="129"/>
      <c r="F172" s="130"/>
      <c r="G172" s="131">
        <v>0</v>
      </c>
      <c r="H172" s="132">
        <v>0</v>
      </c>
      <c r="I172" s="133"/>
      <c r="J172" s="134">
        <f t="shared" si="6"/>
        <v>0</v>
      </c>
      <c r="K172" s="134">
        <f t="shared" si="7"/>
        <v>0</v>
      </c>
      <c r="L172" s="134">
        <f>IFERROR(IF(K172&lt;&gt;"",K172*VLOOKUP(I172,'Active Summary'!$R$8:$S$14,2,0),0), 0)</f>
        <v>0</v>
      </c>
      <c r="M172" s="219">
        <v>0</v>
      </c>
      <c r="N172" s="135">
        <f t="shared" si="8"/>
        <v>0</v>
      </c>
      <c r="O172" s="136"/>
      <c r="P172" s="136"/>
      <c r="Q172" s="118"/>
      <c r="R172" s="137"/>
      <c r="S172" s="138"/>
      <c r="T172" s="139"/>
      <c r="U172" s="139"/>
      <c r="V172" s="122" t="s">
        <v>58</v>
      </c>
      <c r="W172" s="140"/>
      <c r="X172" s="141"/>
      <c r="Y172" s="142"/>
    </row>
    <row r="173" spans="2:25">
      <c r="B173" s="144"/>
      <c r="C173" s="108"/>
      <c r="D173" s="109"/>
      <c r="E173" s="110"/>
      <c r="F173" s="145"/>
      <c r="G173" s="112">
        <v>0</v>
      </c>
      <c r="H173" s="146">
        <v>0</v>
      </c>
      <c r="I173" s="114"/>
      <c r="J173" s="115">
        <f t="shared" si="6"/>
        <v>0</v>
      </c>
      <c r="K173" s="115">
        <f t="shared" si="7"/>
        <v>0</v>
      </c>
      <c r="L173" s="115">
        <f>IFERROR(IF(K173&lt;&gt;"",K173*VLOOKUP(I173,'Active Summary'!$R$8:$S$14,2,0),0), 0)</f>
        <v>0</v>
      </c>
      <c r="M173" s="218">
        <v>0</v>
      </c>
      <c r="N173" s="116">
        <f t="shared" si="8"/>
        <v>0</v>
      </c>
      <c r="O173" s="117"/>
      <c r="P173" s="117"/>
      <c r="Q173" s="118"/>
      <c r="R173" s="119"/>
      <c r="S173" s="120"/>
      <c r="T173" s="121"/>
      <c r="U173" s="121"/>
      <c r="V173" s="122" t="s">
        <v>58</v>
      </c>
      <c r="W173" s="123"/>
      <c r="X173" s="124"/>
      <c r="Y173" s="125"/>
    </row>
    <row r="174" spans="2:25">
      <c r="B174" s="126"/>
      <c r="C174" s="127"/>
      <c r="D174" s="128"/>
      <c r="E174" s="129"/>
      <c r="F174" s="130"/>
      <c r="G174" s="131">
        <v>0</v>
      </c>
      <c r="H174" s="132">
        <v>0</v>
      </c>
      <c r="I174" s="133"/>
      <c r="J174" s="134">
        <f t="shared" si="6"/>
        <v>0</v>
      </c>
      <c r="K174" s="134">
        <f t="shared" si="7"/>
        <v>0</v>
      </c>
      <c r="L174" s="134">
        <f>IFERROR(IF(K174&lt;&gt;"",K174*VLOOKUP(I174,'Active Summary'!$R$8:$S$14,2,0),0), 0)</f>
        <v>0</v>
      </c>
      <c r="M174" s="219">
        <v>0</v>
      </c>
      <c r="N174" s="135">
        <f t="shared" si="8"/>
        <v>0</v>
      </c>
      <c r="O174" s="136"/>
      <c r="P174" s="136"/>
      <c r="Q174" s="118"/>
      <c r="R174" s="137"/>
      <c r="S174" s="138"/>
      <c r="T174" s="139"/>
      <c r="U174" s="139"/>
      <c r="V174" s="122" t="s">
        <v>58</v>
      </c>
      <c r="W174" s="140"/>
      <c r="X174" s="141"/>
      <c r="Y174" s="142"/>
    </row>
    <row r="175" spans="2:25">
      <c r="B175" s="144"/>
      <c r="C175" s="108"/>
      <c r="D175" s="109"/>
      <c r="E175" s="110"/>
      <c r="F175" s="145"/>
      <c r="G175" s="112">
        <v>0</v>
      </c>
      <c r="H175" s="146">
        <v>0</v>
      </c>
      <c r="I175" s="114"/>
      <c r="J175" s="115">
        <f t="shared" si="6"/>
        <v>0</v>
      </c>
      <c r="K175" s="115">
        <f t="shared" si="7"/>
        <v>0</v>
      </c>
      <c r="L175" s="115">
        <f>IFERROR(IF(K175&lt;&gt;"",K175*VLOOKUP(I175,'Active Summary'!$R$8:$S$14,2,0),0), 0)</f>
        <v>0</v>
      </c>
      <c r="M175" s="218">
        <v>0</v>
      </c>
      <c r="N175" s="116">
        <f t="shared" si="8"/>
        <v>0</v>
      </c>
      <c r="O175" s="117"/>
      <c r="P175" s="117"/>
      <c r="Q175" s="118"/>
      <c r="R175" s="119"/>
      <c r="S175" s="120"/>
      <c r="T175" s="121"/>
      <c r="U175" s="121"/>
      <c r="V175" s="122" t="s">
        <v>58</v>
      </c>
      <c r="W175" s="123"/>
      <c r="X175" s="124"/>
      <c r="Y175" s="125"/>
    </row>
    <row r="176" spans="2:25">
      <c r="B176" s="126"/>
      <c r="C176" s="127"/>
      <c r="D176" s="128"/>
      <c r="E176" s="129"/>
      <c r="F176" s="130"/>
      <c r="G176" s="131">
        <v>0</v>
      </c>
      <c r="H176" s="132">
        <v>0</v>
      </c>
      <c r="I176" s="133"/>
      <c r="J176" s="134">
        <f t="shared" si="6"/>
        <v>0</v>
      </c>
      <c r="K176" s="134">
        <f t="shared" si="7"/>
        <v>0</v>
      </c>
      <c r="L176" s="134">
        <f>IFERROR(IF(K176&lt;&gt;"",K176*VLOOKUP(I176,'Active Summary'!$R$8:$S$14,2,0),0), 0)</f>
        <v>0</v>
      </c>
      <c r="M176" s="219">
        <v>0</v>
      </c>
      <c r="N176" s="135">
        <f t="shared" si="8"/>
        <v>0</v>
      </c>
      <c r="O176" s="136"/>
      <c r="P176" s="136"/>
      <c r="Q176" s="118"/>
      <c r="R176" s="137"/>
      <c r="S176" s="138"/>
      <c r="T176" s="139"/>
      <c r="U176" s="139"/>
      <c r="V176" s="122" t="s">
        <v>58</v>
      </c>
      <c r="W176" s="140"/>
      <c r="X176" s="141"/>
      <c r="Y176" s="142"/>
    </row>
    <row r="177" spans="2:25">
      <c r="B177" s="144"/>
      <c r="C177" s="108"/>
      <c r="D177" s="109"/>
      <c r="E177" s="110"/>
      <c r="F177" s="145"/>
      <c r="G177" s="112">
        <v>0</v>
      </c>
      <c r="H177" s="146">
        <v>0</v>
      </c>
      <c r="I177" s="114"/>
      <c r="J177" s="115">
        <f t="shared" si="6"/>
        <v>0</v>
      </c>
      <c r="K177" s="115">
        <f t="shared" si="7"/>
        <v>0</v>
      </c>
      <c r="L177" s="115">
        <f>IFERROR(IF(K177&lt;&gt;"",K177*VLOOKUP(I177,'Active Summary'!$R$8:$S$14,2,0),0), 0)</f>
        <v>0</v>
      </c>
      <c r="M177" s="218">
        <v>0</v>
      </c>
      <c r="N177" s="116">
        <f t="shared" si="8"/>
        <v>0</v>
      </c>
      <c r="O177" s="117"/>
      <c r="P177" s="117"/>
      <c r="Q177" s="118"/>
      <c r="R177" s="119"/>
      <c r="S177" s="120"/>
      <c r="T177" s="121"/>
      <c r="U177" s="121"/>
      <c r="V177" s="122" t="s">
        <v>58</v>
      </c>
      <c r="W177" s="123"/>
      <c r="X177" s="124"/>
      <c r="Y177" s="125"/>
    </row>
    <row r="178" spans="2:25">
      <c r="B178" s="126"/>
      <c r="C178" s="127"/>
      <c r="D178" s="128"/>
      <c r="E178" s="129"/>
      <c r="F178" s="130"/>
      <c r="G178" s="131">
        <v>0</v>
      </c>
      <c r="H178" s="132">
        <v>0</v>
      </c>
      <c r="I178" s="133"/>
      <c r="J178" s="134">
        <f t="shared" si="6"/>
        <v>0</v>
      </c>
      <c r="K178" s="134">
        <f t="shared" si="7"/>
        <v>0</v>
      </c>
      <c r="L178" s="134">
        <f>IFERROR(IF(K178&lt;&gt;"",K178*VLOOKUP(I178,'Active Summary'!$R$8:$S$14,2,0),0), 0)</f>
        <v>0</v>
      </c>
      <c r="M178" s="219">
        <v>0</v>
      </c>
      <c r="N178" s="135">
        <f t="shared" si="8"/>
        <v>0</v>
      </c>
      <c r="O178" s="136"/>
      <c r="P178" s="136"/>
      <c r="Q178" s="118"/>
      <c r="R178" s="137"/>
      <c r="S178" s="138"/>
      <c r="T178" s="139"/>
      <c r="U178" s="139"/>
      <c r="V178" s="122" t="s">
        <v>58</v>
      </c>
      <c r="W178" s="140"/>
      <c r="X178" s="141"/>
      <c r="Y178" s="142"/>
    </row>
    <row r="179" spans="2:25">
      <c r="B179" s="144"/>
      <c r="C179" s="108"/>
      <c r="D179" s="109"/>
      <c r="E179" s="110"/>
      <c r="F179" s="145"/>
      <c r="G179" s="112">
        <v>0</v>
      </c>
      <c r="H179" s="146">
        <v>0</v>
      </c>
      <c r="I179" s="114"/>
      <c r="J179" s="115">
        <f t="shared" si="6"/>
        <v>0</v>
      </c>
      <c r="K179" s="115">
        <f t="shared" si="7"/>
        <v>0</v>
      </c>
      <c r="L179" s="115">
        <f>IFERROR(IF(K179&lt;&gt;"",K179*VLOOKUP(I179,'Active Summary'!$R$8:$S$14,2,0),0), 0)</f>
        <v>0</v>
      </c>
      <c r="M179" s="218">
        <v>0</v>
      </c>
      <c r="N179" s="116">
        <f t="shared" si="8"/>
        <v>0</v>
      </c>
      <c r="O179" s="117"/>
      <c r="P179" s="117"/>
      <c r="Q179" s="118"/>
      <c r="R179" s="119"/>
      <c r="S179" s="120"/>
      <c r="T179" s="121"/>
      <c r="U179" s="121"/>
      <c r="V179" s="122" t="s">
        <v>58</v>
      </c>
      <c r="W179" s="123"/>
      <c r="X179" s="124"/>
      <c r="Y179" s="125"/>
    </row>
    <row r="180" spans="2:25">
      <c r="B180" s="126"/>
      <c r="C180" s="127"/>
      <c r="D180" s="128"/>
      <c r="E180" s="129"/>
      <c r="F180" s="130"/>
      <c r="G180" s="131">
        <v>0</v>
      </c>
      <c r="H180" s="132">
        <v>0</v>
      </c>
      <c r="I180" s="133"/>
      <c r="J180" s="134">
        <f t="shared" si="6"/>
        <v>0</v>
      </c>
      <c r="K180" s="134">
        <f t="shared" si="7"/>
        <v>0</v>
      </c>
      <c r="L180" s="134">
        <f>IFERROR(IF(K180&lt;&gt;"",K180*VLOOKUP(I180,'Active Summary'!$R$8:$S$14,2,0),0), 0)</f>
        <v>0</v>
      </c>
      <c r="M180" s="219">
        <v>0</v>
      </c>
      <c r="N180" s="135">
        <f t="shared" si="8"/>
        <v>0</v>
      </c>
      <c r="O180" s="136"/>
      <c r="P180" s="136"/>
      <c r="Q180" s="118"/>
      <c r="R180" s="137"/>
      <c r="S180" s="138"/>
      <c r="T180" s="139"/>
      <c r="U180" s="139"/>
      <c r="V180" s="122" t="s">
        <v>58</v>
      </c>
      <c r="W180" s="140"/>
      <c r="X180" s="141"/>
      <c r="Y180" s="142"/>
    </row>
    <row r="181" spans="2:25">
      <c r="B181" s="144"/>
      <c r="C181" s="108"/>
      <c r="D181" s="109"/>
      <c r="E181" s="110"/>
      <c r="F181" s="145"/>
      <c r="G181" s="112">
        <v>0</v>
      </c>
      <c r="H181" s="146">
        <v>0</v>
      </c>
      <c r="I181" s="114"/>
      <c r="J181" s="115">
        <f t="shared" si="6"/>
        <v>0</v>
      </c>
      <c r="K181" s="115">
        <f t="shared" si="7"/>
        <v>0</v>
      </c>
      <c r="L181" s="115">
        <f>IFERROR(IF(K181&lt;&gt;"",K181*VLOOKUP(I181,'Active Summary'!$R$8:$S$14,2,0),0), 0)</f>
        <v>0</v>
      </c>
      <c r="M181" s="218">
        <v>0</v>
      </c>
      <c r="N181" s="116">
        <f t="shared" si="8"/>
        <v>0</v>
      </c>
      <c r="O181" s="117"/>
      <c r="P181" s="117"/>
      <c r="Q181" s="118"/>
      <c r="R181" s="119"/>
      <c r="S181" s="120"/>
      <c r="T181" s="121"/>
      <c r="U181" s="121"/>
      <c r="V181" s="122" t="s">
        <v>58</v>
      </c>
      <c r="W181" s="123"/>
      <c r="X181" s="124"/>
      <c r="Y181" s="125"/>
    </row>
    <row r="182" spans="2:25">
      <c r="B182" s="126"/>
      <c r="C182" s="127"/>
      <c r="D182" s="128"/>
      <c r="E182" s="129"/>
      <c r="F182" s="130"/>
      <c r="G182" s="131">
        <v>0</v>
      </c>
      <c r="H182" s="132">
        <v>0</v>
      </c>
      <c r="I182" s="133"/>
      <c r="J182" s="134">
        <f t="shared" si="6"/>
        <v>0</v>
      </c>
      <c r="K182" s="134">
        <f t="shared" si="7"/>
        <v>0</v>
      </c>
      <c r="L182" s="134">
        <f>IFERROR(IF(K182&lt;&gt;"",K182*VLOOKUP(I182,'Active Summary'!$R$8:$S$14,2,0),0), 0)</f>
        <v>0</v>
      </c>
      <c r="M182" s="219">
        <v>0</v>
      </c>
      <c r="N182" s="135">
        <f t="shared" si="8"/>
        <v>0</v>
      </c>
      <c r="O182" s="136"/>
      <c r="P182" s="136"/>
      <c r="Q182" s="118"/>
      <c r="R182" s="137"/>
      <c r="S182" s="138"/>
      <c r="T182" s="139"/>
      <c r="U182" s="139"/>
      <c r="V182" s="122" t="s">
        <v>58</v>
      </c>
      <c r="W182" s="140"/>
      <c r="X182" s="141"/>
      <c r="Y182" s="142"/>
    </row>
    <row r="183" spans="2:25">
      <c r="B183" s="144"/>
      <c r="C183" s="108"/>
      <c r="D183" s="109"/>
      <c r="E183" s="110"/>
      <c r="F183" s="145"/>
      <c r="G183" s="112">
        <v>0</v>
      </c>
      <c r="H183" s="146">
        <v>0</v>
      </c>
      <c r="I183" s="114"/>
      <c r="J183" s="115">
        <f t="shared" si="6"/>
        <v>0</v>
      </c>
      <c r="K183" s="115">
        <f t="shared" si="7"/>
        <v>0</v>
      </c>
      <c r="L183" s="115">
        <f>IFERROR(IF(K183&lt;&gt;"",K183*VLOOKUP(I183,'Active Summary'!$R$8:$S$14,2,0),0), 0)</f>
        <v>0</v>
      </c>
      <c r="M183" s="218">
        <v>0</v>
      </c>
      <c r="N183" s="116">
        <f t="shared" si="8"/>
        <v>0</v>
      </c>
      <c r="O183" s="117"/>
      <c r="P183" s="117"/>
      <c r="Q183" s="118"/>
      <c r="R183" s="119"/>
      <c r="S183" s="120"/>
      <c r="T183" s="121"/>
      <c r="U183" s="121"/>
      <c r="V183" s="122" t="s">
        <v>58</v>
      </c>
      <c r="W183" s="123"/>
      <c r="X183" s="124"/>
      <c r="Y183" s="125"/>
    </row>
    <row r="184" spans="2:25">
      <c r="B184" s="126"/>
      <c r="C184" s="127"/>
      <c r="D184" s="128"/>
      <c r="E184" s="129"/>
      <c r="F184" s="130"/>
      <c r="G184" s="131">
        <v>0</v>
      </c>
      <c r="H184" s="132">
        <v>0</v>
      </c>
      <c r="I184" s="133"/>
      <c r="J184" s="134">
        <f t="shared" si="6"/>
        <v>0</v>
      </c>
      <c r="K184" s="134">
        <f t="shared" si="7"/>
        <v>0</v>
      </c>
      <c r="L184" s="134">
        <f>IFERROR(IF(K184&lt;&gt;"",K184*VLOOKUP(I184,'Active Summary'!$R$8:$S$14,2,0),0), 0)</f>
        <v>0</v>
      </c>
      <c r="M184" s="219">
        <v>0</v>
      </c>
      <c r="N184" s="135">
        <f t="shared" si="8"/>
        <v>0</v>
      </c>
      <c r="O184" s="136"/>
      <c r="P184" s="136"/>
      <c r="Q184" s="118"/>
      <c r="R184" s="137"/>
      <c r="S184" s="138"/>
      <c r="T184" s="139"/>
      <c r="U184" s="139"/>
      <c r="V184" s="122" t="s">
        <v>58</v>
      </c>
      <c r="W184" s="140"/>
      <c r="X184" s="141"/>
      <c r="Y184" s="142"/>
    </row>
    <row r="185" spans="2:25">
      <c r="B185" s="148"/>
      <c r="C185" s="149"/>
      <c r="D185" s="150"/>
      <c r="E185" s="151"/>
      <c r="F185" s="152"/>
      <c r="G185" s="153">
        <v>0</v>
      </c>
      <c r="H185" s="153">
        <v>0</v>
      </c>
      <c r="I185" s="154"/>
      <c r="J185" s="155">
        <f t="shared" si="6"/>
        <v>0</v>
      </c>
      <c r="K185" s="155">
        <f t="shared" si="7"/>
        <v>0</v>
      </c>
      <c r="L185" s="155">
        <f>IFERROR(IF(K185&lt;&gt;"",K185*VLOOKUP(I185,'Active Summary'!$R$8:$S$14,2,0),0), 0)</f>
        <v>0</v>
      </c>
      <c r="M185" s="220">
        <v>0</v>
      </c>
      <c r="N185" s="156">
        <f t="shared" si="8"/>
        <v>0</v>
      </c>
      <c r="O185" s="117"/>
      <c r="P185" s="117"/>
      <c r="Q185" s="118"/>
      <c r="R185" s="119"/>
      <c r="S185" s="157"/>
      <c r="T185" s="158"/>
      <c r="U185" s="158"/>
      <c r="V185" s="154" t="s">
        <v>58</v>
      </c>
      <c r="W185" s="159"/>
      <c r="X185" s="160"/>
      <c r="Y185" s="32"/>
    </row>
  </sheetData>
  <mergeCells count="2">
    <mergeCell ref="AC8:AD8"/>
    <mergeCell ref="B4:G5"/>
  </mergeCells>
  <dataValidations count="3">
    <dataValidation type="list" allowBlank="1" showErrorMessage="1" sqref="F186:F1048576" xr:uid="{3EDC629D-4994-4A56-9A4F-135C044D29FE}">
      <formula1>#REF!</formula1>
    </dataValidation>
    <dataValidation type="list" allowBlank="1" showInputMessage="1" showErrorMessage="1" sqref="E186:E1048576 X10:X185" xr:uid="{9A6F5436-64CE-4230-A614-614B09EF3F10}">
      <formula1>#REF!</formula1>
    </dataValidation>
    <dataValidation type="list" allowBlank="1" showInputMessage="1" showErrorMessage="1" sqref="T9:U185" xr:uid="{3604338D-7C79-44E4-8952-672CBFC57099}">
      <formula1>"Yes,No"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33BEEE8-E072-4BEA-A063-B0AC0B3B4972}">
          <x14:formula1>
            <xm:f>'Active Summary'!$R$8:$R$14</xm:f>
          </x14:formula1>
          <xm:sqref>I9:I185 M186:P1048576</xm:sqref>
        </x14:dataValidation>
        <x14:dataValidation type="list" allowBlank="1" showInputMessage="1" showErrorMessage="1" xr:uid="{78032EEB-FCA8-4DEE-9F37-3731D2A4F247}">
          <x14:formula1>
            <xm:f>'Active Summary'!$P$8:$P$11</xm:f>
          </x14:formula1>
          <xm:sqref>V9:V185</xm:sqref>
        </x14:dataValidation>
        <x14:dataValidation type="list" allowBlank="1" showInputMessage="1" showErrorMessage="1" xr:uid="{D8F655D2-C3E9-4F23-ADA6-AFB51F24B6A9}">
          <x14:formula1>
            <xm:f>'Active Summary'!$O$8:$O$11</xm:f>
          </x14:formula1>
          <xm:sqref>R9:R185</xm:sqref>
        </x14:dataValidation>
        <x14:dataValidation type="list" allowBlank="1" showInputMessage="1" showErrorMessage="1" xr:uid="{0533D2F5-397A-4E39-88A3-3EE9384CB8EC}">
          <x14:formula1>
            <xm:f>'Active Summary'!$L$8:$L$11</xm:f>
          </x14:formula1>
          <xm:sqref>X9</xm:sqref>
        </x14:dataValidation>
        <x14:dataValidation type="list" allowBlank="1" showInputMessage="1" showErrorMessage="1" xr:uid="{6A3A23E6-EA79-4612-A163-15B73565E3AF}">
          <x14:formula1>
            <xm:f>'Active Summary'!$K$8:$K$19</xm:f>
          </x14:formula1>
          <xm:sqref>C9:C185</xm:sqref>
        </x14:dataValidation>
        <x14:dataValidation type="list" allowBlank="1" showInputMessage="1" showErrorMessage="1" xr:uid="{A39EBF01-9A62-4D24-AE4D-C94AB207DDDE}">
          <x14:formula1>
            <xm:f>'Active Summary'!$J$8:$J$11</xm:f>
          </x14:formula1>
          <xm:sqref>D9:D185</xm:sqref>
        </x14:dataValidation>
        <x14:dataValidation type="list" allowBlank="1" showErrorMessage="1" xr:uid="{C173E013-D6C2-4974-A63A-88CE60F595E9}">
          <x14:formula1>
            <xm:f>'Active Summary'!$N$8:$N$19</xm:f>
          </x14:formula1>
          <xm:sqref>E9:E185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6E2E-53E6-4657-B6A9-81C44EAF7713}">
  <sheetPr>
    <tabColor theme="9"/>
  </sheetPr>
  <dimension ref="A1:MR482"/>
  <sheetViews>
    <sheetView showGridLines="0" workbookViewId="0">
      <pane xSplit="9" ySplit="14" topLeftCell="J15" activePane="bottomRight" state="frozen"/>
      <selection pane="topRight" activeCell="J1" sqref="J1"/>
      <selection pane="bottomLeft" activeCell="A17" sqref="A17"/>
      <selection pane="bottomRight" activeCell="B2" sqref="B2"/>
    </sheetView>
  </sheetViews>
  <sheetFormatPr defaultColWidth="9.140625" defaultRowHeight="15"/>
  <cols>
    <col min="1" max="1" width="4.42578125" style="13" customWidth="1"/>
    <col min="2" max="2" width="54" style="13" customWidth="1"/>
    <col min="3" max="3" width="19.140625" style="13" customWidth="1"/>
    <col min="4" max="4" width="16" style="13" customWidth="1"/>
    <col min="5" max="5" width="19.42578125" style="13" customWidth="1"/>
    <col min="6" max="6" width="14.7109375" style="13" customWidth="1"/>
    <col min="7" max="7" width="15.7109375" style="13" customWidth="1"/>
    <col min="8" max="8" width="18.28515625" style="13" customWidth="1"/>
    <col min="9" max="9" width="14.28515625" style="13" customWidth="1"/>
    <col min="10" max="10" width="8.85546875" style="13" customWidth="1"/>
    <col min="11" max="11" width="9.7109375" style="13" bestFit="1" customWidth="1"/>
    <col min="12" max="16384" width="9.140625" style="13"/>
  </cols>
  <sheetData>
    <row r="1" spans="1:356" ht="15.75" thickBot="1"/>
    <row r="2" spans="1:356" ht="45.75" thickBot="1">
      <c r="B2" s="10" t="s">
        <v>103</v>
      </c>
      <c r="C2" s="11" t="s">
        <v>132</v>
      </c>
      <c r="D2" s="12">
        <v>45884</v>
      </c>
      <c r="E2" s="14" t="s">
        <v>36</v>
      </c>
      <c r="F2" s="15" t="s">
        <v>37</v>
      </c>
      <c r="G2" s="16" t="s">
        <v>38</v>
      </c>
      <c r="H2" s="82" t="s">
        <v>39</v>
      </c>
      <c r="I2" s="18" t="s">
        <v>40</v>
      </c>
    </row>
    <row r="4" spans="1:356" ht="60" customHeight="1">
      <c r="B4" s="21" t="s">
        <v>127</v>
      </c>
      <c r="C4" s="22"/>
      <c r="D4" s="240" t="s">
        <v>128</v>
      </c>
      <c r="E4" s="241"/>
      <c r="F4" s="161" t="s">
        <v>130</v>
      </c>
    </row>
    <row r="5" spans="1:356" ht="45" customHeight="1">
      <c r="B5" s="21" t="s">
        <v>105</v>
      </c>
      <c r="C5" s="41">
        <v>45870</v>
      </c>
      <c r="D5" s="240" t="s">
        <v>126</v>
      </c>
      <c r="E5" s="241"/>
      <c r="F5" s="35" t="s">
        <v>104</v>
      </c>
      <c r="J5" s="243" t="s">
        <v>131</v>
      </c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pans="1:356">
      <c r="B6" s="21" t="s">
        <v>107</v>
      </c>
      <c r="C6" s="162">
        <v>45884</v>
      </c>
      <c r="F6" s="45" t="s">
        <v>106</v>
      </c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</row>
    <row r="7" spans="1:356" ht="15" customHeight="1">
      <c r="B7" s="21" t="s">
        <v>109</v>
      </c>
      <c r="C7" s="163">
        <f>ROUNDUP((C6-C5)/7,0)</f>
        <v>2</v>
      </c>
      <c r="F7" s="35" t="s">
        <v>108</v>
      </c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</row>
    <row r="8" spans="1:356" ht="15" customHeight="1">
      <c r="F8" s="48" t="s">
        <v>110</v>
      </c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</row>
    <row r="9" spans="1:356" ht="15" customHeight="1">
      <c r="B9" s="242" t="s">
        <v>129</v>
      </c>
      <c r="C9" s="164"/>
      <c r="F9" s="78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</row>
    <row r="10" spans="1:356" ht="15" customHeight="1">
      <c r="B10" s="242"/>
      <c r="C10" s="164"/>
      <c r="F10" s="78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</row>
    <row r="11" spans="1:356" ht="15" customHeight="1">
      <c r="B11" s="242"/>
      <c r="C11" s="164"/>
      <c r="F11" s="78"/>
    </row>
    <row r="12" spans="1:356" ht="15" customHeight="1">
      <c r="B12" s="242"/>
      <c r="C12" s="164"/>
      <c r="F12" s="78"/>
      <c r="J12" s="238" t="s">
        <v>40</v>
      </c>
      <c r="K12" s="239"/>
      <c r="L12" s="239"/>
      <c r="M12" s="239"/>
      <c r="N12" s="239"/>
      <c r="O12" s="239"/>
      <c r="P12" s="238" t="s">
        <v>40</v>
      </c>
      <c r="Q12" s="239"/>
      <c r="R12" s="239"/>
      <c r="S12" s="239"/>
      <c r="T12" s="239"/>
      <c r="U12" s="239"/>
      <c r="V12" s="238" t="s">
        <v>40</v>
      </c>
      <c r="W12" s="239"/>
      <c r="X12" s="239"/>
      <c r="Y12" s="239"/>
      <c r="Z12" s="239"/>
      <c r="AA12" s="239"/>
      <c r="AB12" s="238" t="s">
        <v>40</v>
      </c>
      <c r="AC12" s="239"/>
      <c r="AD12" s="239"/>
      <c r="AE12" s="239"/>
      <c r="AF12" s="239"/>
      <c r="AG12" s="239"/>
      <c r="AH12" s="238" t="s">
        <v>40</v>
      </c>
      <c r="AI12" s="239"/>
      <c r="AJ12" s="239"/>
      <c r="AK12" s="239"/>
      <c r="AL12" s="239"/>
      <c r="AM12" s="239"/>
      <c r="AN12" s="238" t="s">
        <v>40</v>
      </c>
      <c r="AO12" s="239"/>
      <c r="AP12" s="239"/>
      <c r="AQ12" s="239"/>
      <c r="AR12" s="239"/>
      <c r="AS12" s="239"/>
      <c r="AT12" s="238" t="s">
        <v>40</v>
      </c>
      <c r="AU12" s="239"/>
      <c r="AV12" s="239"/>
      <c r="AW12" s="239"/>
      <c r="AX12" s="239"/>
      <c r="AY12" s="239"/>
      <c r="AZ12" s="238" t="s">
        <v>40</v>
      </c>
      <c r="BA12" s="239"/>
      <c r="BB12" s="239"/>
      <c r="BC12" s="239"/>
      <c r="BD12" s="239"/>
      <c r="BE12" s="239"/>
      <c r="BF12" s="238" t="s">
        <v>40</v>
      </c>
      <c r="BG12" s="239"/>
      <c r="BH12" s="239"/>
      <c r="BI12" s="239"/>
      <c r="BJ12" s="239"/>
      <c r="BK12" s="239"/>
      <c r="BL12" s="238" t="s">
        <v>40</v>
      </c>
      <c r="BM12" s="239"/>
      <c r="BN12" s="239"/>
      <c r="BO12" s="239"/>
      <c r="BP12" s="239"/>
      <c r="BQ12" s="239"/>
      <c r="BR12" s="238" t="s">
        <v>40</v>
      </c>
      <c r="BS12" s="239"/>
      <c r="BT12" s="239"/>
      <c r="BU12" s="239"/>
      <c r="BV12" s="239"/>
      <c r="BW12" s="239"/>
      <c r="BX12" s="238" t="s">
        <v>40</v>
      </c>
      <c r="BY12" s="239"/>
      <c r="BZ12" s="239"/>
      <c r="CA12" s="239"/>
      <c r="CB12" s="239"/>
      <c r="CC12" s="239"/>
      <c r="CD12" s="238" t="s">
        <v>40</v>
      </c>
      <c r="CE12" s="239"/>
      <c r="CF12" s="239"/>
      <c r="CG12" s="239"/>
      <c r="CH12" s="239"/>
      <c r="CI12" s="239"/>
      <c r="CJ12" s="238" t="s">
        <v>40</v>
      </c>
      <c r="CK12" s="239"/>
      <c r="CL12" s="239"/>
      <c r="CM12" s="239"/>
      <c r="CN12" s="239"/>
      <c r="CO12" s="239"/>
      <c r="CP12" s="238" t="s">
        <v>40</v>
      </c>
      <c r="CQ12" s="239"/>
      <c r="CR12" s="239"/>
      <c r="CS12" s="239"/>
      <c r="CT12" s="239"/>
      <c r="CU12" s="239"/>
      <c r="CV12" s="238" t="s">
        <v>40</v>
      </c>
      <c r="CW12" s="239"/>
      <c r="CX12" s="239"/>
      <c r="CY12" s="239"/>
      <c r="CZ12" s="239"/>
      <c r="DA12" s="239"/>
      <c r="DB12" s="238" t="s">
        <v>40</v>
      </c>
      <c r="DC12" s="239"/>
      <c r="DD12" s="239"/>
      <c r="DE12" s="239"/>
      <c r="DF12" s="239"/>
      <c r="DG12" s="239"/>
      <c r="DH12" s="238" t="s">
        <v>40</v>
      </c>
      <c r="DI12" s="239"/>
      <c r="DJ12" s="239"/>
      <c r="DK12" s="239"/>
      <c r="DL12" s="239"/>
      <c r="DM12" s="239"/>
      <c r="DN12" s="238" t="s">
        <v>40</v>
      </c>
      <c r="DO12" s="239"/>
      <c r="DP12" s="239"/>
      <c r="DQ12" s="239"/>
      <c r="DR12" s="239"/>
      <c r="DS12" s="239"/>
      <c r="DT12" s="238" t="s">
        <v>40</v>
      </c>
      <c r="DU12" s="239"/>
      <c r="DV12" s="239"/>
      <c r="DW12" s="239"/>
      <c r="DX12" s="239"/>
      <c r="DY12" s="239"/>
      <c r="DZ12" s="238" t="s">
        <v>40</v>
      </c>
      <c r="EA12" s="239"/>
      <c r="EB12" s="239"/>
      <c r="EC12" s="239"/>
      <c r="ED12" s="239"/>
      <c r="EE12" s="239"/>
      <c r="EF12" s="238" t="s">
        <v>40</v>
      </c>
      <c r="EG12" s="239"/>
      <c r="EH12" s="239"/>
      <c r="EI12" s="239"/>
      <c r="EJ12" s="239"/>
      <c r="EK12" s="239"/>
      <c r="EL12" s="238" t="s">
        <v>40</v>
      </c>
      <c r="EM12" s="239"/>
      <c r="EN12" s="239"/>
      <c r="EO12" s="239"/>
      <c r="EP12" s="239"/>
      <c r="EQ12" s="239"/>
      <c r="ER12" s="238" t="s">
        <v>40</v>
      </c>
      <c r="ES12" s="239"/>
      <c r="ET12" s="239"/>
      <c r="EU12" s="239"/>
      <c r="EV12" s="239"/>
      <c r="EW12" s="239"/>
      <c r="EX12" s="238" t="s">
        <v>40</v>
      </c>
      <c r="EY12" s="239"/>
      <c r="EZ12" s="239"/>
      <c r="FA12" s="239"/>
      <c r="FB12" s="239"/>
      <c r="FC12" s="239"/>
      <c r="FD12" s="238" t="s">
        <v>40</v>
      </c>
      <c r="FE12" s="239"/>
      <c r="FF12" s="239"/>
      <c r="FG12" s="239"/>
      <c r="FH12" s="239"/>
      <c r="FI12" s="239"/>
    </row>
    <row r="13" spans="1:356" s="166" customFormat="1">
      <c r="A13" s="52"/>
      <c r="B13" s="242"/>
      <c r="C13" s="244" t="s">
        <v>112</v>
      </c>
      <c r="D13" s="244"/>
      <c r="E13" s="244"/>
      <c r="F13" s="245" t="s">
        <v>113</v>
      </c>
      <c r="G13" s="245"/>
      <c r="H13" s="245"/>
      <c r="I13" s="245"/>
      <c r="J13" s="165">
        <f>C5</f>
        <v>45870</v>
      </c>
      <c r="K13" s="165">
        <f>J13+7</f>
        <v>45877</v>
      </c>
      <c r="L13" s="165">
        <f t="shared" ref="L13:BW13" si="0">K13+7</f>
        <v>45884</v>
      </c>
      <c r="M13" s="165">
        <f t="shared" si="0"/>
        <v>45891</v>
      </c>
      <c r="N13" s="165">
        <f t="shared" si="0"/>
        <v>45898</v>
      </c>
      <c r="O13" s="165">
        <f t="shared" si="0"/>
        <v>45905</v>
      </c>
      <c r="P13" s="165">
        <f t="shared" si="0"/>
        <v>45912</v>
      </c>
      <c r="Q13" s="165">
        <f t="shared" si="0"/>
        <v>45919</v>
      </c>
      <c r="R13" s="165">
        <f t="shared" si="0"/>
        <v>45926</v>
      </c>
      <c r="S13" s="165">
        <f t="shared" si="0"/>
        <v>45933</v>
      </c>
      <c r="T13" s="165">
        <f t="shared" si="0"/>
        <v>45940</v>
      </c>
      <c r="U13" s="165">
        <f t="shared" si="0"/>
        <v>45947</v>
      </c>
      <c r="V13" s="165">
        <f t="shared" si="0"/>
        <v>45954</v>
      </c>
      <c r="W13" s="165">
        <f t="shared" si="0"/>
        <v>45961</v>
      </c>
      <c r="X13" s="165">
        <f t="shared" si="0"/>
        <v>45968</v>
      </c>
      <c r="Y13" s="165">
        <f t="shared" si="0"/>
        <v>45975</v>
      </c>
      <c r="Z13" s="165">
        <f t="shared" si="0"/>
        <v>45982</v>
      </c>
      <c r="AA13" s="165">
        <f t="shared" si="0"/>
        <v>45989</v>
      </c>
      <c r="AB13" s="165">
        <f t="shared" si="0"/>
        <v>45996</v>
      </c>
      <c r="AC13" s="165">
        <f t="shared" si="0"/>
        <v>46003</v>
      </c>
      <c r="AD13" s="165">
        <f t="shared" si="0"/>
        <v>46010</v>
      </c>
      <c r="AE13" s="165">
        <f t="shared" si="0"/>
        <v>46017</v>
      </c>
      <c r="AF13" s="165">
        <f t="shared" si="0"/>
        <v>46024</v>
      </c>
      <c r="AG13" s="165">
        <f t="shared" si="0"/>
        <v>46031</v>
      </c>
      <c r="AH13" s="165">
        <f t="shared" si="0"/>
        <v>46038</v>
      </c>
      <c r="AI13" s="165">
        <f t="shared" si="0"/>
        <v>46045</v>
      </c>
      <c r="AJ13" s="165">
        <f t="shared" si="0"/>
        <v>46052</v>
      </c>
      <c r="AK13" s="165">
        <f t="shared" si="0"/>
        <v>46059</v>
      </c>
      <c r="AL13" s="165">
        <f t="shared" si="0"/>
        <v>46066</v>
      </c>
      <c r="AM13" s="165">
        <f t="shared" si="0"/>
        <v>46073</v>
      </c>
      <c r="AN13" s="165">
        <f t="shared" si="0"/>
        <v>46080</v>
      </c>
      <c r="AO13" s="165">
        <f t="shared" si="0"/>
        <v>46087</v>
      </c>
      <c r="AP13" s="165">
        <f t="shared" si="0"/>
        <v>46094</v>
      </c>
      <c r="AQ13" s="165">
        <f t="shared" si="0"/>
        <v>46101</v>
      </c>
      <c r="AR13" s="165">
        <f t="shared" si="0"/>
        <v>46108</v>
      </c>
      <c r="AS13" s="165">
        <f t="shared" si="0"/>
        <v>46115</v>
      </c>
      <c r="AT13" s="165">
        <f t="shared" si="0"/>
        <v>46122</v>
      </c>
      <c r="AU13" s="165">
        <f t="shared" si="0"/>
        <v>46129</v>
      </c>
      <c r="AV13" s="165">
        <f t="shared" si="0"/>
        <v>46136</v>
      </c>
      <c r="AW13" s="165">
        <f t="shared" si="0"/>
        <v>46143</v>
      </c>
      <c r="AX13" s="165">
        <f t="shared" si="0"/>
        <v>46150</v>
      </c>
      <c r="AY13" s="165">
        <f t="shared" si="0"/>
        <v>46157</v>
      </c>
      <c r="AZ13" s="165">
        <f t="shared" si="0"/>
        <v>46164</v>
      </c>
      <c r="BA13" s="165">
        <f t="shared" si="0"/>
        <v>46171</v>
      </c>
      <c r="BB13" s="165">
        <f t="shared" si="0"/>
        <v>46178</v>
      </c>
      <c r="BC13" s="165">
        <f t="shared" si="0"/>
        <v>46185</v>
      </c>
      <c r="BD13" s="165">
        <f t="shared" si="0"/>
        <v>46192</v>
      </c>
      <c r="BE13" s="165">
        <f t="shared" si="0"/>
        <v>46199</v>
      </c>
      <c r="BF13" s="165">
        <f t="shared" si="0"/>
        <v>46206</v>
      </c>
      <c r="BG13" s="165">
        <f t="shared" si="0"/>
        <v>46213</v>
      </c>
      <c r="BH13" s="165">
        <f t="shared" si="0"/>
        <v>46220</v>
      </c>
      <c r="BI13" s="165">
        <f t="shared" si="0"/>
        <v>46227</v>
      </c>
      <c r="BJ13" s="165">
        <f t="shared" si="0"/>
        <v>46234</v>
      </c>
      <c r="BK13" s="165">
        <f t="shared" si="0"/>
        <v>46241</v>
      </c>
      <c r="BL13" s="165">
        <f t="shared" si="0"/>
        <v>46248</v>
      </c>
      <c r="BM13" s="165">
        <f t="shared" si="0"/>
        <v>46255</v>
      </c>
      <c r="BN13" s="165">
        <f t="shared" si="0"/>
        <v>46262</v>
      </c>
      <c r="BO13" s="165">
        <f t="shared" si="0"/>
        <v>46269</v>
      </c>
      <c r="BP13" s="165">
        <f t="shared" si="0"/>
        <v>46276</v>
      </c>
      <c r="BQ13" s="165">
        <f t="shared" si="0"/>
        <v>46283</v>
      </c>
      <c r="BR13" s="165">
        <f t="shared" si="0"/>
        <v>46290</v>
      </c>
      <c r="BS13" s="165">
        <f t="shared" si="0"/>
        <v>46297</v>
      </c>
      <c r="BT13" s="165">
        <f t="shared" si="0"/>
        <v>46304</v>
      </c>
      <c r="BU13" s="165">
        <f t="shared" si="0"/>
        <v>46311</v>
      </c>
      <c r="BV13" s="165">
        <f t="shared" si="0"/>
        <v>46318</v>
      </c>
      <c r="BW13" s="165">
        <f t="shared" si="0"/>
        <v>46325</v>
      </c>
      <c r="BX13" s="165">
        <f t="shared" ref="BX13:EI13" si="1">BW13+7</f>
        <v>46332</v>
      </c>
      <c r="BY13" s="165">
        <f t="shared" si="1"/>
        <v>46339</v>
      </c>
      <c r="BZ13" s="165">
        <f t="shared" si="1"/>
        <v>46346</v>
      </c>
      <c r="CA13" s="165">
        <f t="shared" si="1"/>
        <v>46353</v>
      </c>
      <c r="CB13" s="165">
        <f t="shared" si="1"/>
        <v>46360</v>
      </c>
      <c r="CC13" s="165">
        <f t="shared" si="1"/>
        <v>46367</v>
      </c>
      <c r="CD13" s="165">
        <f t="shared" si="1"/>
        <v>46374</v>
      </c>
      <c r="CE13" s="165">
        <f t="shared" si="1"/>
        <v>46381</v>
      </c>
      <c r="CF13" s="165">
        <f t="shared" si="1"/>
        <v>46388</v>
      </c>
      <c r="CG13" s="165">
        <f t="shared" si="1"/>
        <v>46395</v>
      </c>
      <c r="CH13" s="165">
        <f t="shared" si="1"/>
        <v>46402</v>
      </c>
      <c r="CI13" s="165">
        <f t="shared" si="1"/>
        <v>46409</v>
      </c>
      <c r="CJ13" s="165">
        <f t="shared" si="1"/>
        <v>46416</v>
      </c>
      <c r="CK13" s="165">
        <f t="shared" si="1"/>
        <v>46423</v>
      </c>
      <c r="CL13" s="165">
        <f t="shared" si="1"/>
        <v>46430</v>
      </c>
      <c r="CM13" s="165">
        <f t="shared" si="1"/>
        <v>46437</v>
      </c>
      <c r="CN13" s="165">
        <f t="shared" si="1"/>
        <v>46444</v>
      </c>
      <c r="CO13" s="165">
        <f t="shared" si="1"/>
        <v>46451</v>
      </c>
      <c r="CP13" s="165">
        <f t="shared" si="1"/>
        <v>46458</v>
      </c>
      <c r="CQ13" s="165">
        <f t="shared" si="1"/>
        <v>46465</v>
      </c>
      <c r="CR13" s="165">
        <f t="shared" si="1"/>
        <v>46472</v>
      </c>
      <c r="CS13" s="165">
        <f t="shared" si="1"/>
        <v>46479</v>
      </c>
      <c r="CT13" s="165">
        <f t="shared" si="1"/>
        <v>46486</v>
      </c>
      <c r="CU13" s="165">
        <f t="shared" si="1"/>
        <v>46493</v>
      </c>
      <c r="CV13" s="165">
        <f t="shared" si="1"/>
        <v>46500</v>
      </c>
      <c r="CW13" s="165">
        <f t="shared" si="1"/>
        <v>46507</v>
      </c>
      <c r="CX13" s="165">
        <f t="shared" si="1"/>
        <v>46514</v>
      </c>
      <c r="CY13" s="165">
        <f t="shared" si="1"/>
        <v>46521</v>
      </c>
      <c r="CZ13" s="165">
        <f t="shared" si="1"/>
        <v>46528</v>
      </c>
      <c r="DA13" s="165">
        <f t="shared" si="1"/>
        <v>46535</v>
      </c>
      <c r="DB13" s="165">
        <f t="shared" si="1"/>
        <v>46542</v>
      </c>
      <c r="DC13" s="165">
        <f t="shared" si="1"/>
        <v>46549</v>
      </c>
      <c r="DD13" s="165">
        <f t="shared" si="1"/>
        <v>46556</v>
      </c>
      <c r="DE13" s="165">
        <f t="shared" si="1"/>
        <v>46563</v>
      </c>
      <c r="DF13" s="165">
        <f t="shared" si="1"/>
        <v>46570</v>
      </c>
      <c r="DG13" s="165">
        <f t="shared" si="1"/>
        <v>46577</v>
      </c>
      <c r="DH13" s="165">
        <f t="shared" si="1"/>
        <v>46584</v>
      </c>
      <c r="DI13" s="165">
        <f t="shared" si="1"/>
        <v>46591</v>
      </c>
      <c r="DJ13" s="165">
        <f t="shared" si="1"/>
        <v>46598</v>
      </c>
      <c r="DK13" s="165">
        <f t="shared" si="1"/>
        <v>46605</v>
      </c>
      <c r="DL13" s="165">
        <f t="shared" si="1"/>
        <v>46612</v>
      </c>
      <c r="DM13" s="165">
        <f t="shared" si="1"/>
        <v>46619</v>
      </c>
      <c r="DN13" s="165">
        <f t="shared" si="1"/>
        <v>46626</v>
      </c>
      <c r="DO13" s="165">
        <f t="shared" si="1"/>
        <v>46633</v>
      </c>
      <c r="DP13" s="165">
        <f t="shared" si="1"/>
        <v>46640</v>
      </c>
      <c r="DQ13" s="165">
        <f t="shared" si="1"/>
        <v>46647</v>
      </c>
      <c r="DR13" s="165">
        <f t="shared" si="1"/>
        <v>46654</v>
      </c>
      <c r="DS13" s="165">
        <f t="shared" si="1"/>
        <v>46661</v>
      </c>
      <c r="DT13" s="165">
        <f t="shared" si="1"/>
        <v>46668</v>
      </c>
      <c r="DU13" s="165">
        <f t="shared" si="1"/>
        <v>46675</v>
      </c>
      <c r="DV13" s="165">
        <f t="shared" si="1"/>
        <v>46682</v>
      </c>
      <c r="DW13" s="165">
        <f t="shared" si="1"/>
        <v>46689</v>
      </c>
      <c r="DX13" s="165">
        <f t="shared" si="1"/>
        <v>46696</v>
      </c>
      <c r="DY13" s="165">
        <f t="shared" si="1"/>
        <v>46703</v>
      </c>
      <c r="DZ13" s="165">
        <f t="shared" si="1"/>
        <v>46710</v>
      </c>
      <c r="EA13" s="165">
        <f t="shared" si="1"/>
        <v>46717</v>
      </c>
      <c r="EB13" s="165">
        <f t="shared" si="1"/>
        <v>46724</v>
      </c>
      <c r="EC13" s="165">
        <f t="shared" si="1"/>
        <v>46731</v>
      </c>
      <c r="ED13" s="165">
        <f t="shared" si="1"/>
        <v>46738</v>
      </c>
      <c r="EE13" s="165">
        <f t="shared" si="1"/>
        <v>46745</v>
      </c>
      <c r="EF13" s="165">
        <f t="shared" si="1"/>
        <v>46752</v>
      </c>
      <c r="EG13" s="165">
        <f t="shared" si="1"/>
        <v>46759</v>
      </c>
      <c r="EH13" s="165">
        <f t="shared" si="1"/>
        <v>46766</v>
      </c>
      <c r="EI13" s="165">
        <f t="shared" si="1"/>
        <v>46773</v>
      </c>
      <c r="EJ13" s="165">
        <f t="shared" ref="EJ13:FI13" si="2">EI13+7</f>
        <v>46780</v>
      </c>
      <c r="EK13" s="165">
        <f t="shared" si="2"/>
        <v>46787</v>
      </c>
      <c r="EL13" s="165">
        <f t="shared" si="2"/>
        <v>46794</v>
      </c>
      <c r="EM13" s="165">
        <f t="shared" si="2"/>
        <v>46801</v>
      </c>
      <c r="EN13" s="165">
        <f t="shared" si="2"/>
        <v>46808</v>
      </c>
      <c r="EO13" s="165">
        <f t="shared" si="2"/>
        <v>46815</v>
      </c>
      <c r="EP13" s="165">
        <f t="shared" si="2"/>
        <v>46822</v>
      </c>
      <c r="EQ13" s="165">
        <f t="shared" si="2"/>
        <v>46829</v>
      </c>
      <c r="ER13" s="165">
        <f t="shared" si="2"/>
        <v>46836</v>
      </c>
      <c r="ES13" s="165">
        <f t="shared" si="2"/>
        <v>46843</v>
      </c>
      <c r="ET13" s="165">
        <f t="shared" si="2"/>
        <v>46850</v>
      </c>
      <c r="EU13" s="165">
        <f t="shared" si="2"/>
        <v>46857</v>
      </c>
      <c r="EV13" s="165">
        <f t="shared" si="2"/>
        <v>46864</v>
      </c>
      <c r="EW13" s="165">
        <f t="shared" si="2"/>
        <v>46871</v>
      </c>
      <c r="EX13" s="165">
        <f t="shared" si="2"/>
        <v>46878</v>
      </c>
      <c r="EY13" s="165">
        <f t="shared" si="2"/>
        <v>46885</v>
      </c>
      <c r="EZ13" s="165">
        <f t="shared" si="2"/>
        <v>46892</v>
      </c>
      <c r="FA13" s="165">
        <f t="shared" si="2"/>
        <v>46899</v>
      </c>
      <c r="FB13" s="165">
        <f t="shared" si="2"/>
        <v>46906</v>
      </c>
      <c r="FC13" s="165">
        <f t="shared" si="2"/>
        <v>46913</v>
      </c>
      <c r="FD13" s="165">
        <f t="shared" si="2"/>
        <v>46920</v>
      </c>
      <c r="FE13" s="165">
        <f t="shared" si="2"/>
        <v>46927</v>
      </c>
      <c r="FF13" s="165">
        <f t="shared" si="2"/>
        <v>46934</v>
      </c>
      <c r="FG13" s="165">
        <f t="shared" si="2"/>
        <v>46941</v>
      </c>
      <c r="FH13" s="165">
        <f t="shared" si="2"/>
        <v>46948</v>
      </c>
      <c r="FI13" s="165">
        <f t="shared" si="2"/>
        <v>46955</v>
      </c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</row>
    <row r="14" spans="1:356" s="166" customFormat="1" ht="30">
      <c r="A14" s="52"/>
      <c r="B14" s="167" t="s">
        <v>111</v>
      </c>
      <c r="C14" s="168" t="s">
        <v>114</v>
      </c>
      <c r="D14" s="169" t="s">
        <v>115</v>
      </c>
      <c r="E14" s="170" t="s">
        <v>116</v>
      </c>
      <c r="F14" s="171" t="s">
        <v>117</v>
      </c>
      <c r="G14" s="171" t="s">
        <v>118</v>
      </c>
      <c r="H14" s="171" t="s">
        <v>119</v>
      </c>
      <c r="I14" s="171" t="s">
        <v>120</v>
      </c>
      <c r="J14" s="172">
        <f>1</f>
        <v>1</v>
      </c>
      <c r="K14" s="172">
        <f>J14+1</f>
        <v>2</v>
      </c>
      <c r="L14" s="172">
        <f>K14+1</f>
        <v>3</v>
      </c>
      <c r="M14" s="172">
        <f t="shared" ref="M14:BX14" si="3">L14+1</f>
        <v>4</v>
      </c>
      <c r="N14" s="172">
        <f t="shared" si="3"/>
        <v>5</v>
      </c>
      <c r="O14" s="172">
        <f t="shared" si="3"/>
        <v>6</v>
      </c>
      <c r="P14" s="172">
        <f t="shared" si="3"/>
        <v>7</v>
      </c>
      <c r="Q14" s="172">
        <f t="shared" si="3"/>
        <v>8</v>
      </c>
      <c r="R14" s="172">
        <f t="shared" si="3"/>
        <v>9</v>
      </c>
      <c r="S14" s="172">
        <f t="shared" si="3"/>
        <v>10</v>
      </c>
      <c r="T14" s="172">
        <f t="shared" si="3"/>
        <v>11</v>
      </c>
      <c r="U14" s="172">
        <f t="shared" si="3"/>
        <v>12</v>
      </c>
      <c r="V14" s="172">
        <f t="shared" si="3"/>
        <v>13</v>
      </c>
      <c r="W14" s="172">
        <f t="shared" si="3"/>
        <v>14</v>
      </c>
      <c r="X14" s="172">
        <f t="shared" si="3"/>
        <v>15</v>
      </c>
      <c r="Y14" s="172">
        <f t="shared" si="3"/>
        <v>16</v>
      </c>
      <c r="Z14" s="172">
        <f t="shared" si="3"/>
        <v>17</v>
      </c>
      <c r="AA14" s="172">
        <f t="shared" si="3"/>
        <v>18</v>
      </c>
      <c r="AB14" s="172">
        <f t="shared" si="3"/>
        <v>19</v>
      </c>
      <c r="AC14" s="172">
        <f t="shared" si="3"/>
        <v>20</v>
      </c>
      <c r="AD14" s="172">
        <f t="shared" si="3"/>
        <v>21</v>
      </c>
      <c r="AE14" s="172">
        <f t="shared" si="3"/>
        <v>22</v>
      </c>
      <c r="AF14" s="172">
        <f t="shared" si="3"/>
        <v>23</v>
      </c>
      <c r="AG14" s="172">
        <f t="shared" si="3"/>
        <v>24</v>
      </c>
      <c r="AH14" s="172">
        <f t="shared" si="3"/>
        <v>25</v>
      </c>
      <c r="AI14" s="172">
        <f t="shared" si="3"/>
        <v>26</v>
      </c>
      <c r="AJ14" s="172">
        <f t="shared" si="3"/>
        <v>27</v>
      </c>
      <c r="AK14" s="172">
        <f t="shared" si="3"/>
        <v>28</v>
      </c>
      <c r="AL14" s="172">
        <f t="shared" si="3"/>
        <v>29</v>
      </c>
      <c r="AM14" s="172">
        <f t="shared" si="3"/>
        <v>30</v>
      </c>
      <c r="AN14" s="172">
        <f t="shared" si="3"/>
        <v>31</v>
      </c>
      <c r="AO14" s="172">
        <f t="shared" si="3"/>
        <v>32</v>
      </c>
      <c r="AP14" s="172">
        <f t="shared" si="3"/>
        <v>33</v>
      </c>
      <c r="AQ14" s="172">
        <f t="shared" si="3"/>
        <v>34</v>
      </c>
      <c r="AR14" s="172">
        <f t="shared" si="3"/>
        <v>35</v>
      </c>
      <c r="AS14" s="172">
        <f t="shared" si="3"/>
        <v>36</v>
      </c>
      <c r="AT14" s="172">
        <f t="shared" si="3"/>
        <v>37</v>
      </c>
      <c r="AU14" s="172">
        <f t="shared" si="3"/>
        <v>38</v>
      </c>
      <c r="AV14" s="172">
        <f t="shared" si="3"/>
        <v>39</v>
      </c>
      <c r="AW14" s="172">
        <f t="shared" si="3"/>
        <v>40</v>
      </c>
      <c r="AX14" s="172">
        <f t="shared" si="3"/>
        <v>41</v>
      </c>
      <c r="AY14" s="172">
        <f t="shared" si="3"/>
        <v>42</v>
      </c>
      <c r="AZ14" s="172">
        <f t="shared" si="3"/>
        <v>43</v>
      </c>
      <c r="BA14" s="172">
        <f t="shared" si="3"/>
        <v>44</v>
      </c>
      <c r="BB14" s="172">
        <f t="shared" si="3"/>
        <v>45</v>
      </c>
      <c r="BC14" s="172">
        <f t="shared" si="3"/>
        <v>46</v>
      </c>
      <c r="BD14" s="172">
        <f t="shared" si="3"/>
        <v>47</v>
      </c>
      <c r="BE14" s="172">
        <f t="shared" si="3"/>
        <v>48</v>
      </c>
      <c r="BF14" s="172">
        <f t="shared" si="3"/>
        <v>49</v>
      </c>
      <c r="BG14" s="172">
        <f t="shared" si="3"/>
        <v>50</v>
      </c>
      <c r="BH14" s="172">
        <f t="shared" si="3"/>
        <v>51</v>
      </c>
      <c r="BI14" s="172">
        <f t="shared" si="3"/>
        <v>52</v>
      </c>
      <c r="BJ14" s="172">
        <f t="shared" si="3"/>
        <v>53</v>
      </c>
      <c r="BK14" s="172">
        <f t="shared" si="3"/>
        <v>54</v>
      </c>
      <c r="BL14" s="172">
        <f t="shared" si="3"/>
        <v>55</v>
      </c>
      <c r="BM14" s="172">
        <f t="shared" si="3"/>
        <v>56</v>
      </c>
      <c r="BN14" s="172">
        <f t="shared" si="3"/>
        <v>57</v>
      </c>
      <c r="BO14" s="172">
        <f t="shared" si="3"/>
        <v>58</v>
      </c>
      <c r="BP14" s="172">
        <f t="shared" si="3"/>
        <v>59</v>
      </c>
      <c r="BQ14" s="172">
        <f t="shared" si="3"/>
        <v>60</v>
      </c>
      <c r="BR14" s="172">
        <f t="shared" si="3"/>
        <v>61</v>
      </c>
      <c r="BS14" s="172">
        <f t="shared" si="3"/>
        <v>62</v>
      </c>
      <c r="BT14" s="172">
        <f t="shared" si="3"/>
        <v>63</v>
      </c>
      <c r="BU14" s="172">
        <f t="shared" si="3"/>
        <v>64</v>
      </c>
      <c r="BV14" s="172">
        <f t="shared" si="3"/>
        <v>65</v>
      </c>
      <c r="BW14" s="172">
        <f t="shared" si="3"/>
        <v>66</v>
      </c>
      <c r="BX14" s="172">
        <f t="shared" si="3"/>
        <v>67</v>
      </c>
      <c r="BY14" s="172">
        <f t="shared" ref="BY14:EJ14" si="4">BX14+1</f>
        <v>68</v>
      </c>
      <c r="BZ14" s="172">
        <f t="shared" si="4"/>
        <v>69</v>
      </c>
      <c r="CA14" s="172">
        <f t="shared" si="4"/>
        <v>70</v>
      </c>
      <c r="CB14" s="172">
        <f t="shared" si="4"/>
        <v>71</v>
      </c>
      <c r="CC14" s="172">
        <f t="shared" si="4"/>
        <v>72</v>
      </c>
      <c r="CD14" s="172">
        <f t="shared" si="4"/>
        <v>73</v>
      </c>
      <c r="CE14" s="172">
        <f t="shared" si="4"/>
        <v>74</v>
      </c>
      <c r="CF14" s="172">
        <f t="shared" si="4"/>
        <v>75</v>
      </c>
      <c r="CG14" s="172">
        <f t="shared" si="4"/>
        <v>76</v>
      </c>
      <c r="CH14" s="172">
        <f t="shared" si="4"/>
        <v>77</v>
      </c>
      <c r="CI14" s="172">
        <f t="shared" si="4"/>
        <v>78</v>
      </c>
      <c r="CJ14" s="172">
        <f t="shared" si="4"/>
        <v>79</v>
      </c>
      <c r="CK14" s="172">
        <f t="shared" si="4"/>
        <v>80</v>
      </c>
      <c r="CL14" s="172">
        <f t="shared" si="4"/>
        <v>81</v>
      </c>
      <c r="CM14" s="172">
        <f t="shared" si="4"/>
        <v>82</v>
      </c>
      <c r="CN14" s="172">
        <f t="shared" si="4"/>
        <v>83</v>
      </c>
      <c r="CO14" s="172">
        <f t="shared" si="4"/>
        <v>84</v>
      </c>
      <c r="CP14" s="172">
        <f t="shared" si="4"/>
        <v>85</v>
      </c>
      <c r="CQ14" s="172">
        <f t="shared" si="4"/>
        <v>86</v>
      </c>
      <c r="CR14" s="172">
        <f t="shared" si="4"/>
        <v>87</v>
      </c>
      <c r="CS14" s="172">
        <f t="shared" si="4"/>
        <v>88</v>
      </c>
      <c r="CT14" s="172">
        <f t="shared" si="4"/>
        <v>89</v>
      </c>
      <c r="CU14" s="172">
        <f t="shared" si="4"/>
        <v>90</v>
      </c>
      <c r="CV14" s="172">
        <f t="shared" si="4"/>
        <v>91</v>
      </c>
      <c r="CW14" s="172">
        <f t="shared" si="4"/>
        <v>92</v>
      </c>
      <c r="CX14" s="172">
        <f t="shared" si="4"/>
        <v>93</v>
      </c>
      <c r="CY14" s="172">
        <f t="shared" si="4"/>
        <v>94</v>
      </c>
      <c r="CZ14" s="172">
        <f t="shared" si="4"/>
        <v>95</v>
      </c>
      <c r="DA14" s="172">
        <f t="shared" si="4"/>
        <v>96</v>
      </c>
      <c r="DB14" s="172">
        <f t="shared" si="4"/>
        <v>97</v>
      </c>
      <c r="DC14" s="172">
        <f t="shared" si="4"/>
        <v>98</v>
      </c>
      <c r="DD14" s="172">
        <f t="shared" si="4"/>
        <v>99</v>
      </c>
      <c r="DE14" s="172">
        <f t="shared" si="4"/>
        <v>100</v>
      </c>
      <c r="DF14" s="172">
        <f t="shared" si="4"/>
        <v>101</v>
      </c>
      <c r="DG14" s="172">
        <f t="shared" si="4"/>
        <v>102</v>
      </c>
      <c r="DH14" s="172">
        <f t="shared" si="4"/>
        <v>103</v>
      </c>
      <c r="DI14" s="172">
        <f t="shared" si="4"/>
        <v>104</v>
      </c>
      <c r="DJ14" s="172">
        <f t="shared" si="4"/>
        <v>105</v>
      </c>
      <c r="DK14" s="172">
        <f t="shared" si="4"/>
        <v>106</v>
      </c>
      <c r="DL14" s="172">
        <f t="shared" si="4"/>
        <v>107</v>
      </c>
      <c r="DM14" s="172">
        <f t="shared" si="4"/>
        <v>108</v>
      </c>
      <c r="DN14" s="172">
        <f t="shared" si="4"/>
        <v>109</v>
      </c>
      <c r="DO14" s="172">
        <f t="shared" si="4"/>
        <v>110</v>
      </c>
      <c r="DP14" s="172">
        <f t="shared" si="4"/>
        <v>111</v>
      </c>
      <c r="DQ14" s="172">
        <f t="shared" si="4"/>
        <v>112</v>
      </c>
      <c r="DR14" s="172">
        <f t="shared" si="4"/>
        <v>113</v>
      </c>
      <c r="DS14" s="172">
        <f t="shared" si="4"/>
        <v>114</v>
      </c>
      <c r="DT14" s="172">
        <f t="shared" si="4"/>
        <v>115</v>
      </c>
      <c r="DU14" s="172">
        <f t="shared" si="4"/>
        <v>116</v>
      </c>
      <c r="DV14" s="172">
        <f t="shared" si="4"/>
        <v>117</v>
      </c>
      <c r="DW14" s="172">
        <f t="shared" si="4"/>
        <v>118</v>
      </c>
      <c r="DX14" s="172">
        <f t="shared" si="4"/>
        <v>119</v>
      </c>
      <c r="DY14" s="172">
        <f t="shared" si="4"/>
        <v>120</v>
      </c>
      <c r="DZ14" s="172">
        <f t="shared" si="4"/>
        <v>121</v>
      </c>
      <c r="EA14" s="172">
        <f t="shared" si="4"/>
        <v>122</v>
      </c>
      <c r="EB14" s="172">
        <f t="shared" si="4"/>
        <v>123</v>
      </c>
      <c r="EC14" s="172">
        <f t="shared" si="4"/>
        <v>124</v>
      </c>
      <c r="ED14" s="172">
        <f t="shared" si="4"/>
        <v>125</v>
      </c>
      <c r="EE14" s="172">
        <f t="shared" si="4"/>
        <v>126</v>
      </c>
      <c r="EF14" s="172">
        <f t="shared" si="4"/>
        <v>127</v>
      </c>
      <c r="EG14" s="172">
        <f t="shared" si="4"/>
        <v>128</v>
      </c>
      <c r="EH14" s="172">
        <f t="shared" si="4"/>
        <v>129</v>
      </c>
      <c r="EI14" s="172">
        <f t="shared" si="4"/>
        <v>130</v>
      </c>
      <c r="EJ14" s="172">
        <f t="shared" si="4"/>
        <v>131</v>
      </c>
      <c r="EK14" s="172">
        <f t="shared" ref="EK14:FI14" si="5">EJ14+1</f>
        <v>132</v>
      </c>
      <c r="EL14" s="172">
        <f t="shared" si="5"/>
        <v>133</v>
      </c>
      <c r="EM14" s="172">
        <f t="shared" si="5"/>
        <v>134</v>
      </c>
      <c r="EN14" s="172">
        <f t="shared" si="5"/>
        <v>135</v>
      </c>
      <c r="EO14" s="172">
        <f t="shared" si="5"/>
        <v>136</v>
      </c>
      <c r="EP14" s="172">
        <f t="shared" si="5"/>
        <v>137</v>
      </c>
      <c r="EQ14" s="172">
        <f t="shared" si="5"/>
        <v>138</v>
      </c>
      <c r="ER14" s="172">
        <f t="shared" si="5"/>
        <v>139</v>
      </c>
      <c r="ES14" s="172">
        <f t="shared" si="5"/>
        <v>140</v>
      </c>
      <c r="ET14" s="172">
        <f t="shared" si="5"/>
        <v>141</v>
      </c>
      <c r="EU14" s="172">
        <f t="shared" si="5"/>
        <v>142</v>
      </c>
      <c r="EV14" s="172">
        <f t="shared" si="5"/>
        <v>143</v>
      </c>
      <c r="EW14" s="172">
        <f t="shared" si="5"/>
        <v>144</v>
      </c>
      <c r="EX14" s="172">
        <f t="shared" si="5"/>
        <v>145</v>
      </c>
      <c r="EY14" s="172">
        <f t="shared" si="5"/>
        <v>146</v>
      </c>
      <c r="EZ14" s="172">
        <f t="shared" si="5"/>
        <v>147</v>
      </c>
      <c r="FA14" s="172">
        <f t="shared" si="5"/>
        <v>148</v>
      </c>
      <c r="FB14" s="172">
        <f t="shared" si="5"/>
        <v>149</v>
      </c>
      <c r="FC14" s="172">
        <f t="shared" si="5"/>
        <v>150</v>
      </c>
      <c r="FD14" s="172">
        <f t="shared" si="5"/>
        <v>151</v>
      </c>
      <c r="FE14" s="172">
        <f t="shared" si="5"/>
        <v>152</v>
      </c>
      <c r="FF14" s="172">
        <f t="shared" si="5"/>
        <v>153</v>
      </c>
      <c r="FG14" s="172">
        <f t="shared" si="5"/>
        <v>154</v>
      </c>
      <c r="FH14" s="172">
        <f t="shared" si="5"/>
        <v>155</v>
      </c>
      <c r="FI14" s="172">
        <f t="shared" si="5"/>
        <v>156</v>
      </c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</row>
    <row r="15" spans="1:356" s="52" customFormat="1">
      <c r="A15" s="173"/>
      <c r="B15" s="174" t="s">
        <v>121</v>
      </c>
      <c r="C15" s="175">
        <v>45870</v>
      </c>
      <c r="D15" s="175">
        <v>45898</v>
      </c>
      <c r="E15" s="176" t="s">
        <v>122</v>
      </c>
      <c r="F15" s="177">
        <v>45884</v>
      </c>
      <c r="G15" s="178">
        <v>45919</v>
      </c>
      <c r="H15" s="179" t="s">
        <v>123</v>
      </c>
      <c r="I15" s="180">
        <v>0.9</v>
      </c>
      <c r="J15" s="181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</row>
    <row r="16" spans="1:356" s="52" customFormat="1">
      <c r="B16" s="184" t="s">
        <v>104</v>
      </c>
      <c r="C16" s="185"/>
      <c r="D16" s="186"/>
      <c r="E16" s="187">
        <f>D16-C16</f>
        <v>0</v>
      </c>
      <c r="F16" s="188"/>
      <c r="G16" s="189"/>
      <c r="H16" s="190">
        <f>G16-F16</f>
        <v>0</v>
      </c>
      <c r="I16" s="191"/>
      <c r="J16" s="19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</row>
    <row r="17" spans="2:165">
      <c r="B17" s="193"/>
      <c r="C17" s="185"/>
      <c r="D17" s="185"/>
      <c r="E17" s="187">
        <f>D17-C17</f>
        <v>0</v>
      </c>
      <c r="F17" s="194"/>
      <c r="G17" s="195"/>
      <c r="H17" s="190">
        <f t="shared" ref="H17:H80" si="6">G17-F17</f>
        <v>0</v>
      </c>
      <c r="I17" s="196"/>
      <c r="J17" s="197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</row>
    <row r="18" spans="2:165">
      <c r="B18" s="193"/>
      <c r="C18" s="185"/>
      <c r="D18" s="185"/>
      <c r="E18" s="187">
        <f t="shared" ref="E18:E25" si="7">D18-C18</f>
        <v>0</v>
      </c>
      <c r="F18" s="194"/>
      <c r="G18" s="195"/>
      <c r="H18" s="190">
        <f t="shared" si="6"/>
        <v>0</v>
      </c>
      <c r="I18" s="193"/>
      <c r="J18" s="197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8"/>
      <c r="EZ18" s="198"/>
      <c r="FA18" s="198"/>
      <c r="FB18" s="198"/>
      <c r="FC18" s="198"/>
      <c r="FD18" s="198"/>
      <c r="FE18" s="198"/>
      <c r="FF18" s="198"/>
      <c r="FG18" s="198"/>
      <c r="FH18" s="198"/>
      <c r="FI18" s="198"/>
    </row>
    <row r="19" spans="2:165">
      <c r="B19" s="193"/>
      <c r="C19" s="185"/>
      <c r="D19" s="185"/>
      <c r="E19" s="187">
        <f t="shared" si="7"/>
        <v>0</v>
      </c>
      <c r="F19" s="194"/>
      <c r="G19" s="195"/>
      <c r="H19" s="190">
        <f t="shared" si="6"/>
        <v>0</v>
      </c>
      <c r="I19" s="193"/>
      <c r="J19" s="197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198"/>
      <c r="CR19" s="198"/>
      <c r="CS19" s="198"/>
      <c r="CT19" s="198"/>
      <c r="CU19" s="198"/>
      <c r="CV19" s="198"/>
      <c r="CW19" s="198"/>
      <c r="CX19" s="198"/>
      <c r="CY19" s="198"/>
      <c r="CZ19" s="198"/>
      <c r="DA19" s="198"/>
      <c r="DB19" s="198"/>
      <c r="DC19" s="198"/>
      <c r="DD19" s="198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8"/>
      <c r="EZ19" s="198"/>
      <c r="FA19" s="198"/>
      <c r="FB19" s="198"/>
      <c r="FC19" s="198"/>
      <c r="FD19" s="198"/>
      <c r="FE19" s="198"/>
      <c r="FF19" s="198"/>
      <c r="FG19" s="198"/>
      <c r="FH19" s="198"/>
      <c r="FI19" s="198"/>
    </row>
    <row r="20" spans="2:165">
      <c r="B20" s="193"/>
      <c r="C20" s="185"/>
      <c r="D20" s="185"/>
      <c r="E20" s="187">
        <f t="shared" si="7"/>
        <v>0</v>
      </c>
      <c r="F20" s="194"/>
      <c r="G20" s="195"/>
      <c r="H20" s="190">
        <f t="shared" si="6"/>
        <v>0</v>
      </c>
      <c r="I20" s="193"/>
      <c r="J20" s="197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198"/>
      <c r="FE20" s="198"/>
      <c r="FF20" s="198"/>
      <c r="FG20" s="198"/>
      <c r="FH20" s="198"/>
      <c r="FI20" s="198"/>
    </row>
    <row r="21" spans="2:165">
      <c r="B21" s="193"/>
      <c r="C21" s="185"/>
      <c r="D21" s="185"/>
      <c r="E21" s="187">
        <f t="shared" si="7"/>
        <v>0</v>
      </c>
      <c r="F21" s="194"/>
      <c r="G21" s="195"/>
      <c r="H21" s="190">
        <f t="shared" si="6"/>
        <v>0</v>
      </c>
      <c r="I21" s="193"/>
      <c r="J21" s="197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8"/>
      <c r="AR21" s="198"/>
      <c r="AS21" s="198"/>
      <c r="AT21" s="198"/>
      <c r="AU21" s="198"/>
      <c r="AV21" s="198"/>
      <c r="AW21" s="198"/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8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8"/>
      <c r="EN21" s="198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8"/>
      <c r="EZ21" s="198"/>
      <c r="FA21" s="198"/>
      <c r="FB21" s="198"/>
      <c r="FC21" s="198"/>
      <c r="FD21" s="198"/>
      <c r="FE21" s="198"/>
      <c r="FF21" s="198"/>
      <c r="FG21" s="198"/>
      <c r="FH21" s="198"/>
      <c r="FI21" s="198"/>
    </row>
    <row r="22" spans="2:165">
      <c r="B22" s="193"/>
      <c r="C22" s="185"/>
      <c r="D22" s="185"/>
      <c r="E22" s="187">
        <f t="shared" si="7"/>
        <v>0</v>
      </c>
      <c r="F22" s="194"/>
      <c r="G22" s="195"/>
      <c r="H22" s="190">
        <f t="shared" si="6"/>
        <v>0</v>
      </c>
      <c r="I22" s="193"/>
      <c r="J22" s="197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98"/>
      <c r="AT22" s="198"/>
      <c r="AU22" s="198"/>
      <c r="AV22" s="198"/>
      <c r="AW22" s="198"/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8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8"/>
      <c r="EN22" s="198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8"/>
      <c r="EZ22" s="198"/>
      <c r="FA22" s="198"/>
      <c r="FB22" s="198"/>
      <c r="FC22" s="198"/>
      <c r="FD22" s="198"/>
      <c r="FE22" s="198"/>
      <c r="FF22" s="198"/>
      <c r="FG22" s="198"/>
      <c r="FH22" s="198"/>
      <c r="FI22" s="198"/>
    </row>
    <row r="23" spans="2:165">
      <c r="B23" s="193"/>
      <c r="C23" s="185"/>
      <c r="D23" s="185"/>
      <c r="E23" s="187">
        <f t="shared" si="7"/>
        <v>0</v>
      </c>
      <c r="F23" s="194"/>
      <c r="G23" s="195"/>
      <c r="H23" s="190">
        <f t="shared" si="6"/>
        <v>0</v>
      </c>
      <c r="I23" s="193"/>
      <c r="J23" s="197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8"/>
      <c r="EN23" s="198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8"/>
      <c r="FH23" s="198"/>
      <c r="FI23" s="198"/>
    </row>
    <row r="24" spans="2:165">
      <c r="B24" s="184"/>
      <c r="C24" s="185"/>
      <c r="D24" s="185"/>
      <c r="E24" s="187">
        <f t="shared" si="7"/>
        <v>0</v>
      </c>
      <c r="F24" s="194"/>
      <c r="G24" s="195"/>
      <c r="H24" s="190">
        <f t="shared" si="6"/>
        <v>0</v>
      </c>
      <c r="I24" s="193"/>
      <c r="J24" s="197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8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8"/>
      <c r="EN24" s="198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8"/>
      <c r="EZ24" s="198"/>
      <c r="FA24" s="198"/>
      <c r="FB24" s="198"/>
      <c r="FC24" s="198"/>
      <c r="FD24" s="198"/>
      <c r="FE24" s="198"/>
      <c r="FF24" s="198"/>
      <c r="FG24" s="198"/>
      <c r="FH24" s="198"/>
      <c r="FI24" s="198"/>
    </row>
    <row r="25" spans="2:165">
      <c r="B25" s="193"/>
      <c r="C25" s="185"/>
      <c r="D25" s="185"/>
      <c r="E25" s="187">
        <f t="shared" si="7"/>
        <v>0</v>
      </c>
      <c r="F25" s="194"/>
      <c r="G25" s="195"/>
      <c r="H25" s="190">
        <f t="shared" si="6"/>
        <v>0</v>
      </c>
      <c r="I25" s="193"/>
      <c r="J25" s="197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8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8"/>
      <c r="EZ25" s="198"/>
      <c r="FA25" s="198"/>
      <c r="FB25" s="198"/>
      <c r="FC25" s="198"/>
      <c r="FD25" s="198"/>
      <c r="FE25" s="198"/>
      <c r="FF25" s="198"/>
      <c r="FG25" s="198"/>
      <c r="FH25" s="198"/>
      <c r="FI25" s="198"/>
    </row>
    <row r="26" spans="2:165">
      <c r="B26" s="193"/>
      <c r="C26" s="185"/>
      <c r="D26" s="185"/>
      <c r="E26" s="187">
        <f t="shared" ref="E26:E57" si="8">D26-C26</f>
        <v>0</v>
      </c>
      <c r="F26" s="194"/>
      <c r="G26" s="195"/>
      <c r="H26" s="190">
        <f t="shared" si="6"/>
        <v>0</v>
      </c>
      <c r="I26" s="193"/>
      <c r="J26" s="197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198"/>
      <c r="FI26" s="198"/>
    </row>
    <row r="27" spans="2:165">
      <c r="B27" s="184" t="s">
        <v>106</v>
      </c>
      <c r="C27" s="185"/>
      <c r="D27" s="185"/>
      <c r="E27" s="187">
        <f t="shared" si="8"/>
        <v>0</v>
      </c>
      <c r="F27" s="194"/>
      <c r="G27" s="195"/>
      <c r="H27" s="190">
        <f t="shared" si="6"/>
        <v>0</v>
      </c>
      <c r="I27" s="193"/>
      <c r="J27" s="197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8"/>
      <c r="EZ27" s="198"/>
      <c r="FA27" s="198"/>
      <c r="FB27" s="198"/>
      <c r="FC27" s="198"/>
      <c r="FD27" s="198"/>
      <c r="FE27" s="198"/>
      <c r="FF27" s="198"/>
      <c r="FG27" s="198"/>
      <c r="FH27" s="198"/>
      <c r="FI27" s="198"/>
    </row>
    <row r="28" spans="2:165" s="201" customFormat="1">
      <c r="B28" s="193"/>
      <c r="C28" s="185"/>
      <c r="D28" s="185"/>
      <c r="E28" s="187">
        <f t="shared" si="8"/>
        <v>0</v>
      </c>
      <c r="F28" s="194"/>
      <c r="G28" s="195"/>
      <c r="H28" s="190">
        <f t="shared" si="6"/>
        <v>0</v>
      </c>
      <c r="I28" s="193"/>
      <c r="J28" s="199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  <c r="DR28" s="200"/>
      <c r="DS28" s="200"/>
      <c r="DT28" s="200"/>
      <c r="DU28" s="200"/>
      <c r="DV28" s="200"/>
      <c r="DW28" s="200"/>
      <c r="DX28" s="200"/>
      <c r="DY28" s="200"/>
      <c r="DZ28" s="200"/>
      <c r="EA28" s="200"/>
      <c r="EB28" s="200"/>
      <c r="EC28" s="200"/>
      <c r="ED28" s="200"/>
      <c r="EE28" s="200"/>
      <c r="EF28" s="200"/>
      <c r="EG28" s="200"/>
      <c r="EH28" s="200"/>
      <c r="EI28" s="200"/>
      <c r="EJ28" s="200"/>
      <c r="EK28" s="200"/>
      <c r="EL28" s="200"/>
      <c r="EM28" s="200"/>
      <c r="EN28" s="200"/>
      <c r="EO28" s="200"/>
      <c r="EP28" s="200"/>
      <c r="EQ28" s="200"/>
      <c r="ER28" s="200"/>
      <c r="ES28" s="200"/>
      <c r="ET28" s="200"/>
      <c r="EU28" s="200"/>
      <c r="EV28" s="200"/>
      <c r="EW28" s="200"/>
      <c r="EX28" s="200"/>
      <c r="EY28" s="200"/>
      <c r="EZ28" s="200"/>
      <c r="FA28" s="200"/>
      <c r="FB28" s="200"/>
      <c r="FC28" s="200"/>
      <c r="FD28" s="200"/>
      <c r="FE28" s="200"/>
      <c r="FF28" s="200"/>
      <c r="FG28" s="200"/>
      <c r="FH28" s="200"/>
      <c r="FI28" s="200"/>
    </row>
    <row r="29" spans="2:165">
      <c r="B29" s="193"/>
      <c r="C29" s="185"/>
      <c r="D29" s="185"/>
      <c r="E29" s="187">
        <f t="shared" si="8"/>
        <v>0</v>
      </c>
      <c r="F29" s="194"/>
      <c r="G29" s="195"/>
      <c r="H29" s="190">
        <f t="shared" si="6"/>
        <v>0</v>
      </c>
      <c r="I29" s="193"/>
      <c r="J29" s="197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8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8"/>
      <c r="EN29" s="198"/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8"/>
      <c r="EZ29" s="198"/>
      <c r="FA29" s="198"/>
      <c r="FB29" s="198"/>
      <c r="FC29" s="198"/>
      <c r="FD29" s="198"/>
      <c r="FE29" s="198"/>
      <c r="FF29" s="198"/>
      <c r="FG29" s="198"/>
      <c r="FH29" s="198"/>
      <c r="FI29" s="198"/>
    </row>
    <row r="30" spans="2:165">
      <c r="B30" s="193"/>
      <c r="C30" s="185"/>
      <c r="D30" s="185"/>
      <c r="E30" s="187">
        <f t="shared" si="8"/>
        <v>0</v>
      </c>
      <c r="F30" s="194"/>
      <c r="G30" s="195"/>
      <c r="H30" s="190">
        <f t="shared" si="6"/>
        <v>0</v>
      </c>
      <c r="I30" s="193"/>
      <c r="J30" s="197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8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8"/>
      <c r="EH30" s="198"/>
      <c r="EI30" s="198"/>
      <c r="EJ30" s="198"/>
      <c r="EK30" s="198"/>
      <c r="EL30" s="198"/>
      <c r="EM30" s="198"/>
      <c r="EN30" s="198"/>
      <c r="EO30" s="198"/>
      <c r="EP30" s="198"/>
      <c r="EQ30" s="198"/>
      <c r="ER30" s="198"/>
      <c r="ES30" s="198"/>
      <c r="ET30" s="198"/>
      <c r="EU30" s="198"/>
      <c r="EV30" s="198"/>
      <c r="EW30" s="198"/>
      <c r="EX30" s="198"/>
      <c r="EY30" s="198"/>
      <c r="EZ30" s="198"/>
      <c r="FA30" s="198"/>
      <c r="FB30" s="198"/>
      <c r="FC30" s="198"/>
      <c r="FD30" s="198"/>
      <c r="FE30" s="198"/>
      <c r="FF30" s="198"/>
      <c r="FG30" s="198"/>
      <c r="FH30" s="198"/>
      <c r="FI30" s="198"/>
    </row>
    <row r="31" spans="2:165">
      <c r="B31" s="184"/>
      <c r="C31" s="185"/>
      <c r="D31" s="185"/>
      <c r="E31" s="187">
        <f t="shared" si="8"/>
        <v>0</v>
      </c>
      <c r="F31" s="194"/>
      <c r="G31" s="195"/>
      <c r="H31" s="190">
        <f t="shared" si="6"/>
        <v>0</v>
      </c>
      <c r="I31" s="193"/>
      <c r="J31" s="197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8"/>
      <c r="EH31" s="198"/>
      <c r="EI31" s="198"/>
      <c r="EJ31" s="198"/>
      <c r="EK31" s="198"/>
      <c r="EL31" s="198"/>
      <c r="EM31" s="198"/>
      <c r="EN31" s="198"/>
      <c r="EO31" s="198"/>
      <c r="EP31" s="198"/>
      <c r="EQ31" s="198"/>
      <c r="ER31" s="198"/>
      <c r="ES31" s="198"/>
      <c r="ET31" s="198"/>
      <c r="EU31" s="198"/>
      <c r="EV31" s="198"/>
      <c r="EW31" s="198"/>
      <c r="EX31" s="198"/>
      <c r="EY31" s="198"/>
      <c r="EZ31" s="198"/>
      <c r="FA31" s="198"/>
      <c r="FB31" s="198"/>
      <c r="FC31" s="198"/>
      <c r="FD31" s="198"/>
      <c r="FE31" s="198"/>
      <c r="FF31" s="198"/>
      <c r="FG31" s="198"/>
      <c r="FH31" s="198"/>
      <c r="FI31" s="198"/>
    </row>
    <row r="32" spans="2:165">
      <c r="B32" s="193"/>
      <c r="C32" s="185"/>
      <c r="D32" s="185"/>
      <c r="E32" s="187">
        <f t="shared" si="8"/>
        <v>0</v>
      </c>
      <c r="F32" s="194"/>
      <c r="G32" s="195"/>
      <c r="H32" s="190">
        <f t="shared" si="6"/>
        <v>0</v>
      </c>
      <c r="I32" s="193"/>
      <c r="J32" s="197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8"/>
      <c r="EZ32" s="198"/>
      <c r="FA32" s="198"/>
      <c r="FB32" s="198"/>
      <c r="FC32" s="198"/>
      <c r="FD32" s="198"/>
      <c r="FE32" s="198"/>
      <c r="FF32" s="198"/>
      <c r="FG32" s="198"/>
      <c r="FH32" s="198"/>
      <c r="FI32" s="198"/>
    </row>
    <row r="33" spans="2:165">
      <c r="B33" s="193"/>
      <c r="C33" s="185"/>
      <c r="D33" s="185"/>
      <c r="E33" s="187">
        <f t="shared" si="8"/>
        <v>0</v>
      </c>
      <c r="F33" s="194"/>
      <c r="G33" s="195"/>
      <c r="H33" s="190">
        <f t="shared" si="6"/>
        <v>0</v>
      </c>
      <c r="I33" s="193"/>
      <c r="J33" s="197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</row>
    <row r="34" spans="2:165">
      <c r="B34" s="193"/>
      <c r="C34" s="185"/>
      <c r="D34" s="185"/>
      <c r="E34" s="187">
        <f t="shared" si="8"/>
        <v>0</v>
      </c>
      <c r="F34" s="194"/>
      <c r="G34" s="195"/>
      <c r="H34" s="190">
        <f t="shared" si="6"/>
        <v>0</v>
      </c>
      <c r="I34" s="193"/>
      <c r="J34" s="197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</row>
    <row r="35" spans="2:165" s="201" customFormat="1">
      <c r="B35" s="193"/>
      <c r="C35" s="185"/>
      <c r="D35" s="185"/>
      <c r="E35" s="187">
        <f t="shared" si="8"/>
        <v>0</v>
      </c>
      <c r="F35" s="194"/>
      <c r="G35" s="195"/>
      <c r="H35" s="190">
        <f t="shared" si="6"/>
        <v>0</v>
      </c>
      <c r="I35" s="193"/>
      <c r="J35" s="199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  <c r="DR35" s="200"/>
      <c r="DS35" s="200"/>
      <c r="DT35" s="200"/>
      <c r="DU35" s="200"/>
      <c r="DV35" s="200"/>
      <c r="DW35" s="200"/>
      <c r="DX35" s="200"/>
      <c r="DY35" s="200"/>
      <c r="DZ35" s="200"/>
      <c r="EA35" s="200"/>
      <c r="EB35" s="200"/>
      <c r="EC35" s="200"/>
      <c r="ED35" s="200"/>
      <c r="EE35" s="200"/>
      <c r="EF35" s="200"/>
      <c r="EG35" s="200"/>
      <c r="EH35" s="200"/>
      <c r="EI35" s="200"/>
      <c r="EJ35" s="200"/>
      <c r="EK35" s="200"/>
      <c r="EL35" s="200"/>
      <c r="EM35" s="200"/>
      <c r="EN35" s="200"/>
      <c r="EO35" s="200"/>
      <c r="EP35" s="200"/>
      <c r="EQ35" s="200"/>
      <c r="ER35" s="200"/>
      <c r="ES35" s="200"/>
      <c r="ET35" s="200"/>
      <c r="EU35" s="200"/>
      <c r="EV35" s="200"/>
      <c r="EW35" s="200"/>
      <c r="EX35" s="200"/>
      <c r="EY35" s="200"/>
      <c r="EZ35" s="200"/>
      <c r="FA35" s="200"/>
      <c r="FB35" s="200"/>
      <c r="FC35" s="200"/>
      <c r="FD35" s="200"/>
      <c r="FE35" s="200"/>
      <c r="FF35" s="200"/>
      <c r="FG35" s="200"/>
      <c r="FH35" s="200"/>
      <c r="FI35" s="200"/>
    </row>
    <row r="36" spans="2:165">
      <c r="B36" s="184"/>
      <c r="C36" s="185"/>
      <c r="D36" s="185"/>
      <c r="E36" s="187">
        <f t="shared" si="8"/>
        <v>0</v>
      </c>
      <c r="F36" s="194"/>
      <c r="G36" s="195"/>
      <c r="H36" s="190">
        <f t="shared" si="6"/>
        <v>0</v>
      </c>
      <c r="I36" s="193"/>
      <c r="J36" s="197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</row>
    <row r="37" spans="2:165">
      <c r="B37" s="184"/>
      <c r="C37" s="185"/>
      <c r="D37" s="185"/>
      <c r="E37" s="187">
        <f t="shared" si="8"/>
        <v>0</v>
      </c>
      <c r="F37" s="194"/>
      <c r="G37" s="195"/>
      <c r="H37" s="190">
        <f t="shared" si="6"/>
        <v>0</v>
      </c>
      <c r="I37" s="193"/>
      <c r="J37" s="197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8"/>
      <c r="AS37" s="198"/>
      <c r="AT37" s="198"/>
      <c r="AU37" s="198"/>
      <c r="AV37" s="198"/>
      <c r="AW37" s="198"/>
      <c r="AX37" s="198"/>
      <c r="AY37" s="198"/>
      <c r="AZ37" s="198"/>
      <c r="BA37" s="198"/>
      <c r="BB37" s="198"/>
      <c r="BC37" s="198"/>
      <c r="BD37" s="198"/>
      <c r="BE37" s="198"/>
      <c r="BF37" s="198"/>
      <c r="BG37" s="198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198"/>
      <c r="CO37" s="198"/>
      <c r="CP37" s="198"/>
      <c r="CQ37" s="198"/>
      <c r="CR37" s="198"/>
      <c r="CS37" s="198"/>
      <c r="CT37" s="198"/>
      <c r="CU37" s="198"/>
      <c r="CV37" s="198"/>
      <c r="CW37" s="198"/>
      <c r="CX37" s="198"/>
      <c r="CY37" s="198"/>
      <c r="CZ37" s="198"/>
      <c r="DA37" s="198"/>
      <c r="DB37" s="198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  <c r="DU37" s="198"/>
      <c r="DV37" s="198"/>
      <c r="DW37" s="198"/>
      <c r="DX37" s="198"/>
      <c r="DY37" s="198"/>
      <c r="DZ37" s="198"/>
      <c r="EA37" s="198"/>
      <c r="EB37" s="198"/>
      <c r="EC37" s="198"/>
      <c r="ED37" s="198"/>
      <c r="EE37" s="198"/>
      <c r="EF37" s="198"/>
      <c r="EG37" s="198"/>
      <c r="EH37" s="198"/>
      <c r="EI37" s="198"/>
      <c r="EJ37" s="198"/>
      <c r="EK37" s="198"/>
      <c r="EL37" s="198"/>
      <c r="EM37" s="198"/>
      <c r="EN37" s="198"/>
      <c r="EO37" s="198"/>
      <c r="EP37" s="198"/>
      <c r="EQ37" s="198"/>
      <c r="ER37" s="198"/>
      <c r="ES37" s="198"/>
      <c r="ET37" s="198"/>
      <c r="EU37" s="198"/>
      <c r="EV37" s="198"/>
      <c r="EW37" s="198"/>
      <c r="EX37" s="198"/>
      <c r="EY37" s="198"/>
      <c r="EZ37" s="198"/>
      <c r="FA37" s="198"/>
      <c r="FB37" s="198"/>
      <c r="FC37" s="198"/>
      <c r="FD37" s="198"/>
      <c r="FE37" s="198"/>
      <c r="FF37" s="198"/>
      <c r="FG37" s="198"/>
      <c r="FH37" s="198"/>
      <c r="FI37" s="198"/>
    </row>
    <row r="38" spans="2:165">
      <c r="B38" s="184" t="s">
        <v>108</v>
      </c>
      <c r="C38" s="185"/>
      <c r="D38" s="185"/>
      <c r="E38" s="187">
        <f t="shared" si="8"/>
        <v>0</v>
      </c>
      <c r="F38" s="194"/>
      <c r="G38" s="195"/>
      <c r="H38" s="190">
        <f t="shared" si="6"/>
        <v>0</v>
      </c>
      <c r="I38" s="193"/>
      <c r="J38" s="197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8"/>
      <c r="CI38" s="198"/>
      <c r="CJ38" s="198"/>
      <c r="CK38" s="198"/>
      <c r="CL38" s="198"/>
      <c r="CM38" s="198"/>
      <c r="CN38" s="198"/>
      <c r="CO38" s="198"/>
      <c r="CP38" s="198"/>
      <c r="CQ38" s="198"/>
      <c r="CR38" s="198"/>
      <c r="CS38" s="198"/>
      <c r="CT38" s="198"/>
      <c r="CU38" s="198"/>
      <c r="CV38" s="198"/>
      <c r="CW38" s="198"/>
      <c r="CX38" s="198"/>
      <c r="CY38" s="198"/>
      <c r="CZ38" s="198"/>
      <c r="DA38" s="198"/>
      <c r="DB38" s="198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  <c r="DU38" s="198"/>
      <c r="DV38" s="198"/>
      <c r="DW38" s="198"/>
      <c r="DX38" s="198"/>
      <c r="DY38" s="198"/>
      <c r="DZ38" s="198"/>
      <c r="EA38" s="198"/>
      <c r="EB38" s="198"/>
      <c r="EC38" s="198"/>
      <c r="ED38" s="198"/>
      <c r="EE38" s="198"/>
      <c r="EF38" s="198"/>
      <c r="EG38" s="198"/>
      <c r="EH38" s="198"/>
      <c r="EI38" s="198"/>
      <c r="EJ38" s="198"/>
      <c r="EK38" s="198"/>
      <c r="EL38" s="198"/>
      <c r="EM38" s="198"/>
      <c r="EN38" s="198"/>
      <c r="EO38" s="198"/>
      <c r="EP38" s="198"/>
      <c r="EQ38" s="198"/>
      <c r="ER38" s="198"/>
      <c r="ES38" s="198"/>
      <c r="ET38" s="198"/>
      <c r="EU38" s="198"/>
      <c r="EV38" s="198"/>
      <c r="EW38" s="198"/>
      <c r="EX38" s="198"/>
      <c r="EY38" s="198"/>
      <c r="EZ38" s="198"/>
      <c r="FA38" s="198"/>
      <c r="FB38" s="198"/>
      <c r="FC38" s="198"/>
      <c r="FD38" s="198"/>
      <c r="FE38" s="198"/>
      <c r="FF38" s="198"/>
      <c r="FG38" s="198"/>
      <c r="FH38" s="198"/>
      <c r="FI38" s="198"/>
    </row>
    <row r="39" spans="2:165">
      <c r="B39" s="193"/>
      <c r="C39" s="185"/>
      <c r="D39" s="185"/>
      <c r="E39" s="187">
        <f t="shared" si="8"/>
        <v>0</v>
      </c>
      <c r="F39" s="194"/>
      <c r="G39" s="195"/>
      <c r="H39" s="190">
        <f t="shared" si="6"/>
        <v>0</v>
      </c>
      <c r="I39" s="193"/>
      <c r="J39" s="197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8"/>
      <c r="CI39" s="198"/>
      <c r="CJ39" s="198"/>
      <c r="CK39" s="198"/>
      <c r="CL39" s="198"/>
      <c r="CM39" s="198"/>
      <c r="CN39" s="198"/>
      <c r="CO39" s="198"/>
      <c r="CP39" s="198"/>
      <c r="CQ39" s="198"/>
      <c r="CR39" s="198"/>
      <c r="CS39" s="198"/>
      <c r="CT39" s="198"/>
      <c r="CU39" s="198"/>
      <c r="CV39" s="198"/>
      <c r="CW39" s="198"/>
      <c r="CX39" s="198"/>
      <c r="CY39" s="198"/>
      <c r="CZ39" s="198"/>
      <c r="DA39" s="198"/>
      <c r="DB39" s="198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  <c r="DU39" s="198"/>
      <c r="DV39" s="198"/>
      <c r="DW39" s="198"/>
      <c r="DX39" s="198"/>
      <c r="DY39" s="198"/>
      <c r="DZ39" s="198"/>
      <c r="EA39" s="198"/>
      <c r="EB39" s="198"/>
      <c r="EC39" s="198"/>
      <c r="ED39" s="198"/>
      <c r="EE39" s="198"/>
      <c r="EF39" s="198"/>
      <c r="EG39" s="198"/>
      <c r="EH39" s="198"/>
      <c r="EI39" s="198"/>
      <c r="EJ39" s="198"/>
      <c r="EK39" s="198"/>
      <c r="EL39" s="198"/>
      <c r="EM39" s="198"/>
      <c r="EN39" s="198"/>
      <c r="EO39" s="198"/>
      <c r="EP39" s="198"/>
      <c r="EQ39" s="198"/>
      <c r="ER39" s="198"/>
      <c r="ES39" s="198"/>
      <c r="ET39" s="198"/>
      <c r="EU39" s="198"/>
      <c r="EV39" s="198"/>
      <c r="EW39" s="198"/>
      <c r="EX39" s="198"/>
      <c r="EY39" s="198"/>
      <c r="EZ39" s="198"/>
      <c r="FA39" s="198"/>
      <c r="FB39" s="198"/>
      <c r="FC39" s="198"/>
      <c r="FD39" s="198"/>
      <c r="FE39" s="198"/>
      <c r="FF39" s="198"/>
      <c r="FG39" s="198"/>
      <c r="FH39" s="198"/>
      <c r="FI39" s="198"/>
    </row>
    <row r="40" spans="2:165">
      <c r="B40" s="193"/>
      <c r="C40" s="185"/>
      <c r="D40" s="185"/>
      <c r="E40" s="187">
        <f t="shared" si="8"/>
        <v>0</v>
      </c>
      <c r="F40" s="194"/>
      <c r="G40" s="195"/>
      <c r="H40" s="190">
        <f t="shared" si="6"/>
        <v>0</v>
      </c>
      <c r="I40" s="193"/>
      <c r="J40" s="197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  <c r="EC40" s="198"/>
      <c r="ED40" s="198"/>
      <c r="EE40" s="198"/>
      <c r="EF40" s="198"/>
      <c r="EG40" s="198"/>
      <c r="EH40" s="198"/>
      <c r="EI40" s="198"/>
      <c r="EJ40" s="198"/>
      <c r="EK40" s="198"/>
      <c r="EL40" s="198"/>
      <c r="EM40" s="198"/>
      <c r="EN40" s="198"/>
      <c r="EO40" s="198"/>
      <c r="EP40" s="198"/>
      <c r="EQ40" s="198"/>
      <c r="ER40" s="198"/>
      <c r="ES40" s="198"/>
      <c r="ET40" s="198"/>
      <c r="EU40" s="198"/>
      <c r="EV40" s="198"/>
      <c r="EW40" s="198"/>
      <c r="EX40" s="198"/>
      <c r="EY40" s="198"/>
      <c r="EZ40" s="198"/>
      <c r="FA40" s="198"/>
      <c r="FB40" s="198"/>
      <c r="FC40" s="198"/>
      <c r="FD40" s="198"/>
      <c r="FE40" s="198"/>
      <c r="FF40" s="198"/>
      <c r="FG40" s="198"/>
      <c r="FH40" s="198"/>
      <c r="FI40" s="198"/>
    </row>
    <row r="41" spans="2:165">
      <c r="B41" s="193"/>
      <c r="C41" s="185"/>
      <c r="D41" s="185"/>
      <c r="E41" s="187">
        <f t="shared" si="8"/>
        <v>0</v>
      </c>
      <c r="F41" s="194"/>
      <c r="G41" s="195"/>
      <c r="H41" s="190">
        <f t="shared" si="6"/>
        <v>0</v>
      </c>
      <c r="I41" s="193"/>
      <c r="J41" s="197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198"/>
      <c r="BN41" s="198"/>
      <c r="BO41" s="19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198"/>
      <c r="DZ41" s="198"/>
      <c r="EA41" s="198"/>
      <c r="EB41" s="198"/>
      <c r="EC41" s="198"/>
      <c r="ED41" s="198"/>
      <c r="EE41" s="198"/>
      <c r="EF41" s="198"/>
      <c r="EG41" s="198"/>
      <c r="EH41" s="198"/>
      <c r="EI41" s="198"/>
      <c r="EJ41" s="198"/>
      <c r="EK41" s="198"/>
      <c r="EL41" s="198"/>
      <c r="EM41" s="198"/>
      <c r="EN41" s="198"/>
      <c r="EO41" s="198"/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198"/>
      <c r="FG41" s="198"/>
      <c r="FH41" s="198"/>
      <c r="FI41" s="198"/>
    </row>
    <row r="42" spans="2:165">
      <c r="B42" s="193"/>
      <c r="C42" s="185"/>
      <c r="D42" s="185"/>
      <c r="E42" s="187">
        <f t="shared" si="8"/>
        <v>0</v>
      </c>
      <c r="F42" s="194"/>
      <c r="G42" s="195"/>
      <c r="H42" s="190">
        <f t="shared" si="6"/>
        <v>0</v>
      </c>
      <c r="I42" s="193"/>
      <c r="J42" s="197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</row>
    <row r="43" spans="2:165">
      <c r="B43" s="193"/>
      <c r="C43" s="185"/>
      <c r="D43" s="185"/>
      <c r="E43" s="187">
        <f t="shared" si="8"/>
        <v>0</v>
      </c>
      <c r="F43" s="194"/>
      <c r="G43" s="195"/>
      <c r="H43" s="190">
        <f t="shared" si="6"/>
        <v>0</v>
      </c>
      <c r="I43" s="193"/>
      <c r="J43" s="197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8"/>
      <c r="BD43" s="198"/>
      <c r="BE43" s="198"/>
      <c r="BF43" s="198"/>
      <c r="BG43" s="198"/>
      <c r="BH43" s="198"/>
      <c r="BI43" s="198"/>
      <c r="BJ43" s="198"/>
      <c r="BK43" s="198"/>
      <c r="BL43" s="198"/>
      <c r="BM43" s="198"/>
      <c r="BN43" s="198"/>
      <c r="BO43" s="198"/>
      <c r="BP43" s="198"/>
      <c r="BQ43" s="198"/>
      <c r="BR43" s="198"/>
      <c r="BS43" s="198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198"/>
      <c r="CL43" s="198"/>
      <c r="CM43" s="198"/>
      <c r="CN43" s="198"/>
      <c r="CO43" s="198"/>
      <c r="CP43" s="198"/>
      <c r="CQ43" s="198"/>
      <c r="CR43" s="198"/>
      <c r="CS43" s="198"/>
      <c r="CT43" s="198"/>
      <c r="CU43" s="198"/>
      <c r="CV43" s="198"/>
      <c r="CW43" s="198"/>
      <c r="CX43" s="198"/>
      <c r="CY43" s="198"/>
      <c r="CZ43" s="198"/>
      <c r="DA43" s="198"/>
      <c r="DB43" s="198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  <c r="DU43" s="198"/>
      <c r="DV43" s="198"/>
      <c r="DW43" s="198"/>
      <c r="DX43" s="198"/>
      <c r="DY43" s="198"/>
      <c r="DZ43" s="198"/>
      <c r="EA43" s="198"/>
      <c r="EB43" s="198"/>
      <c r="EC43" s="198"/>
      <c r="ED43" s="198"/>
      <c r="EE43" s="198"/>
      <c r="EF43" s="198"/>
      <c r="EG43" s="198"/>
      <c r="EH43" s="198"/>
      <c r="EI43" s="198"/>
      <c r="EJ43" s="198"/>
      <c r="EK43" s="198"/>
      <c r="EL43" s="198"/>
      <c r="EM43" s="198"/>
      <c r="EN43" s="198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198"/>
      <c r="FG43" s="198"/>
      <c r="FH43" s="198"/>
      <c r="FI43" s="198"/>
    </row>
    <row r="44" spans="2:165">
      <c r="B44" s="193"/>
      <c r="C44" s="185"/>
      <c r="D44" s="185"/>
      <c r="E44" s="187">
        <f t="shared" si="8"/>
        <v>0</v>
      </c>
      <c r="F44" s="194"/>
      <c r="G44" s="195"/>
      <c r="H44" s="190">
        <f t="shared" si="6"/>
        <v>0</v>
      </c>
      <c r="I44" s="193"/>
      <c r="J44" s="197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</row>
    <row r="45" spans="2:165">
      <c r="B45" s="193"/>
      <c r="C45" s="185"/>
      <c r="D45" s="185"/>
      <c r="E45" s="187">
        <f t="shared" si="8"/>
        <v>0</v>
      </c>
      <c r="F45" s="194"/>
      <c r="G45" s="195"/>
      <c r="H45" s="190">
        <f t="shared" si="6"/>
        <v>0</v>
      </c>
      <c r="I45" s="193"/>
      <c r="J45" s="197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</row>
    <row r="46" spans="2:165">
      <c r="B46" s="193"/>
      <c r="C46" s="185"/>
      <c r="D46" s="185"/>
      <c r="E46" s="187">
        <f t="shared" si="8"/>
        <v>0</v>
      </c>
      <c r="F46" s="194"/>
      <c r="G46" s="195"/>
      <c r="H46" s="190">
        <f t="shared" si="6"/>
        <v>0</v>
      </c>
      <c r="I46" s="193"/>
      <c r="J46" s="197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98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8"/>
      <c r="BQ46" s="198"/>
      <c r="BR46" s="198"/>
      <c r="BS46" s="198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198"/>
      <c r="CL46" s="198"/>
      <c r="CM46" s="198"/>
      <c r="CN46" s="198"/>
      <c r="CO46" s="198"/>
      <c r="CP46" s="198"/>
      <c r="CQ46" s="198"/>
      <c r="CR46" s="198"/>
      <c r="CS46" s="198"/>
      <c r="CT46" s="198"/>
      <c r="CU46" s="198"/>
      <c r="CV46" s="198"/>
      <c r="CW46" s="198"/>
      <c r="CX46" s="198"/>
      <c r="CY46" s="198"/>
      <c r="CZ46" s="198"/>
      <c r="DA46" s="198"/>
      <c r="DB46" s="198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  <c r="DU46" s="198"/>
      <c r="DV46" s="198"/>
      <c r="DW46" s="198"/>
      <c r="DX46" s="198"/>
      <c r="DY46" s="198"/>
      <c r="DZ46" s="198"/>
      <c r="EA46" s="198"/>
      <c r="EB46" s="198"/>
      <c r="EC46" s="198"/>
      <c r="ED46" s="198"/>
      <c r="EE46" s="198"/>
      <c r="EF46" s="198"/>
      <c r="EG46" s="198"/>
      <c r="EH46" s="198"/>
      <c r="EI46" s="198"/>
      <c r="EJ46" s="198"/>
      <c r="EK46" s="198"/>
      <c r="EL46" s="198"/>
      <c r="EM46" s="198"/>
      <c r="EN46" s="198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  <c r="FF46" s="198"/>
      <c r="FG46" s="198"/>
      <c r="FH46" s="198"/>
      <c r="FI46" s="198"/>
    </row>
    <row r="47" spans="2:165">
      <c r="B47" s="193"/>
      <c r="C47" s="185"/>
      <c r="D47" s="185"/>
      <c r="E47" s="187">
        <f t="shared" si="8"/>
        <v>0</v>
      </c>
      <c r="F47" s="194"/>
      <c r="G47" s="195"/>
      <c r="H47" s="190">
        <f t="shared" si="6"/>
        <v>0</v>
      </c>
      <c r="I47" s="193"/>
      <c r="J47" s="197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8"/>
      <c r="AY47" s="198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8"/>
      <c r="BQ47" s="198"/>
      <c r="BR47" s="198"/>
      <c r="BS47" s="198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198"/>
      <c r="CL47" s="198"/>
      <c r="CM47" s="198"/>
      <c r="CN47" s="198"/>
      <c r="CO47" s="198"/>
      <c r="CP47" s="198"/>
      <c r="CQ47" s="198"/>
      <c r="CR47" s="198"/>
      <c r="CS47" s="198"/>
      <c r="CT47" s="198"/>
      <c r="CU47" s="198"/>
      <c r="CV47" s="198"/>
      <c r="CW47" s="198"/>
      <c r="CX47" s="198"/>
      <c r="CY47" s="198"/>
      <c r="CZ47" s="198"/>
      <c r="DA47" s="198"/>
      <c r="DB47" s="198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  <c r="DU47" s="198"/>
      <c r="DV47" s="198"/>
      <c r="DW47" s="198"/>
      <c r="DX47" s="198"/>
      <c r="DY47" s="198"/>
      <c r="DZ47" s="198"/>
      <c r="EA47" s="198"/>
      <c r="EB47" s="198"/>
      <c r="EC47" s="198"/>
      <c r="ED47" s="198"/>
      <c r="EE47" s="198"/>
      <c r="EF47" s="198"/>
      <c r="EG47" s="198"/>
      <c r="EH47" s="198"/>
      <c r="EI47" s="198"/>
      <c r="EJ47" s="198"/>
      <c r="EK47" s="198"/>
      <c r="EL47" s="198"/>
      <c r="EM47" s="198"/>
      <c r="EN47" s="198"/>
      <c r="EO47" s="198"/>
      <c r="EP47" s="198"/>
      <c r="EQ47" s="198"/>
      <c r="ER47" s="198"/>
      <c r="ES47" s="198"/>
      <c r="ET47" s="198"/>
      <c r="EU47" s="198"/>
      <c r="EV47" s="198"/>
      <c r="EW47" s="198"/>
      <c r="EX47" s="198"/>
      <c r="EY47" s="198"/>
      <c r="EZ47" s="198"/>
      <c r="FA47" s="198"/>
      <c r="FB47" s="198"/>
      <c r="FC47" s="198"/>
      <c r="FD47" s="198"/>
      <c r="FE47" s="198"/>
      <c r="FF47" s="198"/>
      <c r="FG47" s="198"/>
      <c r="FH47" s="198"/>
      <c r="FI47" s="198"/>
    </row>
    <row r="48" spans="2:165">
      <c r="B48" s="193"/>
      <c r="C48" s="185"/>
      <c r="D48" s="185"/>
      <c r="E48" s="187">
        <f t="shared" si="8"/>
        <v>0</v>
      </c>
      <c r="F48" s="194"/>
      <c r="G48" s="195"/>
      <c r="H48" s="190">
        <f t="shared" si="6"/>
        <v>0</v>
      </c>
      <c r="I48" s="193"/>
      <c r="J48" s="197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198"/>
      <c r="CA48" s="198"/>
      <c r="CB48" s="198"/>
      <c r="CC48" s="198"/>
      <c r="CD48" s="198"/>
      <c r="CE48" s="198"/>
      <c r="CF48" s="198"/>
      <c r="CG48" s="198"/>
      <c r="CH48" s="198"/>
      <c r="CI48" s="198"/>
      <c r="CJ48" s="198"/>
      <c r="CK48" s="198"/>
      <c r="CL48" s="198"/>
      <c r="CM48" s="198"/>
      <c r="CN48" s="198"/>
      <c r="CO48" s="198"/>
      <c r="CP48" s="198"/>
      <c r="CQ48" s="198"/>
      <c r="CR48" s="198"/>
      <c r="CS48" s="198"/>
      <c r="CT48" s="198"/>
      <c r="CU48" s="198"/>
      <c r="CV48" s="198"/>
      <c r="CW48" s="198"/>
      <c r="CX48" s="198"/>
      <c r="CY48" s="198"/>
      <c r="CZ48" s="198"/>
      <c r="DA48" s="198"/>
      <c r="DB48" s="198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  <c r="DU48" s="198"/>
      <c r="DV48" s="198"/>
      <c r="DW48" s="198"/>
      <c r="DX48" s="198"/>
      <c r="DY48" s="198"/>
      <c r="DZ48" s="198"/>
      <c r="EA48" s="198"/>
      <c r="EB48" s="198"/>
      <c r="EC48" s="198"/>
      <c r="ED48" s="198"/>
      <c r="EE48" s="198"/>
      <c r="EF48" s="198"/>
      <c r="EG48" s="198"/>
      <c r="EH48" s="198"/>
      <c r="EI48" s="198"/>
      <c r="EJ48" s="198"/>
      <c r="EK48" s="198"/>
      <c r="EL48" s="198"/>
      <c r="EM48" s="198"/>
      <c r="EN48" s="198"/>
      <c r="EO48" s="198"/>
      <c r="EP48" s="198"/>
      <c r="EQ48" s="198"/>
      <c r="ER48" s="198"/>
      <c r="ES48" s="198"/>
      <c r="ET48" s="198"/>
      <c r="EU48" s="198"/>
      <c r="EV48" s="198"/>
      <c r="EW48" s="198"/>
      <c r="EX48" s="198"/>
      <c r="EY48" s="198"/>
      <c r="EZ48" s="198"/>
      <c r="FA48" s="198"/>
      <c r="FB48" s="198"/>
      <c r="FC48" s="198"/>
      <c r="FD48" s="198"/>
      <c r="FE48" s="198"/>
      <c r="FF48" s="198"/>
      <c r="FG48" s="198"/>
      <c r="FH48" s="198"/>
      <c r="FI48" s="198"/>
    </row>
    <row r="49" spans="2:165">
      <c r="B49" s="184" t="s">
        <v>110</v>
      </c>
      <c r="C49" s="185"/>
      <c r="D49" s="185"/>
      <c r="E49" s="187">
        <f t="shared" si="8"/>
        <v>0</v>
      </c>
      <c r="F49" s="194"/>
      <c r="G49" s="195"/>
      <c r="H49" s="190">
        <f t="shared" si="6"/>
        <v>0</v>
      </c>
      <c r="I49" s="193"/>
      <c r="J49" s="197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  <c r="EC49" s="198"/>
      <c r="ED49" s="198"/>
      <c r="EE49" s="198"/>
      <c r="EF49" s="198"/>
      <c r="EG49" s="198"/>
      <c r="EH49" s="198"/>
      <c r="EI49" s="198"/>
      <c r="EJ49" s="198"/>
      <c r="EK49" s="198"/>
      <c r="EL49" s="198"/>
      <c r="EM49" s="198"/>
      <c r="EN49" s="198"/>
      <c r="EO49" s="198"/>
      <c r="EP49" s="198"/>
      <c r="EQ49" s="198"/>
      <c r="ER49" s="198"/>
      <c r="ES49" s="198"/>
      <c r="ET49" s="198"/>
      <c r="EU49" s="198"/>
      <c r="EV49" s="198"/>
      <c r="EW49" s="198"/>
      <c r="EX49" s="198"/>
      <c r="EY49" s="198"/>
      <c r="EZ49" s="198"/>
      <c r="FA49" s="198"/>
      <c r="FB49" s="198"/>
      <c r="FC49" s="198"/>
      <c r="FD49" s="198"/>
      <c r="FE49" s="198"/>
      <c r="FF49" s="198"/>
      <c r="FG49" s="198"/>
      <c r="FH49" s="198"/>
      <c r="FI49" s="198"/>
    </row>
    <row r="50" spans="2:165">
      <c r="B50" s="193"/>
      <c r="C50" s="185"/>
      <c r="D50" s="185"/>
      <c r="E50" s="187">
        <f t="shared" si="8"/>
        <v>0</v>
      </c>
      <c r="F50" s="194"/>
      <c r="G50" s="195"/>
      <c r="H50" s="190">
        <f t="shared" si="6"/>
        <v>0</v>
      </c>
      <c r="I50" s="193"/>
      <c r="J50" s="197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8"/>
      <c r="ES50" s="198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198"/>
      <c r="FG50" s="198"/>
      <c r="FH50" s="198"/>
      <c r="FI50" s="198"/>
    </row>
    <row r="51" spans="2:165">
      <c r="B51" s="193"/>
      <c r="C51" s="185"/>
      <c r="D51" s="185"/>
      <c r="E51" s="187">
        <f t="shared" si="8"/>
        <v>0</v>
      </c>
      <c r="F51" s="194"/>
      <c r="G51" s="195"/>
      <c r="H51" s="190">
        <f t="shared" si="6"/>
        <v>0</v>
      </c>
      <c r="I51" s="193"/>
      <c r="J51" s="197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98"/>
      <c r="BS51" s="198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198"/>
      <c r="CL51" s="198"/>
      <c r="CM51" s="198"/>
      <c r="CN51" s="198"/>
      <c r="CO51" s="198"/>
      <c r="CP51" s="198"/>
      <c r="CQ51" s="198"/>
      <c r="CR51" s="198"/>
      <c r="CS51" s="198"/>
      <c r="CT51" s="198"/>
      <c r="CU51" s="198"/>
      <c r="CV51" s="198"/>
      <c r="CW51" s="198"/>
      <c r="CX51" s="198"/>
      <c r="CY51" s="198"/>
      <c r="CZ51" s="198"/>
      <c r="DA51" s="198"/>
      <c r="DB51" s="198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  <c r="DU51" s="198"/>
      <c r="DV51" s="198"/>
      <c r="DW51" s="198"/>
      <c r="DX51" s="198"/>
      <c r="DY51" s="198"/>
      <c r="DZ51" s="198"/>
      <c r="EA51" s="198"/>
      <c r="EB51" s="198"/>
      <c r="EC51" s="198"/>
      <c r="ED51" s="198"/>
      <c r="EE51" s="198"/>
      <c r="EF51" s="198"/>
      <c r="EG51" s="198"/>
      <c r="EH51" s="198"/>
      <c r="EI51" s="198"/>
      <c r="EJ51" s="198"/>
      <c r="EK51" s="198"/>
      <c r="EL51" s="198"/>
      <c r="EM51" s="198"/>
      <c r="EN51" s="198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198"/>
      <c r="FG51" s="198"/>
      <c r="FH51" s="198"/>
      <c r="FI51" s="198"/>
    </row>
    <row r="52" spans="2:165">
      <c r="B52" s="193"/>
      <c r="C52" s="185"/>
      <c r="D52" s="185"/>
      <c r="E52" s="187">
        <f t="shared" si="8"/>
        <v>0</v>
      </c>
      <c r="F52" s="194"/>
      <c r="G52" s="195"/>
      <c r="H52" s="190">
        <f t="shared" si="6"/>
        <v>0</v>
      </c>
      <c r="I52" s="193"/>
      <c r="J52" s="197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  <c r="FF52" s="198"/>
      <c r="FG52" s="198"/>
      <c r="FH52" s="198"/>
      <c r="FI52" s="198"/>
    </row>
    <row r="53" spans="2:165">
      <c r="B53" s="193"/>
      <c r="C53" s="185"/>
      <c r="D53" s="185"/>
      <c r="E53" s="187">
        <f t="shared" si="8"/>
        <v>0</v>
      </c>
      <c r="F53" s="194"/>
      <c r="G53" s="195"/>
      <c r="H53" s="190">
        <f t="shared" si="6"/>
        <v>0</v>
      </c>
      <c r="I53" s="193"/>
      <c r="J53" s="197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198"/>
      <c r="CL53" s="198"/>
      <c r="CM53" s="198"/>
      <c r="CN53" s="198"/>
      <c r="CO53" s="198"/>
      <c r="CP53" s="198"/>
      <c r="CQ53" s="198"/>
      <c r="CR53" s="198"/>
      <c r="CS53" s="198"/>
      <c r="CT53" s="198"/>
      <c r="CU53" s="198"/>
      <c r="CV53" s="198"/>
      <c r="CW53" s="198"/>
      <c r="CX53" s="198"/>
      <c r="CY53" s="198"/>
      <c r="CZ53" s="198"/>
      <c r="DA53" s="198"/>
      <c r="DB53" s="198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  <c r="DU53" s="198"/>
      <c r="DV53" s="198"/>
      <c r="DW53" s="198"/>
      <c r="DX53" s="198"/>
      <c r="DY53" s="198"/>
      <c r="DZ53" s="198"/>
      <c r="EA53" s="198"/>
      <c r="EB53" s="198"/>
      <c r="EC53" s="198"/>
      <c r="ED53" s="198"/>
      <c r="EE53" s="198"/>
      <c r="EF53" s="198"/>
      <c r="EG53" s="198"/>
      <c r="EH53" s="198"/>
      <c r="EI53" s="198"/>
      <c r="EJ53" s="198"/>
      <c r="EK53" s="198"/>
      <c r="EL53" s="198"/>
      <c r="EM53" s="198"/>
      <c r="EN53" s="198"/>
      <c r="EO53" s="198"/>
      <c r="EP53" s="198"/>
      <c r="EQ53" s="198"/>
      <c r="ER53" s="198"/>
      <c r="ES53" s="198"/>
      <c r="ET53" s="198"/>
      <c r="EU53" s="198"/>
      <c r="EV53" s="198"/>
      <c r="EW53" s="198"/>
      <c r="EX53" s="198"/>
      <c r="EY53" s="198"/>
      <c r="EZ53" s="198"/>
      <c r="FA53" s="198"/>
      <c r="FB53" s="198"/>
      <c r="FC53" s="198"/>
      <c r="FD53" s="198"/>
      <c r="FE53" s="198"/>
      <c r="FF53" s="198"/>
      <c r="FG53" s="198"/>
      <c r="FH53" s="198"/>
      <c r="FI53" s="198"/>
    </row>
    <row r="54" spans="2:165">
      <c r="B54" s="193"/>
      <c r="C54" s="185"/>
      <c r="D54" s="185"/>
      <c r="E54" s="187">
        <f t="shared" si="8"/>
        <v>0</v>
      </c>
      <c r="F54" s="194"/>
      <c r="G54" s="195"/>
      <c r="H54" s="190">
        <f t="shared" si="6"/>
        <v>0</v>
      </c>
      <c r="I54" s="193"/>
      <c r="J54" s="197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198"/>
      <c r="CL54" s="198"/>
      <c r="CM54" s="198"/>
      <c r="CN54" s="198"/>
      <c r="CO54" s="198"/>
      <c r="CP54" s="198"/>
      <c r="CQ54" s="198"/>
      <c r="CR54" s="198"/>
      <c r="CS54" s="198"/>
      <c r="CT54" s="198"/>
      <c r="CU54" s="198"/>
      <c r="CV54" s="198"/>
      <c r="CW54" s="198"/>
      <c r="CX54" s="198"/>
      <c r="CY54" s="198"/>
      <c r="CZ54" s="198"/>
      <c r="DA54" s="198"/>
      <c r="DB54" s="198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  <c r="DU54" s="198"/>
      <c r="DV54" s="198"/>
      <c r="DW54" s="198"/>
      <c r="DX54" s="198"/>
      <c r="DY54" s="198"/>
      <c r="DZ54" s="198"/>
      <c r="EA54" s="198"/>
      <c r="EB54" s="198"/>
      <c r="EC54" s="198"/>
      <c r="ED54" s="198"/>
      <c r="EE54" s="198"/>
      <c r="EF54" s="198"/>
      <c r="EG54" s="198"/>
      <c r="EH54" s="198"/>
      <c r="EI54" s="198"/>
      <c r="EJ54" s="198"/>
      <c r="EK54" s="198"/>
      <c r="EL54" s="198"/>
      <c r="EM54" s="198"/>
      <c r="EN54" s="198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198"/>
      <c r="FG54" s="198"/>
      <c r="FH54" s="198"/>
      <c r="FI54" s="198"/>
    </row>
    <row r="55" spans="2:165">
      <c r="B55" s="193"/>
      <c r="C55" s="185"/>
      <c r="D55" s="185"/>
      <c r="E55" s="187">
        <f t="shared" si="8"/>
        <v>0</v>
      </c>
      <c r="F55" s="194"/>
      <c r="G55" s="195"/>
      <c r="H55" s="190">
        <f t="shared" si="6"/>
        <v>0</v>
      </c>
      <c r="I55" s="193"/>
      <c r="J55" s="197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198"/>
      <c r="CL55" s="198"/>
      <c r="CM55" s="198"/>
      <c r="CN55" s="198"/>
      <c r="CO55" s="198"/>
      <c r="CP55" s="198"/>
      <c r="CQ55" s="198"/>
      <c r="CR55" s="198"/>
      <c r="CS55" s="198"/>
      <c r="CT55" s="198"/>
      <c r="CU55" s="198"/>
      <c r="CV55" s="198"/>
      <c r="CW55" s="198"/>
      <c r="CX55" s="198"/>
      <c r="CY55" s="198"/>
      <c r="CZ55" s="198"/>
      <c r="DA55" s="198"/>
      <c r="DB55" s="198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  <c r="DU55" s="198"/>
      <c r="DV55" s="198"/>
      <c r="DW55" s="198"/>
      <c r="DX55" s="198"/>
      <c r="DY55" s="198"/>
      <c r="DZ55" s="198"/>
      <c r="EA55" s="198"/>
      <c r="EB55" s="198"/>
      <c r="EC55" s="198"/>
      <c r="ED55" s="198"/>
      <c r="EE55" s="198"/>
      <c r="EF55" s="198"/>
      <c r="EG55" s="198"/>
      <c r="EH55" s="198"/>
      <c r="EI55" s="198"/>
      <c r="EJ55" s="198"/>
      <c r="EK55" s="198"/>
      <c r="EL55" s="198"/>
      <c r="EM55" s="198"/>
      <c r="EN55" s="198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198"/>
      <c r="FG55" s="198"/>
      <c r="FH55" s="198"/>
      <c r="FI55" s="198"/>
    </row>
    <row r="56" spans="2:165">
      <c r="B56" s="193"/>
      <c r="C56" s="185"/>
      <c r="D56" s="185"/>
      <c r="E56" s="187">
        <f t="shared" si="8"/>
        <v>0</v>
      </c>
      <c r="F56" s="194"/>
      <c r="G56" s="195"/>
      <c r="H56" s="190">
        <f t="shared" si="6"/>
        <v>0</v>
      </c>
      <c r="I56" s="193"/>
      <c r="J56" s="197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198"/>
      <c r="CL56" s="198"/>
      <c r="CM56" s="198"/>
      <c r="CN56" s="198"/>
      <c r="CO56" s="198"/>
      <c r="CP56" s="198"/>
      <c r="CQ56" s="198"/>
      <c r="CR56" s="198"/>
      <c r="CS56" s="198"/>
      <c r="CT56" s="198"/>
      <c r="CU56" s="198"/>
      <c r="CV56" s="198"/>
      <c r="CW56" s="198"/>
      <c r="CX56" s="198"/>
      <c r="CY56" s="198"/>
      <c r="CZ56" s="198"/>
      <c r="DA56" s="198"/>
      <c r="DB56" s="198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  <c r="DU56" s="198"/>
      <c r="DV56" s="198"/>
      <c r="DW56" s="198"/>
      <c r="DX56" s="198"/>
      <c r="DY56" s="198"/>
      <c r="DZ56" s="198"/>
      <c r="EA56" s="198"/>
      <c r="EB56" s="198"/>
      <c r="EC56" s="198"/>
      <c r="ED56" s="198"/>
      <c r="EE56" s="198"/>
      <c r="EF56" s="198"/>
      <c r="EG56" s="198"/>
      <c r="EH56" s="198"/>
      <c r="EI56" s="198"/>
      <c r="EJ56" s="198"/>
      <c r="EK56" s="198"/>
      <c r="EL56" s="198"/>
      <c r="EM56" s="198"/>
      <c r="EN56" s="198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198"/>
      <c r="FG56" s="198"/>
      <c r="FH56" s="198"/>
      <c r="FI56" s="198"/>
    </row>
    <row r="57" spans="2:165">
      <c r="B57" s="193"/>
      <c r="C57" s="185"/>
      <c r="D57" s="185"/>
      <c r="E57" s="187">
        <f t="shared" si="8"/>
        <v>0</v>
      </c>
      <c r="F57" s="194"/>
      <c r="G57" s="195"/>
      <c r="H57" s="190">
        <f t="shared" si="6"/>
        <v>0</v>
      </c>
      <c r="I57" s="193"/>
      <c r="J57" s="197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  <c r="EC57" s="198"/>
      <c r="ED57" s="198"/>
      <c r="EE57" s="198"/>
      <c r="EF57" s="198"/>
      <c r="EG57" s="198"/>
      <c r="EH57" s="198"/>
      <c r="EI57" s="198"/>
      <c r="EJ57" s="198"/>
      <c r="EK57" s="198"/>
      <c r="EL57" s="198"/>
      <c r="EM57" s="198"/>
      <c r="EN57" s="198"/>
      <c r="EO57" s="198"/>
      <c r="EP57" s="198"/>
      <c r="EQ57" s="198"/>
      <c r="ER57" s="198"/>
      <c r="ES57" s="198"/>
      <c r="ET57" s="198"/>
      <c r="EU57" s="198"/>
      <c r="EV57" s="198"/>
      <c r="EW57" s="198"/>
      <c r="EX57" s="198"/>
      <c r="EY57" s="198"/>
      <c r="EZ57" s="198"/>
      <c r="FA57" s="198"/>
      <c r="FB57" s="198"/>
      <c r="FC57" s="198"/>
      <c r="FD57" s="198"/>
      <c r="FE57" s="198"/>
      <c r="FF57" s="198"/>
      <c r="FG57" s="198"/>
      <c r="FH57" s="198"/>
      <c r="FI57" s="198"/>
    </row>
    <row r="58" spans="2:165">
      <c r="B58" s="193"/>
      <c r="C58" s="185"/>
      <c r="D58" s="185"/>
      <c r="E58" s="187">
        <f t="shared" ref="E58:E81" si="9">D58-C58</f>
        <v>0</v>
      </c>
      <c r="F58" s="194"/>
      <c r="G58" s="195"/>
      <c r="H58" s="190">
        <f t="shared" si="6"/>
        <v>0</v>
      </c>
      <c r="I58" s="193"/>
      <c r="J58" s="197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  <c r="CB58" s="198"/>
      <c r="CC58" s="198"/>
      <c r="CD58" s="198"/>
      <c r="CE58" s="198"/>
      <c r="CF58" s="198"/>
      <c r="CG58" s="198"/>
      <c r="CH58" s="198"/>
      <c r="CI58" s="198"/>
      <c r="CJ58" s="198"/>
      <c r="CK58" s="198"/>
      <c r="CL58" s="198"/>
      <c r="CM58" s="198"/>
      <c r="CN58" s="198"/>
      <c r="CO58" s="198"/>
      <c r="CP58" s="198"/>
      <c r="CQ58" s="198"/>
      <c r="CR58" s="198"/>
      <c r="CS58" s="198"/>
      <c r="CT58" s="198"/>
      <c r="CU58" s="198"/>
      <c r="CV58" s="198"/>
      <c r="CW58" s="198"/>
      <c r="CX58" s="198"/>
      <c r="CY58" s="198"/>
      <c r="CZ58" s="198"/>
      <c r="DA58" s="198"/>
      <c r="DB58" s="198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  <c r="DU58" s="198"/>
      <c r="DV58" s="198"/>
      <c r="DW58" s="198"/>
      <c r="DX58" s="198"/>
      <c r="DY58" s="198"/>
      <c r="DZ58" s="198"/>
      <c r="EA58" s="198"/>
      <c r="EB58" s="198"/>
      <c r="EC58" s="198"/>
      <c r="ED58" s="198"/>
      <c r="EE58" s="198"/>
      <c r="EF58" s="198"/>
      <c r="EG58" s="198"/>
      <c r="EH58" s="198"/>
      <c r="EI58" s="198"/>
      <c r="EJ58" s="198"/>
      <c r="EK58" s="198"/>
      <c r="EL58" s="198"/>
      <c r="EM58" s="198"/>
      <c r="EN58" s="198"/>
      <c r="EO58" s="198"/>
      <c r="EP58" s="198"/>
      <c r="EQ58" s="198"/>
      <c r="ER58" s="198"/>
      <c r="ES58" s="198"/>
      <c r="ET58" s="198"/>
      <c r="EU58" s="198"/>
      <c r="EV58" s="198"/>
      <c r="EW58" s="198"/>
      <c r="EX58" s="198"/>
      <c r="EY58" s="198"/>
      <c r="EZ58" s="198"/>
      <c r="FA58" s="198"/>
      <c r="FB58" s="198"/>
      <c r="FC58" s="198"/>
      <c r="FD58" s="198"/>
      <c r="FE58" s="198"/>
      <c r="FF58" s="198"/>
      <c r="FG58" s="198"/>
      <c r="FH58" s="198"/>
      <c r="FI58" s="198"/>
    </row>
    <row r="59" spans="2:165">
      <c r="B59" s="193"/>
      <c r="C59" s="185"/>
      <c r="D59" s="185"/>
      <c r="E59" s="187">
        <f t="shared" si="9"/>
        <v>0</v>
      </c>
      <c r="F59" s="194"/>
      <c r="G59" s="195"/>
      <c r="H59" s="190">
        <f t="shared" si="6"/>
        <v>0</v>
      </c>
      <c r="I59" s="193"/>
      <c r="J59" s="197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  <c r="EN59" s="198"/>
      <c r="EO59" s="198"/>
      <c r="EP59" s="198"/>
      <c r="EQ59" s="198"/>
      <c r="ER59" s="198"/>
      <c r="ES59" s="198"/>
      <c r="ET59" s="198"/>
      <c r="EU59" s="198"/>
      <c r="EV59" s="198"/>
      <c r="EW59" s="198"/>
      <c r="EX59" s="198"/>
      <c r="EY59" s="198"/>
      <c r="EZ59" s="198"/>
      <c r="FA59" s="198"/>
      <c r="FB59" s="198"/>
      <c r="FC59" s="198"/>
      <c r="FD59" s="198"/>
      <c r="FE59" s="198"/>
      <c r="FF59" s="198"/>
      <c r="FG59" s="198"/>
      <c r="FH59" s="198"/>
      <c r="FI59" s="198"/>
    </row>
    <row r="60" spans="2:165">
      <c r="B60" s="193"/>
      <c r="C60" s="185"/>
      <c r="D60" s="185"/>
      <c r="E60" s="187">
        <f t="shared" si="9"/>
        <v>0</v>
      </c>
      <c r="F60" s="194"/>
      <c r="G60" s="195"/>
      <c r="H60" s="190">
        <f t="shared" si="6"/>
        <v>0</v>
      </c>
      <c r="I60" s="193"/>
      <c r="J60" s="197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8"/>
      <c r="BG60" s="198"/>
      <c r="BH60" s="198"/>
      <c r="BI60" s="198"/>
      <c r="BJ60" s="198"/>
      <c r="BK60" s="198"/>
      <c r="BL60" s="198"/>
      <c r="BM60" s="198"/>
      <c r="BN60" s="198"/>
      <c r="BO60" s="198"/>
      <c r="BP60" s="198"/>
      <c r="BQ60" s="198"/>
      <c r="BR60" s="198"/>
      <c r="BS60" s="198"/>
      <c r="BT60" s="198"/>
      <c r="BU60" s="198"/>
      <c r="BV60" s="198"/>
      <c r="BW60" s="198"/>
      <c r="BX60" s="198"/>
      <c r="BY60" s="198"/>
      <c r="BZ60" s="198"/>
      <c r="CA60" s="198"/>
      <c r="CB60" s="198"/>
      <c r="CC60" s="198"/>
      <c r="CD60" s="198"/>
      <c r="CE60" s="198"/>
      <c r="CF60" s="198"/>
      <c r="CG60" s="198"/>
      <c r="CH60" s="198"/>
      <c r="CI60" s="198"/>
      <c r="CJ60" s="198"/>
      <c r="CK60" s="198"/>
      <c r="CL60" s="198"/>
      <c r="CM60" s="198"/>
      <c r="CN60" s="198"/>
      <c r="CO60" s="198"/>
      <c r="CP60" s="198"/>
      <c r="CQ60" s="198"/>
      <c r="CR60" s="198"/>
      <c r="CS60" s="198"/>
      <c r="CT60" s="198"/>
      <c r="CU60" s="198"/>
      <c r="CV60" s="198"/>
      <c r="CW60" s="198"/>
      <c r="CX60" s="198"/>
      <c r="CY60" s="198"/>
      <c r="CZ60" s="198"/>
      <c r="DA60" s="198"/>
      <c r="DB60" s="198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  <c r="DU60" s="198"/>
      <c r="DV60" s="198"/>
      <c r="DW60" s="198"/>
      <c r="DX60" s="198"/>
      <c r="DY60" s="198"/>
      <c r="DZ60" s="198"/>
      <c r="EA60" s="198"/>
      <c r="EB60" s="198"/>
      <c r="EC60" s="198"/>
      <c r="ED60" s="198"/>
      <c r="EE60" s="198"/>
      <c r="EF60" s="198"/>
      <c r="EG60" s="198"/>
      <c r="EH60" s="198"/>
      <c r="EI60" s="198"/>
      <c r="EJ60" s="198"/>
      <c r="EK60" s="198"/>
      <c r="EL60" s="198"/>
      <c r="EM60" s="198"/>
      <c r="EN60" s="198"/>
      <c r="EO60" s="198"/>
      <c r="EP60" s="198"/>
      <c r="EQ60" s="198"/>
      <c r="ER60" s="198"/>
      <c r="ES60" s="198"/>
      <c r="ET60" s="198"/>
      <c r="EU60" s="198"/>
      <c r="EV60" s="198"/>
      <c r="EW60" s="198"/>
      <c r="EX60" s="198"/>
      <c r="EY60" s="198"/>
      <c r="EZ60" s="198"/>
      <c r="FA60" s="198"/>
      <c r="FB60" s="198"/>
      <c r="FC60" s="198"/>
      <c r="FD60" s="198"/>
      <c r="FE60" s="198"/>
      <c r="FF60" s="198"/>
      <c r="FG60" s="198"/>
      <c r="FH60" s="198"/>
      <c r="FI60" s="198"/>
    </row>
    <row r="61" spans="2:165">
      <c r="B61" s="193"/>
      <c r="C61" s="185"/>
      <c r="D61" s="185"/>
      <c r="E61" s="187">
        <f t="shared" si="9"/>
        <v>0</v>
      </c>
      <c r="F61" s="194"/>
      <c r="G61" s="195"/>
      <c r="H61" s="190">
        <f t="shared" si="6"/>
        <v>0</v>
      </c>
      <c r="I61" s="193"/>
      <c r="J61" s="197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198"/>
      <c r="BV61" s="198"/>
      <c r="BW61" s="198"/>
      <c r="BX61" s="198"/>
      <c r="BY61" s="198"/>
      <c r="BZ61" s="198"/>
      <c r="CA61" s="198"/>
      <c r="CB61" s="198"/>
      <c r="CC61" s="198"/>
      <c r="CD61" s="198"/>
      <c r="CE61" s="198"/>
      <c r="CF61" s="198"/>
      <c r="CG61" s="198"/>
      <c r="CH61" s="198"/>
      <c r="CI61" s="198"/>
      <c r="CJ61" s="198"/>
      <c r="CK61" s="198"/>
      <c r="CL61" s="198"/>
      <c r="CM61" s="198"/>
      <c r="CN61" s="198"/>
      <c r="CO61" s="198"/>
      <c r="CP61" s="198"/>
      <c r="CQ61" s="198"/>
      <c r="CR61" s="198"/>
      <c r="CS61" s="198"/>
      <c r="CT61" s="198"/>
      <c r="CU61" s="198"/>
      <c r="CV61" s="198"/>
      <c r="CW61" s="198"/>
      <c r="CX61" s="198"/>
      <c r="CY61" s="198"/>
      <c r="CZ61" s="198"/>
      <c r="DA61" s="198"/>
      <c r="DB61" s="198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  <c r="DU61" s="198"/>
      <c r="DV61" s="198"/>
      <c r="DW61" s="198"/>
      <c r="DX61" s="198"/>
      <c r="DY61" s="198"/>
      <c r="DZ61" s="198"/>
      <c r="EA61" s="198"/>
      <c r="EB61" s="198"/>
      <c r="EC61" s="198"/>
      <c r="ED61" s="198"/>
      <c r="EE61" s="198"/>
      <c r="EF61" s="198"/>
      <c r="EG61" s="198"/>
      <c r="EH61" s="198"/>
      <c r="EI61" s="198"/>
      <c r="EJ61" s="198"/>
      <c r="EK61" s="198"/>
      <c r="EL61" s="198"/>
      <c r="EM61" s="198"/>
      <c r="EN61" s="198"/>
      <c r="EO61" s="198"/>
      <c r="EP61" s="198"/>
      <c r="EQ61" s="198"/>
      <c r="ER61" s="198"/>
      <c r="ES61" s="198"/>
      <c r="ET61" s="198"/>
      <c r="EU61" s="198"/>
      <c r="EV61" s="198"/>
      <c r="EW61" s="198"/>
      <c r="EX61" s="198"/>
      <c r="EY61" s="198"/>
      <c r="EZ61" s="198"/>
      <c r="FA61" s="198"/>
      <c r="FB61" s="198"/>
      <c r="FC61" s="198"/>
      <c r="FD61" s="198"/>
      <c r="FE61" s="198"/>
      <c r="FF61" s="198"/>
      <c r="FG61" s="198"/>
      <c r="FH61" s="198"/>
      <c r="FI61" s="198"/>
    </row>
    <row r="62" spans="2:165">
      <c r="B62" s="193"/>
      <c r="C62" s="185"/>
      <c r="D62" s="185"/>
      <c r="E62" s="187">
        <f t="shared" si="9"/>
        <v>0</v>
      </c>
      <c r="F62" s="194"/>
      <c r="G62" s="195"/>
      <c r="H62" s="190">
        <f t="shared" si="6"/>
        <v>0</v>
      </c>
      <c r="I62" s="193"/>
      <c r="J62" s="197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</row>
    <row r="63" spans="2:165">
      <c r="B63" s="193"/>
      <c r="C63" s="185"/>
      <c r="D63" s="185"/>
      <c r="E63" s="187">
        <f t="shared" si="9"/>
        <v>0</v>
      </c>
      <c r="F63" s="194"/>
      <c r="G63" s="195"/>
      <c r="H63" s="190">
        <f t="shared" si="6"/>
        <v>0</v>
      </c>
      <c r="I63" s="193"/>
      <c r="J63" s="197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</row>
    <row r="64" spans="2:165">
      <c r="B64" s="193"/>
      <c r="C64" s="185"/>
      <c r="D64" s="185"/>
      <c r="E64" s="187">
        <f t="shared" si="9"/>
        <v>0</v>
      </c>
      <c r="F64" s="194"/>
      <c r="G64" s="195"/>
      <c r="H64" s="190">
        <f t="shared" si="6"/>
        <v>0</v>
      </c>
      <c r="I64" s="193"/>
      <c r="J64" s="197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</row>
    <row r="65" spans="2:165">
      <c r="B65" s="193"/>
      <c r="C65" s="185"/>
      <c r="D65" s="185"/>
      <c r="E65" s="187">
        <f t="shared" si="9"/>
        <v>0</v>
      </c>
      <c r="F65" s="194"/>
      <c r="G65" s="195"/>
      <c r="H65" s="190">
        <f t="shared" si="6"/>
        <v>0</v>
      </c>
      <c r="I65" s="193"/>
      <c r="J65" s="197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  <c r="EN65" s="198"/>
      <c r="EO65" s="198"/>
      <c r="EP65" s="198"/>
      <c r="EQ65" s="198"/>
      <c r="ER65" s="198"/>
      <c r="ES65" s="198"/>
      <c r="ET65" s="198"/>
      <c r="EU65" s="198"/>
      <c r="EV65" s="198"/>
      <c r="EW65" s="198"/>
      <c r="EX65" s="198"/>
      <c r="EY65" s="198"/>
      <c r="EZ65" s="198"/>
      <c r="FA65" s="198"/>
      <c r="FB65" s="198"/>
      <c r="FC65" s="198"/>
      <c r="FD65" s="198"/>
      <c r="FE65" s="198"/>
      <c r="FF65" s="198"/>
      <c r="FG65" s="198"/>
      <c r="FH65" s="198"/>
      <c r="FI65" s="198"/>
    </row>
    <row r="66" spans="2:165">
      <c r="B66" s="193"/>
      <c r="C66" s="185"/>
      <c r="D66" s="185"/>
      <c r="E66" s="187">
        <f t="shared" si="9"/>
        <v>0</v>
      </c>
      <c r="F66" s="194"/>
      <c r="G66" s="195"/>
      <c r="H66" s="190">
        <f t="shared" si="6"/>
        <v>0</v>
      </c>
      <c r="I66" s="193"/>
      <c r="J66" s="197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  <c r="DU66" s="198"/>
      <c r="DV66" s="198"/>
      <c r="DW66" s="198"/>
      <c r="DX66" s="198"/>
      <c r="DY66" s="198"/>
      <c r="DZ66" s="198"/>
      <c r="EA66" s="198"/>
      <c r="EB66" s="198"/>
      <c r="EC66" s="198"/>
      <c r="ED66" s="198"/>
      <c r="EE66" s="198"/>
      <c r="EF66" s="198"/>
      <c r="EG66" s="198"/>
      <c r="EH66" s="198"/>
      <c r="EI66" s="198"/>
      <c r="EJ66" s="198"/>
      <c r="EK66" s="198"/>
      <c r="EL66" s="198"/>
      <c r="EM66" s="198"/>
      <c r="EN66" s="198"/>
      <c r="EO66" s="198"/>
      <c r="EP66" s="198"/>
      <c r="EQ66" s="198"/>
      <c r="ER66" s="198"/>
      <c r="ES66" s="198"/>
      <c r="ET66" s="198"/>
      <c r="EU66" s="198"/>
      <c r="EV66" s="198"/>
      <c r="EW66" s="198"/>
      <c r="EX66" s="198"/>
      <c r="EY66" s="198"/>
      <c r="EZ66" s="198"/>
      <c r="FA66" s="198"/>
      <c r="FB66" s="198"/>
      <c r="FC66" s="198"/>
      <c r="FD66" s="198"/>
      <c r="FE66" s="198"/>
      <c r="FF66" s="198"/>
      <c r="FG66" s="198"/>
      <c r="FH66" s="198"/>
      <c r="FI66" s="198"/>
    </row>
    <row r="67" spans="2:165">
      <c r="B67" s="193"/>
      <c r="C67" s="185"/>
      <c r="D67" s="185"/>
      <c r="E67" s="187">
        <f t="shared" si="9"/>
        <v>0</v>
      </c>
      <c r="F67" s="194"/>
      <c r="G67" s="195"/>
      <c r="H67" s="190">
        <f t="shared" si="6"/>
        <v>0</v>
      </c>
      <c r="I67" s="193"/>
      <c r="J67" s="197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  <c r="DU67" s="198"/>
      <c r="DV67" s="198"/>
      <c r="DW67" s="198"/>
      <c r="DX67" s="198"/>
      <c r="DY67" s="198"/>
      <c r="DZ67" s="198"/>
      <c r="EA67" s="198"/>
      <c r="EB67" s="198"/>
      <c r="EC67" s="198"/>
      <c r="ED67" s="198"/>
      <c r="EE67" s="198"/>
      <c r="EF67" s="198"/>
      <c r="EG67" s="198"/>
      <c r="EH67" s="198"/>
      <c r="EI67" s="198"/>
      <c r="EJ67" s="198"/>
      <c r="EK67" s="198"/>
      <c r="EL67" s="198"/>
      <c r="EM67" s="198"/>
      <c r="EN67" s="198"/>
      <c r="EO67" s="198"/>
      <c r="EP67" s="198"/>
      <c r="EQ67" s="198"/>
      <c r="ER67" s="198"/>
      <c r="ES67" s="198"/>
      <c r="ET67" s="198"/>
      <c r="EU67" s="198"/>
      <c r="EV67" s="198"/>
      <c r="EW67" s="198"/>
      <c r="EX67" s="198"/>
      <c r="EY67" s="198"/>
      <c r="EZ67" s="198"/>
      <c r="FA67" s="198"/>
      <c r="FB67" s="198"/>
      <c r="FC67" s="198"/>
      <c r="FD67" s="198"/>
      <c r="FE67" s="198"/>
      <c r="FF67" s="198"/>
      <c r="FG67" s="198"/>
      <c r="FH67" s="198"/>
      <c r="FI67" s="198"/>
    </row>
    <row r="68" spans="2:165">
      <c r="B68" s="193"/>
      <c r="C68" s="185"/>
      <c r="D68" s="185"/>
      <c r="E68" s="187">
        <f t="shared" si="9"/>
        <v>0</v>
      </c>
      <c r="F68" s="194"/>
      <c r="G68" s="195"/>
      <c r="H68" s="190">
        <f t="shared" si="6"/>
        <v>0</v>
      </c>
      <c r="I68" s="193"/>
      <c r="J68" s="197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  <c r="DU68" s="198"/>
      <c r="DV68" s="198"/>
      <c r="DW68" s="198"/>
      <c r="DX68" s="198"/>
      <c r="DY68" s="198"/>
      <c r="DZ68" s="198"/>
      <c r="EA68" s="198"/>
      <c r="EB68" s="198"/>
      <c r="EC68" s="198"/>
      <c r="ED68" s="198"/>
      <c r="EE68" s="198"/>
      <c r="EF68" s="198"/>
      <c r="EG68" s="198"/>
      <c r="EH68" s="198"/>
      <c r="EI68" s="198"/>
      <c r="EJ68" s="198"/>
      <c r="EK68" s="198"/>
      <c r="EL68" s="198"/>
      <c r="EM68" s="198"/>
      <c r="EN68" s="198"/>
      <c r="EO68" s="198"/>
      <c r="EP68" s="198"/>
      <c r="EQ68" s="198"/>
      <c r="ER68" s="198"/>
      <c r="ES68" s="198"/>
      <c r="ET68" s="198"/>
      <c r="EU68" s="198"/>
      <c r="EV68" s="198"/>
      <c r="EW68" s="198"/>
      <c r="EX68" s="198"/>
      <c r="EY68" s="198"/>
      <c r="EZ68" s="198"/>
      <c r="FA68" s="198"/>
      <c r="FB68" s="198"/>
      <c r="FC68" s="198"/>
      <c r="FD68" s="198"/>
      <c r="FE68" s="198"/>
      <c r="FF68" s="198"/>
      <c r="FG68" s="198"/>
      <c r="FH68" s="198"/>
      <c r="FI68" s="198"/>
    </row>
    <row r="69" spans="2:165">
      <c r="B69" s="193"/>
      <c r="C69" s="185"/>
      <c r="D69" s="185"/>
      <c r="E69" s="187">
        <f t="shared" si="9"/>
        <v>0</v>
      </c>
      <c r="F69" s="194"/>
      <c r="G69" s="195"/>
      <c r="H69" s="190">
        <f t="shared" si="6"/>
        <v>0</v>
      </c>
      <c r="I69" s="193"/>
      <c r="J69" s="197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  <c r="EC69" s="198"/>
      <c r="ED69" s="198"/>
      <c r="EE69" s="198"/>
      <c r="EF69" s="198"/>
      <c r="EG69" s="198"/>
      <c r="EH69" s="198"/>
      <c r="EI69" s="198"/>
      <c r="EJ69" s="198"/>
      <c r="EK69" s="198"/>
      <c r="EL69" s="198"/>
      <c r="EM69" s="198"/>
      <c r="EN69" s="198"/>
      <c r="EO69" s="198"/>
      <c r="EP69" s="198"/>
      <c r="EQ69" s="198"/>
      <c r="ER69" s="198"/>
      <c r="ES69" s="198"/>
      <c r="ET69" s="198"/>
      <c r="EU69" s="198"/>
      <c r="EV69" s="198"/>
      <c r="EW69" s="198"/>
      <c r="EX69" s="198"/>
      <c r="EY69" s="198"/>
      <c r="EZ69" s="198"/>
      <c r="FA69" s="198"/>
      <c r="FB69" s="198"/>
      <c r="FC69" s="198"/>
      <c r="FD69" s="198"/>
      <c r="FE69" s="198"/>
      <c r="FF69" s="198"/>
      <c r="FG69" s="198"/>
      <c r="FH69" s="198"/>
      <c r="FI69" s="198"/>
    </row>
    <row r="70" spans="2:165">
      <c r="B70" s="193"/>
      <c r="C70" s="185"/>
      <c r="D70" s="185"/>
      <c r="E70" s="187">
        <f t="shared" si="9"/>
        <v>0</v>
      </c>
      <c r="F70" s="194"/>
      <c r="G70" s="195"/>
      <c r="H70" s="190">
        <f t="shared" si="6"/>
        <v>0</v>
      </c>
      <c r="I70" s="193"/>
      <c r="J70" s="197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  <c r="EC70" s="198"/>
      <c r="ED70" s="198"/>
      <c r="EE70" s="198"/>
      <c r="EF70" s="198"/>
      <c r="EG70" s="198"/>
      <c r="EH70" s="198"/>
      <c r="EI70" s="198"/>
      <c r="EJ70" s="198"/>
      <c r="EK70" s="198"/>
      <c r="EL70" s="198"/>
      <c r="EM70" s="198"/>
      <c r="EN70" s="198"/>
      <c r="EO70" s="198"/>
      <c r="EP70" s="198"/>
      <c r="EQ70" s="198"/>
      <c r="ER70" s="198"/>
      <c r="ES70" s="198"/>
      <c r="ET70" s="198"/>
      <c r="EU70" s="198"/>
      <c r="EV70" s="198"/>
      <c r="EW70" s="198"/>
      <c r="EX70" s="198"/>
      <c r="EY70" s="198"/>
      <c r="EZ70" s="198"/>
      <c r="FA70" s="198"/>
      <c r="FB70" s="198"/>
      <c r="FC70" s="198"/>
      <c r="FD70" s="198"/>
      <c r="FE70" s="198"/>
      <c r="FF70" s="198"/>
      <c r="FG70" s="198"/>
      <c r="FH70" s="198"/>
      <c r="FI70" s="198"/>
    </row>
    <row r="71" spans="2:165">
      <c r="B71" s="193"/>
      <c r="C71" s="185"/>
      <c r="D71" s="185"/>
      <c r="E71" s="187">
        <f t="shared" si="9"/>
        <v>0</v>
      </c>
      <c r="F71" s="194"/>
      <c r="G71" s="195"/>
      <c r="H71" s="190">
        <f t="shared" si="6"/>
        <v>0</v>
      </c>
      <c r="I71" s="193"/>
      <c r="J71" s="197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  <c r="EC71" s="198"/>
      <c r="ED71" s="198"/>
      <c r="EE71" s="198"/>
      <c r="EF71" s="198"/>
      <c r="EG71" s="198"/>
      <c r="EH71" s="198"/>
      <c r="EI71" s="198"/>
      <c r="EJ71" s="198"/>
      <c r="EK71" s="198"/>
      <c r="EL71" s="198"/>
      <c r="EM71" s="198"/>
      <c r="EN71" s="198"/>
      <c r="EO71" s="198"/>
      <c r="EP71" s="198"/>
      <c r="EQ71" s="198"/>
      <c r="ER71" s="198"/>
      <c r="ES71" s="198"/>
      <c r="ET71" s="198"/>
      <c r="EU71" s="198"/>
      <c r="EV71" s="198"/>
      <c r="EW71" s="198"/>
      <c r="EX71" s="198"/>
      <c r="EY71" s="198"/>
      <c r="EZ71" s="198"/>
      <c r="FA71" s="198"/>
      <c r="FB71" s="198"/>
      <c r="FC71" s="198"/>
      <c r="FD71" s="198"/>
      <c r="FE71" s="198"/>
      <c r="FF71" s="198"/>
      <c r="FG71" s="198"/>
      <c r="FH71" s="198"/>
      <c r="FI71" s="198"/>
    </row>
    <row r="72" spans="2:165">
      <c r="B72" s="193"/>
      <c r="C72" s="185"/>
      <c r="D72" s="185"/>
      <c r="E72" s="187">
        <f t="shared" si="9"/>
        <v>0</v>
      </c>
      <c r="F72" s="194"/>
      <c r="G72" s="195"/>
      <c r="H72" s="190">
        <f t="shared" si="6"/>
        <v>0</v>
      </c>
      <c r="I72" s="193"/>
      <c r="J72" s="197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  <c r="EC72" s="198"/>
      <c r="ED72" s="198"/>
      <c r="EE72" s="198"/>
      <c r="EF72" s="198"/>
      <c r="EG72" s="198"/>
      <c r="EH72" s="198"/>
      <c r="EI72" s="198"/>
      <c r="EJ72" s="198"/>
      <c r="EK72" s="198"/>
      <c r="EL72" s="198"/>
      <c r="EM72" s="198"/>
      <c r="EN72" s="198"/>
      <c r="EO72" s="198"/>
      <c r="EP72" s="198"/>
      <c r="EQ72" s="198"/>
      <c r="ER72" s="198"/>
      <c r="ES72" s="198"/>
      <c r="ET72" s="198"/>
      <c r="EU72" s="198"/>
      <c r="EV72" s="198"/>
      <c r="EW72" s="198"/>
      <c r="EX72" s="198"/>
      <c r="EY72" s="198"/>
      <c r="EZ72" s="198"/>
      <c r="FA72" s="198"/>
      <c r="FB72" s="198"/>
      <c r="FC72" s="198"/>
      <c r="FD72" s="198"/>
      <c r="FE72" s="198"/>
      <c r="FF72" s="198"/>
      <c r="FG72" s="198"/>
      <c r="FH72" s="198"/>
      <c r="FI72" s="198"/>
    </row>
    <row r="73" spans="2:165">
      <c r="B73" s="193"/>
      <c r="C73" s="185"/>
      <c r="D73" s="185"/>
      <c r="E73" s="187">
        <f t="shared" si="9"/>
        <v>0</v>
      </c>
      <c r="F73" s="194"/>
      <c r="G73" s="195"/>
      <c r="H73" s="190">
        <f t="shared" si="6"/>
        <v>0</v>
      </c>
      <c r="I73" s="193"/>
      <c r="J73" s="197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  <c r="EC73" s="198"/>
      <c r="ED73" s="198"/>
      <c r="EE73" s="198"/>
      <c r="EF73" s="198"/>
      <c r="EG73" s="198"/>
      <c r="EH73" s="198"/>
      <c r="EI73" s="198"/>
      <c r="EJ73" s="198"/>
      <c r="EK73" s="198"/>
      <c r="EL73" s="198"/>
      <c r="EM73" s="198"/>
      <c r="EN73" s="198"/>
      <c r="EO73" s="198"/>
      <c r="EP73" s="198"/>
      <c r="EQ73" s="198"/>
      <c r="ER73" s="198"/>
      <c r="ES73" s="198"/>
      <c r="ET73" s="198"/>
      <c r="EU73" s="198"/>
      <c r="EV73" s="198"/>
      <c r="EW73" s="198"/>
      <c r="EX73" s="198"/>
      <c r="EY73" s="198"/>
      <c r="EZ73" s="198"/>
      <c r="FA73" s="198"/>
      <c r="FB73" s="198"/>
      <c r="FC73" s="198"/>
      <c r="FD73" s="198"/>
      <c r="FE73" s="198"/>
      <c r="FF73" s="198"/>
      <c r="FG73" s="198"/>
      <c r="FH73" s="198"/>
      <c r="FI73" s="198"/>
    </row>
    <row r="74" spans="2:165">
      <c r="B74" s="193"/>
      <c r="C74" s="185"/>
      <c r="D74" s="185"/>
      <c r="E74" s="187">
        <f t="shared" si="9"/>
        <v>0</v>
      </c>
      <c r="F74" s="194"/>
      <c r="G74" s="195"/>
      <c r="H74" s="190">
        <f t="shared" si="6"/>
        <v>0</v>
      </c>
      <c r="I74" s="193"/>
      <c r="J74" s="197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  <c r="EC74" s="198"/>
      <c r="ED74" s="198"/>
      <c r="EE74" s="198"/>
      <c r="EF74" s="198"/>
      <c r="EG74" s="198"/>
      <c r="EH74" s="198"/>
      <c r="EI74" s="198"/>
      <c r="EJ74" s="198"/>
      <c r="EK74" s="198"/>
      <c r="EL74" s="198"/>
      <c r="EM74" s="198"/>
      <c r="EN74" s="198"/>
      <c r="EO74" s="198"/>
      <c r="EP74" s="198"/>
      <c r="EQ74" s="198"/>
      <c r="ER74" s="198"/>
      <c r="ES74" s="198"/>
      <c r="ET74" s="198"/>
      <c r="EU74" s="198"/>
      <c r="EV74" s="198"/>
      <c r="EW74" s="198"/>
      <c r="EX74" s="198"/>
      <c r="EY74" s="198"/>
      <c r="EZ74" s="198"/>
      <c r="FA74" s="198"/>
      <c r="FB74" s="198"/>
      <c r="FC74" s="198"/>
      <c r="FD74" s="198"/>
      <c r="FE74" s="198"/>
      <c r="FF74" s="198"/>
      <c r="FG74" s="198"/>
      <c r="FH74" s="198"/>
      <c r="FI74" s="198"/>
    </row>
    <row r="75" spans="2:165">
      <c r="B75" s="193"/>
      <c r="C75" s="185"/>
      <c r="D75" s="185"/>
      <c r="E75" s="187">
        <f t="shared" si="9"/>
        <v>0</v>
      </c>
      <c r="F75" s="194"/>
      <c r="G75" s="195"/>
      <c r="H75" s="190">
        <f t="shared" si="6"/>
        <v>0</v>
      </c>
      <c r="I75" s="193"/>
      <c r="J75" s="197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  <c r="EC75" s="198"/>
      <c r="ED75" s="198"/>
      <c r="EE75" s="198"/>
      <c r="EF75" s="198"/>
      <c r="EG75" s="198"/>
      <c r="EH75" s="198"/>
      <c r="EI75" s="198"/>
      <c r="EJ75" s="198"/>
      <c r="EK75" s="198"/>
      <c r="EL75" s="198"/>
      <c r="EM75" s="198"/>
      <c r="EN75" s="198"/>
      <c r="EO75" s="198"/>
      <c r="EP75" s="198"/>
      <c r="EQ75" s="198"/>
      <c r="ER75" s="198"/>
      <c r="ES75" s="198"/>
      <c r="ET75" s="198"/>
      <c r="EU75" s="198"/>
      <c r="EV75" s="198"/>
      <c r="EW75" s="198"/>
      <c r="EX75" s="198"/>
      <c r="EY75" s="198"/>
      <c r="EZ75" s="198"/>
      <c r="FA75" s="198"/>
      <c r="FB75" s="198"/>
      <c r="FC75" s="198"/>
      <c r="FD75" s="198"/>
      <c r="FE75" s="198"/>
      <c r="FF75" s="198"/>
      <c r="FG75" s="198"/>
      <c r="FH75" s="198"/>
      <c r="FI75" s="198"/>
    </row>
    <row r="76" spans="2:165">
      <c r="B76" s="193"/>
      <c r="C76" s="185"/>
      <c r="D76" s="185"/>
      <c r="E76" s="187">
        <f t="shared" si="9"/>
        <v>0</v>
      </c>
      <c r="F76" s="194"/>
      <c r="G76" s="195"/>
      <c r="H76" s="190">
        <f t="shared" si="6"/>
        <v>0</v>
      </c>
      <c r="I76" s="193"/>
      <c r="J76" s="197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  <c r="EC76" s="198"/>
      <c r="ED76" s="198"/>
      <c r="EE76" s="198"/>
      <c r="EF76" s="198"/>
      <c r="EG76" s="198"/>
      <c r="EH76" s="198"/>
      <c r="EI76" s="198"/>
      <c r="EJ76" s="198"/>
      <c r="EK76" s="198"/>
      <c r="EL76" s="198"/>
      <c r="EM76" s="198"/>
      <c r="EN76" s="198"/>
      <c r="EO76" s="198"/>
      <c r="EP76" s="198"/>
      <c r="EQ76" s="198"/>
      <c r="ER76" s="198"/>
      <c r="ES76" s="198"/>
      <c r="ET76" s="198"/>
      <c r="EU76" s="198"/>
      <c r="EV76" s="198"/>
      <c r="EW76" s="198"/>
      <c r="EX76" s="198"/>
      <c r="EY76" s="198"/>
      <c r="EZ76" s="198"/>
      <c r="FA76" s="198"/>
      <c r="FB76" s="198"/>
      <c r="FC76" s="198"/>
      <c r="FD76" s="198"/>
      <c r="FE76" s="198"/>
      <c r="FF76" s="198"/>
      <c r="FG76" s="198"/>
      <c r="FH76" s="198"/>
      <c r="FI76" s="198"/>
    </row>
    <row r="77" spans="2:165">
      <c r="B77" s="193"/>
      <c r="C77" s="185"/>
      <c r="D77" s="185"/>
      <c r="E77" s="187">
        <f t="shared" si="9"/>
        <v>0</v>
      </c>
      <c r="F77" s="194"/>
      <c r="G77" s="195"/>
      <c r="H77" s="190">
        <f t="shared" si="6"/>
        <v>0</v>
      </c>
      <c r="I77" s="193"/>
      <c r="J77" s="197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  <c r="EC77" s="198"/>
      <c r="ED77" s="198"/>
      <c r="EE77" s="198"/>
      <c r="EF77" s="198"/>
      <c r="EG77" s="198"/>
      <c r="EH77" s="198"/>
      <c r="EI77" s="198"/>
      <c r="EJ77" s="198"/>
      <c r="EK77" s="198"/>
      <c r="EL77" s="198"/>
      <c r="EM77" s="198"/>
      <c r="EN77" s="198"/>
      <c r="EO77" s="198"/>
      <c r="EP77" s="198"/>
      <c r="EQ77" s="198"/>
      <c r="ER77" s="198"/>
      <c r="ES77" s="198"/>
      <c r="ET77" s="198"/>
      <c r="EU77" s="198"/>
      <c r="EV77" s="198"/>
      <c r="EW77" s="198"/>
      <c r="EX77" s="198"/>
      <c r="EY77" s="198"/>
      <c r="EZ77" s="198"/>
      <c r="FA77" s="198"/>
      <c r="FB77" s="198"/>
      <c r="FC77" s="198"/>
      <c r="FD77" s="198"/>
      <c r="FE77" s="198"/>
      <c r="FF77" s="198"/>
      <c r="FG77" s="198"/>
      <c r="FH77" s="198"/>
      <c r="FI77" s="198"/>
    </row>
    <row r="78" spans="2:165">
      <c r="B78" s="193"/>
      <c r="C78" s="185"/>
      <c r="D78" s="185"/>
      <c r="E78" s="187">
        <f t="shared" si="9"/>
        <v>0</v>
      </c>
      <c r="F78" s="194"/>
      <c r="G78" s="195"/>
      <c r="H78" s="190">
        <f t="shared" si="6"/>
        <v>0</v>
      </c>
      <c r="I78" s="193"/>
      <c r="J78" s="197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  <c r="DY78" s="198"/>
      <c r="DZ78" s="198"/>
      <c r="EA78" s="198"/>
      <c r="EB78" s="198"/>
      <c r="EC78" s="198"/>
      <c r="ED78" s="198"/>
      <c r="EE78" s="198"/>
      <c r="EF78" s="198"/>
      <c r="EG78" s="198"/>
      <c r="EH78" s="198"/>
      <c r="EI78" s="198"/>
      <c r="EJ78" s="198"/>
      <c r="EK78" s="198"/>
      <c r="EL78" s="198"/>
      <c r="EM78" s="198"/>
      <c r="EN78" s="198"/>
      <c r="EO78" s="198"/>
      <c r="EP78" s="198"/>
      <c r="EQ78" s="198"/>
      <c r="ER78" s="198"/>
      <c r="ES78" s="198"/>
      <c r="ET78" s="198"/>
      <c r="EU78" s="198"/>
      <c r="EV78" s="198"/>
      <c r="EW78" s="198"/>
      <c r="EX78" s="198"/>
      <c r="EY78" s="198"/>
      <c r="EZ78" s="198"/>
      <c r="FA78" s="198"/>
      <c r="FB78" s="198"/>
      <c r="FC78" s="198"/>
      <c r="FD78" s="198"/>
      <c r="FE78" s="198"/>
      <c r="FF78" s="198"/>
      <c r="FG78" s="198"/>
      <c r="FH78" s="198"/>
      <c r="FI78" s="198"/>
    </row>
    <row r="79" spans="2:165">
      <c r="B79" s="193"/>
      <c r="C79" s="185"/>
      <c r="D79" s="185"/>
      <c r="E79" s="187">
        <f t="shared" si="9"/>
        <v>0</v>
      </c>
      <c r="F79" s="194"/>
      <c r="G79" s="195"/>
      <c r="H79" s="190">
        <f t="shared" si="6"/>
        <v>0</v>
      </c>
      <c r="I79" s="193"/>
      <c r="J79" s="197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  <c r="EC79" s="198"/>
      <c r="ED79" s="198"/>
      <c r="EE79" s="198"/>
      <c r="EF79" s="198"/>
      <c r="EG79" s="198"/>
      <c r="EH79" s="198"/>
      <c r="EI79" s="198"/>
      <c r="EJ79" s="198"/>
      <c r="EK79" s="198"/>
      <c r="EL79" s="198"/>
      <c r="EM79" s="198"/>
      <c r="EN79" s="198"/>
      <c r="EO79" s="198"/>
      <c r="EP79" s="198"/>
      <c r="EQ79" s="198"/>
      <c r="ER79" s="198"/>
      <c r="ES79" s="198"/>
      <c r="ET79" s="198"/>
      <c r="EU79" s="198"/>
      <c r="EV79" s="198"/>
      <c r="EW79" s="198"/>
      <c r="EX79" s="198"/>
      <c r="EY79" s="198"/>
      <c r="EZ79" s="198"/>
      <c r="FA79" s="198"/>
      <c r="FB79" s="198"/>
      <c r="FC79" s="198"/>
      <c r="FD79" s="198"/>
      <c r="FE79" s="198"/>
      <c r="FF79" s="198"/>
      <c r="FG79" s="198"/>
      <c r="FH79" s="198"/>
      <c r="FI79" s="198"/>
    </row>
    <row r="80" spans="2:165">
      <c r="B80" s="193"/>
      <c r="C80" s="185"/>
      <c r="D80" s="185"/>
      <c r="E80" s="187">
        <f t="shared" si="9"/>
        <v>0</v>
      </c>
      <c r="F80" s="194"/>
      <c r="G80" s="195"/>
      <c r="H80" s="190">
        <f t="shared" si="6"/>
        <v>0</v>
      </c>
      <c r="I80" s="193"/>
      <c r="J80" s="197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  <c r="EC80" s="198"/>
      <c r="ED80" s="198"/>
      <c r="EE80" s="198"/>
      <c r="EF80" s="198"/>
      <c r="EG80" s="198"/>
      <c r="EH80" s="198"/>
      <c r="EI80" s="198"/>
      <c r="EJ80" s="198"/>
      <c r="EK80" s="198"/>
      <c r="EL80" s="198"/>
      <c r="EM80" s="198"/>
      <c r="EN80" s="198"/>
      <c r="EO80" s="198"/>
      <c r="EP80" s="198"/>
      <c r="EQ80" s="198"/>
      <c r="ER80" s="198"/>
      <c r="ES80" s="198"/>
      <c r="ET80" s="198"/>
      <c r="EU80" s="198"/>
      <c r="EV80" s="198"/>
      <c r="EW80" s="198"/>
      <c r="EX80" s="198"/>
      <c r="EY80" s="198"/>
      <c r="EZ80" s="198"/>
      <c r="FA80" s="198"/>
      <c r="FB80" s="198"/>
      <c r="FC80" s="198"/>
      <c r="FD80" s="198"/>
      <c r="FE80" s="198"/>
      <c r="FF80" s="198"/>
      <c r="FG80" s="198"/>
      <c r="FH80" s="198"/>
      <c r="FI80" s="198"/>
    </row>
    <row r="81" spans="2:165">
      <c r="B81" s="193"/>
      <c r="C81" s="185"/>
      <c r="D81" s="185"/>
      <c r="E81" s="187">
        <f t="shared" si="9"/>
        <v>0</v>
      </c>
      <c r="F81" s="194"/>
      <c r="G81" s="195"/>
      <c r="H81" s="190">
        <f t="shared" ref="H81:H144" si="10">G81-F81</f>
        <v>0</v>
      </c>
      <c r="I81" s="193"/>
      <c r="J81" s="197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  <c r="EC81" s="198"/>
      <c r="ED81" s="198"/>
      <c r="EE81" s="198"/>
      <c r="EF81" s="198"/>
      <c r="EG81" s="198"/>
      <c r="EH81" s="198"/>
      <c r="EI81" s="198"/>
      <c r="EJ81" s="198"/>
      <c r="EK81" s="198"/>
      <c r="EL81" s="198"/>
      <c r="EM81" s="198"/>
      <c r="EN81" s="198"/>
      <c r="EO81" s="198"/>
      <c r="EP81" s="198"/>
      <c r="EQ81" s="198"/>
      <c r="ER81" s="198"/>
      <c r="ES81" s="198"/>
      <c r="ET81" s="198"/>
      <c r="EU81" s="198"/>
      <c r="EV81" s="198"/>
      <c r="EW81" s="198"/>
      <c r="EX81" s="198"/>
      <c r="EY81" s="198"/>
      <c r="EZ81" s="198"/>
      <c r="FA81" s="198"/>
      <c r="FB81" s="198"/>
      <c r="FC81" s="198"/>
      <c r="FD81" s="198"/>
      <c r="FE81" s="198"/>
      <c r="FF81" s="198"/>
      <c r="FG81" s="198"/>
      <c r="FH81" s="198"/>
      <c r="FI81" s="198"/>
    </row>
    <row r="82" spans="2:165">
      <c r="B82" s="193"/>
      <c r="C82" s="185"/>
      <c r="D82" s="185"/>
      <c r="E82" s="187">
        <f t="shared" ref="E82:E144" si="11">D82-C82</f>
        <v>0</v>
      </c>
      <c r="F82" s="194"/>
      <c r="G82" s="195"/>
      <c r="H82" s="190">
        <f t="shared" si="10"/>
        <v>0</v>
      </c>
      <c r="I82" s="193"/>
      <c r="J82" s="197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  <c r="EC82" s="198"/>
      <c r="ED82" s="198"/>
      <c r="EE82" s="198"/>
      <c r="EF82" s="198"/>
      <c r="EG82" s="198"/>
      <c r="EH82" s="198"/>
      <c r="EI82" s="198"/>
      <c r="EJ82" s="198"/>
      <c r="EK82" s="198"/>
      <c r="EL82" s="198"/>
      <c r="EM82" s="198"/>
      <c r="EN82" s="198"/>
      <c r="EO82" s="198"/>
      <c r="EP82" s="198"/>
      <c r="EQ82" s="198"/>
      <c r="ER82" s="198"/>
      <c r="ES82" s="198"/>
      <c r="ET82" s="198"/>
      <c r="EU82" s="198"/>
      <c r="EV82" s="198"/>
      <c r="EW82" s="198"/>
      <c r="EX82" s="198"/>
      <c r="EY82" s="198"/>
      <c r="EZ82" s="198"/>
      <c r="FA82" s="198"/>
      <c r="FB82" s="198"/>
      <c r="FC82" s="198"/>
      <c r="FD82" s="198"/>
      <c r="FE82" s="198"/>
      <c r="FF82" s="198"/>
      <c r="FG82" s="198"/>
      <c r="FH82" s="198"/>
      <c r="FI82" s="198"/>
    </row>
    <row r="83" spans="2:165">
      <c r="B83" s="193"/>
      <c r="C83" s="185"/>
      <c r="D83" s="185"/>
      <c r="E83" s="187">
        <f t="shared" si="11"/>
        <v>0</v>
      </c>
      <c r="F83" s="194"/>
      <c r="G83" s="195"/>
      <c r="H83" s="190">
        <f t="shared" si="10"/>
        <v>0</v>
      </c>
      <c r="I83" s="193"/>
      <c r="J83" s="197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  <c r="EC83" s="198"/>
      <c r="ED83" s="198"/>
      <c r="EE83" s="198"/>
      <c r="EF83" s="198"/>
      <c r="EG83" s="198"/>
      <c r="EH83" s="198"/>
      <c r="EI83" s="198"/>
      <c r="EJ83" s="198"/>
      <c r="EK83" s="198"/>
      <c r="EL83" s="198"/>
      <c r="EM83" s="198"/>
      <c r="EN83" s="198"/>
      <c r="EO83" s="198"/>
      <c r="EP83" s="198"/>
      <c r="EQ83" s="198"/>
      <c r="ER83" s="198"/>
      <c r="ES83" s="198"/>
      <c r="ET83" s="198"/>
      <c r="EU83" s="198"/>
      <c r="EV83" s="198"/>
      <c r="EW83" s="198"/>
      <c r="EX83" s="198"/>
      <c r="EY83" s="198"/>
      <c r="EZ83" s="198"/>
      <c r="FA83" s="198"/>
      <c r="FB83" s="198"/>
      <c r="FC83" s="198"/>
      <c r="FD83" s="198"/>
      <c r="FE83" s="198"/>
      <c r="FF83" s="198"/>
      <c r="FG83" s="198"/>
      <c r="FH83" s="198"/>
      <c r="FI83" s="198"/>
    </row>
    <row r="84" spans="2:165">
      <c r="B84" s="193"/>
      <c r="C84" s="185"/>
      <c r="D84" s="185"/>
      <c r="E84" s="187">
        <f t="shared" si="11"/>
        <v>0</v>
      </c>
      <c r="F84" s="194"/>
      <c r="G84" s="195"/>
      <c r="H84" s="190">
        <f t="shared" si="10"/>
        <v>0</v>
      </c>
      <c r="I84" s="193"/>
      <c r="J84" s="197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  <c r="DY84" s="198"/>
      <c r="DZ84" s="198"/>
      <c r="EA84" s="198"/>
      <c r="EB84" s="198"/>
      <c r="EC84" s="198"/>
      <c r="ED84" s="198"/>
      <c r="EE84" s="198"/>
      <c r="EF84" s="198"/>
      <c r="EG84" s="198"/>
      <c r="EH84" s="198"/>
      <c r="EI84" s="198"/>
      <c r="EJ84" s="198"/>
      <c r="EK84" s="198"/>
      <c r="EL84" s="198"/>
      <c r="EM84" s="198"/>
      <c r="EN84" s="198"/>
      <c r="EO84" s="198"/>
      <c r="EP84" s="198"/>
      <c r="EQ84" s="198"/>
      <c r="ER84" s="198"/>
      <c r="ES84" s="198"/>
      <c r="ET84" s="198"/>
      <c r="EU84" s="198"/>
      <c r="EV84" s="198"/>
      <c r="EW84" s="198"/>
      <c r="EX84" s="198"/>
      <c r="EY84" s="198"/>
      <c r="EZ84" s="198"/>
      <c r="FA84" s="198"/>
      <c r="FB84" s="198"/>
      <c r="FC84" s="198"/>
      <c r="FD84" s="198"/>
      <c r="FE84" s="198"/>
      <c r="FF84" s="198"/>
      <c r="FG84" s="198"/>
      <c r="FH84" s="198"/>
      <c r="FI84" s="198"/>
    </row>
    <row r="85" spans="2:165">
      <c r="B85" s="193"/>
      <c r="C85" s="185"/>
      <c r="D85" s="185"/>
      <c r="E85" s="187">
        <f t="shared" si="11"/>
        <v>0</v>
      </c>
      <c r="F85" s="194"/>
      <c r="G85" s="195"/>
      <c r="H85" s="190">
        <f t="shared" si="10"/>
        <v>0</v>
      </c>
      <c r="I85" s="193"/>
      <c r="J85" s="197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  <c r="EC85" s="198"/>
      <c r="ED85" s="198"/>
      <c r="EE85" s="198"/>
      <c r="EF85" s="198"/>
      <c r="EG85" s="198"/>
      <c r="EH85" s="198"/>
      <c r="EI85" s="198"/>
      <c r="EJ85" s="198"/>
      <c r="EK85" s="198"/>
      <c r="EL85" s="198"/>
      <c r="EM85" s="198"/>
      <c r="EN85" s="198"/>
      <c r="EO85" s="198"/>
      <c r="EP85" s="198"/>
      <c r="EQ85" s="198"/>
      <c r="ER85" s="198"/>
      <c r="ES85" s="198"/>
      <c r="ET85" s="198"/>
      <c r="EU85" s="198"/>
      <c r="EV85" s="198"/>
      <c r="EW85" s="198"/>
      <c r="EX85" s="198"/>
      <c r="EY85" s="198"/>
      <c r="EZ85" s="198"/>
      <c r="FA85" s="198"/>
      <c r="FB85" s="198"/>
      <c r="FC85" s="198"/>
      <c r="FD85" s="198"/>
      <c r="FE85" s="198"/>
      <c r="FF85" s="198"/>
      <c r="FG85" s="198"/>
      <c r="FH85" s="198"/>
      <c r="FI85" s="198"/>
    </row>
    <row r="86" spans="2:165">
      <c r="B86" s="193"/>
      <c r="C86" s="185"/>
      <c r="D86" s="185"/>
      <c r="E86" s="187">
        <f t="shared" si="11"/>
        <v>0</v>
      </c>
      <c r="F86" s="194"/>
      <c r="G86" s="195"/>
      <c r="H86" s="190">
        <f t="shared" si="10"/>
        <v>0</v>
      </c>
      <c r="I86" s="193"/>
      <c r="J86" s="197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  <c r="EC86" s="198"/>
      <c r="ED86" s="198"/>
      <c r="EE86" s="198"/>
      <c r="EF86" s="198"/>
      <c r="EG86" s="198"/>
      <c r="EH86" s="198"/>
      <c r="EI86" s="198"/>
      <c r="EJ86" s="198"/>
      <c r="EK86" s="198"/>
      <c r="EL86" s="198"/>
      <c r="EM86" s="198"/>
      <c r="EN86" s="198"/>
      <c r="EO86" s="198"/>
      <c r="EP86" s="198"/>
      <c r="EQ86" s="198"/>
      <c r="ER86" s="198"/>
      <c r="ES86" s="198"/>
      <c r="ET86" s="198"/>
      <c r="EU86" s="198"/>
      <c r="EV86" s="198"/>
      <c r="EW86" s="198"/>
      <c r="EX86" s="198"/>
      <c r="EY86" s="198"/>
      <c r="EZ86" s="198"/>
      <c r="FA86" s="198"/>
      <c r="FB86" s="198"/>
      <c r="FC86" s="198"/>
      <c r="FD86" s="198"/>
      <c r="FE86" s="198"/>
      <c r="FF86" s="198"/>
      <c r="FG86" s="198"/>
      <c r="FH86" s="198"/>
      <c r="FI86" s="198"/>
    </row>
    <row r="87" spans="2:165">
      <c r="B87" s="193"/>
      <c r="C87" s="185"/>
      <c r="D87" s="185"/>
      <c r="E87" s="187">
        <f t="shared" si="11"/>
        <v>0</v>
      </c>
      <c r="F87" s="194"/>
      <c r="G87" s="195"/>
      <c r="H87" s="190">
        <f t="shared" si="10"/>
        <v>0</v>
      </c>
      <c r="I87" s="193"/>
      <c r="J87" s="197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  <c r="EC87" s="198"/>
      <c r="ED87" s="198"/>
      <c r="EE87" s="198"/>
      <c r="EF87" s="198"/>
      <c r="EG87" s="198"/>
      <c r="EH87" s="198"/>
      <c r="EI87" s="198"/>
      <c r="EJ87" s="198"/>
      <c r="EK87" s="198"/>
      <c r="EL87" s="198"/>
      <c r="EM87" s="198"/>
      <c r="EN87" s="198"/>
      <c r="EO87" s="198"/>
      <c r="EP87" s="198"/>
      <c r="EQ87" s="198"/>
      <c r="ER87" s="198"/>
      <c r="ES87" s="198"/>
      <c r="ET87" s="198"/>
      <c r="EU87" s="198"/>
      <c r="EV87" s="198"/>
      <c r="EW87" s="198"/>
      <c r="EX87" s="198"/>
      <c r="EY87" s="198"/>
      <c r="EZ87" s="198"/>
      <c r="FA87" s="198"/>
      <c r="FB87" s="198"/>
      <c r="FC87" s="198"/>
      <c r="FD87" s="198"/>
      <c r="FE87" s="198"/>
      <c r="FF87" s="198"/>
      <c r="FG87" s="198"/>
      <c r="FH87" s="198"/>
      <c r="FI87" s="198"/>
    </row>
    <row r="88" spans="2:165">
      <c r="B88" s="193"/>
      <c r="C88" s="185"/>
      <c r="D88" s="185"/>
      <c r="E88" s="187">
        <f t="shared" si="11"/>
        <v>0</v>
      </c>
      <c r="F88" s="194"/>
      <c r="G88" s="195"/>
      <c r="H88" s="190">
        <f t="shared" si="10"/>
        <v>0</v>
      </c>
      <c r="I88" s="193"/>
      <c r="J88" s="197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  <c r="EC88" s="198"/>
      <c r="ED88" s="198"/>
      <c r="EE88" s="198"/>
      <c r="EF88" s="198"/>
      <c r="EG88" s="198"/>
      <c r="EH88" s="198"/>
      <c r="EI88" s="198"/>
      <c r="EJ88" s="198"/>
      <c r="EK88" s="198"/>
      <c r="EL88" s="198"/>
      <c r="EM88" s="198"/>
      <c r="EN88" s="198"/>
      <c r="EO88" s="198"/>
      <c r="EP88" s="198"/>
      <c r="EQ88" s="198"/>
      <c r="ER88" s="198"/>
      <c r="ES88" s="198"/>
      <c r="ET88" s="198"/>
      <c r="EU88" s="198"/>
      <c r="EV88" s="198"/>
      <c r="EW88" s="198"/>
      <c r="EX88" s="198"/>
      <c r="EY88" s="198"/>
      <c r="EZ88" s="198"/>
      <c r="FA88" s="198"/>
      <c r="FB88" s="198"/>
      <c r="FC88" s="198"/>
      <c r="FD88" s="198"/>
      <c r="FE88" s="198"/>
      <c r="FF88" s="198"/>
      <c r="FG88" s="198"/>
      <c r="FH88" s="198"/>
      <c r="FI88" s="198"/>
    </row>
    <row r="89" spans="2:165">
      <c r="B89" s="193"/>
      <c r="C89" s="185"/>
      <c r="D89" s="185"/>
      <c r="E89" s="187">
        <f t="shared" si="11"/>
        <v>0</v>
      </c>
      <c r="F89" s="194"/>
      <c r="G89" s="195"/>
      <c r="H89" s="190">
        <f t="shared" si="10"/>
        <v>0</v>
      </c>
      <c r="I89" s="193"/>
      <c r="J89" s="197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  <c r="EC89" s="198"/>
      <c r="ED89" s="198"/>
      <c r="EE89" s="198"/>
      <c r="EF89" s="198"/>
      <c r="EG89" s="198"/>
      <c r="EH89" s="198"/>
      <c r="EI89" s="198"/>
      <c r="EJ89" s="198"/>
      <c r="EK89" s="198"/>
      <c r="EL89" s="198"/>
      <c r="EM89" s="198"/>
      <c r="EN89" s="198"/>
      <c r="EO89" s="198"/>
      <c r="EP89" s="198"/>
      <c r="EQ89" s="198"/>
      <c r="ER89" s="198"/>
      <c r="ES89" s="198"/>
      <c r="ET89" s="198"/>
      <c r="EU89" s="198"/>
      <c r="EV89" s="198"/>
      <c r="EW89" s="198"/>
      <c r="EX89" s="198"/>
      <c r="EY89" s="198"/>
      <c r="EZ89" s="198"/>
      <c r="FA89" s="198"/>
      <c r="FB89" s="198"/>
      <c r="FC89" s="198"/>
      <c r="FD89" s="198"/>
      <c r="FE89" s="198"/>
      <c r="FF89" s="198"/>
      <c r="FG89" s="198"/>
      <c r="FH89" s="198"/>
      <c r="FI89" s="198"/>
    </row>
    <row r="90" spans="2:165">
      <c r="B90" s="193"/>
      <c r="C90" s="185"/>
      <c r="D90" s="185"/>
      <c r="E90" s="187">
        <f t="shared" si="11"/>
        <v>0</v>
      </c>
      <c r="F90" s="194"/>
      <c r="G90" s="195"/>
      <c r="H90" s="190">
        <f t="shared" si="10"/>
        <v>0</v>
      </c>
      <c r="I90" s="193"/>
      <c r="J90" s="197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  <c r="EC90" s="198"/>
      <c r="ED90" s="198"/>
      <c r="EE90" s="198"/>
      <c r="EF90" s="198"/>
      <c r="EG90" s="198"/>
      <c r="EH90" s="198"/>
      <c r="EI90" s="198"/>
      <c r="EJ90" s="198"/>
      <c r="EK90" s="198"/>
      <c r="EL90" s="198"/>
      <c r="EM90" s="198"/>
      <c r="EN90" s="198"/>
      <c r="EO90" s="198"/>
      <c r="EP90" s="198"/>
      <c r="EQ90" s="198"/>
      <c r="ER90" s="198"/>
      <c r="ES90" s="198"/>
      <c r="ET90" s="198"/>
      <c r="EU90" s="198"/>
      <c r="EV90" s="198"/>
      <c r="EW90" s="198"/>
      <c r="EX90" s="198"/>
      <c r="EY90" s="198"/>
      <c r="EZ90" s="198"/>
      <c r="FA90" s="198"/>
      <c r="FB90" s="198"/>
      <c r="FC90" s="198"/>
      <c r="FD90" s="198"/>
      <c r="FE90" s="198"/>
      <c r="FF90" s="198"/>
      <c r="FG90" s="198"/>
      <c r="FH90" s="198"/>
      <c r="FI90" s="198"/>
    </row>
    <row r="91" spans="2:165">
      <c r="B91" s="193"/>
      <c r="C91" s="185"/>
      <c r="D91" s="185"/>
      <c r="E91" s="187">
        <f t="shared" si="11"/>
        <v>0</v>
      </c>
      <c r="F91" s="194"/>
      <c r="G91" s="195"/>
      <c r="H91" s="190">
        <f t="shared" si="10"/>
        <v>0</v>
      </c>
      <c r="I91" s="193"/>
      <c r="J91" s="197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  <c r="EA91" s="198"/>
      <c r="EB91" s="198"/>
      <c r="EC91" s="198"/>
      <c r="ED91" s="198"/>
      <c r="EE91" s="198"/>
      <c r="EF91" s="198"/>
      <c r="EG91" s="198"/>
      <c r="EH91" s="198"/>
      <c r="EI91" s="198"/>
      <c r="EJ91" s="198"/>
      <c r="EK91" s="198"/>
      <c r="EL91" s="198"/>
      <c r="EM91" s="198"/>
      <c r="EN91" s="198"/>
      <c r="EO91" s="198"/>
      <c r="EP91" s="198"/>
      <c r="EQ91" s="198"/>
      <c r="ER91" s="198"/>
      <c r="ES91" s="198"/>
      <c r="ET91" s="198"/>
      <c r="EU91" s="198"/>
      <c r="EV91" s="198"/>
      <c r="EW91" s="198"/>
      <c r="EX91" s="198"/>
      <c r="EY91" s="198"/>
      <c r="EZ91" s="198"/>
      <c r="FA91" s="198"/>
      <c r="FB91" s="198"/>
      <c r="FC91" s="198"/>
      <c r="FD91" s="198"/>
      <c r="FE91" s="198"/>
      <c r="FF91" s="198"/>
      <c r="FG91" s="198"/>
      <c r="FH91" s="198"/>
      <c r="FI91" s="198"/>
    </row>
    <row r="92" spans="2:165">
      <c r="B92" s="193"/>
      <c r="C92" s="185"/>
      <c r="D92" s="185"/>
      <c r="E92" s="187">
        <f t="shared" si="11"/>
        <v>0</v>
      </c>
      <c r="F92" s="194"/>
      <c r="G92" s="195"/>
      <c r="H92" s="190">
        <f t="shared" si="10"/>
        <v>0</v>
      </c>
      <c r="I92" s="193"/>
      <c r="J92" s="197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D92" s="198"/>
      <c r="EE92" s="198"/>
      <c r="EF92" s="198"/>
      <c r="EG92" s="198"/>
      <c r="EH92" s="198"/>
      <c r="EI92" s="198"/>
      <c r="EJ92" s="198"/>
      <c r="EK92" s="198"/>
      <c r="EL92" s="198"/>
      <c r="EM92" s="198"/>
      <c r="EN92" s="198"/>
      <c r="EO92" s="198"/>
      <c r="EP92" s="198"/>
      <c r="EQ92" s="198"/>
      <c r="ER92" s="198"/>
      <c r="ES92" s="198"/>
      <c r="ET92" s="198"/>
      <c r="EU92" s="198"/>
      <c r="EV92" s="198"/>
      <c r="EW92" s="198"/>
      <c r="EX92" s="198"/>
      <c r="EY92" s="198"/>
      <c r="EZ92" s="198"/>
      <c r="FA92" s="198"/>
      <c r="FB92" s="198"/>
      <c r="FC92" s="198"/>
      <c r="FD92" s="198"/>
      <c r="FE92" s="198"/>
      <c r="FF92" s="198"/>
      <c r="FG92" s="198"/>
      <c r="FH92" s="198"/>
      <c r="FI92" s="198"/>
    </row>
    <row r="93" spans="2:165">
      <c r="B93" s="193"/>
      <c r="C93" s="185"/>
      <c r="D93" s="185"/>
      <c r="E93" s="187">
        <f t="shared" si="11"/>
        <v>0</v>
      </c>
      <c r="F93" s="194"/>
      <c r="G93" s="195"/>
      <c r="H93" s="190">
        <f t="shared" si="10"/>
        <v>0</v>
      </c>
      <c r="I93" s="193"/>
      <c r="J93" s="197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  <c r="EO93" s="198"/>
      <c r="EP93" s="198"/>
      <c r="EQ93" s="198"/>
      <c r="ER93" s="198"/>
      <c r="ES93" s="198"/>
      <c r="ET93" s="198"/>
      <c r="EU93" s="198"/>
      <c r="EV93" s="198"/>
      <c r="EW93" s="198"/>
      <c r="EX93" s="198"/>
      <c r="EY93" s="198"/>
      <c r="EZ93" s="198"/>
      <c r="FA93" s="198"/>
      <c r="FB93" s="198"/>
      <c r="FC93" s="198"/>
      <c r="FD93" s="198"/>
      <c r="FE93" s="198"/>
      <c r="FF93" s="198"/>
      <c r="FG93" s="198"/>
      <c r="FH93" s="198"/>
      <c r="FI93" s="198"/>
    </row>
    <row r="94" spans="2:165">
      <c r="B94" s="193"/>
      <c r="C94" s="185"/>
      <c r="D94" s="185"/>
      <c r="E94" s="187">
        <f t="shared" si="11"/>
        <v>0</v>
      </c>
      <c r="F94" s="194"/>
      <c r="G94" s="195"/>
      <c r="H94" s="190">
        <f t="shared" si="10"/>
        <v>0</v>
      </c>
      <c r="I94" s="193"/>
      <c r="J94" s="197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</row>
    <row r="95" spans="2:165">
      <c r="B95" s="193"/>
      <c r="C95" s="185"/>
      <c r="D95" s="185"/>
      <c r="E95" s="187">
        <f t="shared" si="11"/>
        <v>0</v>
      </c>
      <c r="F95" s="194"/>
      <c r="G95" s="195"/>
      <c r="H95" s="190">
        <f t="shared" si="10"/>
        <v>0</v>
      </c>
      <c r="I95" s="193"/>
      <c r="J95" s="197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  <c r="EO95" s="198"/>
      <c r="EP95" s="198"/>
      <c r="EQ95" s="198"/>
      <c r="ER95" s="198"/>
      <c r="ES95" s="198"/>
      <c r="ET95" s="198"/>
      <c r="EU95" s="198"/>
      <c r="EV95" s="198"/>
      <c r="EW95" s="198"/>
      <c r="EX95" s="198"/>
      <c r="EY95" s="198"/>
      <c r="EZ95" s="198"/>
      <c r="FA95" s="198"/>
      <c r="FB95" s="198"/>
      <c r="FC95" s="198"/>
      <c r="FD95" s="198"/>
      <c r="FE95" s="198"/>
      <c r="FF95" s="198"/>
      <c r="FG95" s="198"/>
      <c r="FH95" s="198"/>
      <c r="FI95" s="198"/>
    </row>
    <row r="96" spans="2:165">
      <c r="B96" s="193"/>
      <c r="C96" s="185"/>
      <c r="D96" s="185"/>
      <c r="E96" s="187">
        <f t="shared" si="11"/>
        <v>0</v>
      </c>
      <c r="F96" s="194"/>
      <c r="G96" s="195"/>
      <c r="H96" s="190">
        <f t="shared" si="10"/>
        <v>0</v>
      </c>
      <c r="I96" s="193"/>
      <c r="J96" s="197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  <c r="EC96" s="198"/>
      <c r="ED96" s="198"/>
      <c r="EE96" s="198"/>
      <c r="EF96" s="198"/>
      <c r="EG96" s="198"/>
      <c r="EH96" s="198"/>
      <c r="EI96" s="198"/>
      <c r="EJ96" s="198"/>
      <c r="EK96" s="198"/>
      <c r="EL96" s="198"/>
      <c r="EM96" s="198"/>
      <c r="EN96" s="198"/>
      <c r="EO96" s="198"/>
      <c r="EP96" s="198"/>
      <c r="EQ96" s="198"/>
      <c r="ER96" s="198"/>
      <c r="ES96" s="198"/>
      <c r="ET96" s="198"/>
      <c r="EU96" s="198"/>
      <c r="EV96" s="198"/>
      <c r="EW96" s="198"/>
      <c r="EX96" s="198"/>
      <c r="EY96" s="198"/>
      <c r="EZ96" s="198"/>
      <c r="FA96" s="198"/>
      <c r="FB96" s="198"/>
      <c r="FC96" s="198"/>
      <c r="FD96" s="198"/>
      <c r="FE96" s="198"/>
      <c r="FF96" s="198"/>
      <c r="FG96" s="198"/>
      <c r="FH96" s="198"/>
      <c r="FI96" s="198"/>
    </row>
    <row r="97" spans="2:165">
      <c r="B97" s="193"/>
      <c r="C97" s="185"/>
      <c r="D97" s="185"/>
      <c r="E97" s="187">
        <f t="shared" si="11"/>
        <v>0</v>
      </c>
      <c r="F97" s="194"/>
      <c r="G97" s="195"/>
      <c r="H97" s="190">
        <f t="shared" si="10"/>
        <v>0</v>
      </c>
      <c r="I97" s="193"/>
      <c r="J97" s="197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  <c r="EC97" s="198"/>
      <c r="ED97" s="198"/>
      <c r="EE97" s="198"/>
      <c r="EF97" s="198"/>
      <c r="EG97" s="198"/>
      <c r="EH97" s="198"/>
      <c r="EI97" s="198"/>
      <c r="EJ97" s="198"/>
      <c r="EK97" s="198"/>
      <c r="EL97" s="198"/>
      <c r="EM97" s="198"/>
      <c r="EN97" s="198"/>
      <c r="EO97" s="198"/>
      <c r="EP97" s="198"/>
      <c r="EQ97" s="198"/>
      <c r="ER97" s="198"/>
      <c r="ES97" s="198"/>
      <c r="ET97" s="198"/>
      <c r="EU97" s="198"/>
      <c r="EV97" s="198"/>
      <c r="EW97" s="198"/>
      <c r="EX97" s="198"/>
      <c r="EY97" s="198"/>
      <c r="EZ97" s="198"/>
      <c r="FA97" s="198"/>
      <c r="FB97" s="198"/>
      <c r="FC97" s="198"/>
      <c r="FD97" s="198"/>
      <c r="FE97" s="198"/>
      <c r="FF97" s="198"/>
      <c r="FG97" s="198"/>
      <c r="FH97" s="198"/>
      <c r="FI97" s="198"/>
    </row>
    <row r="98" spans="2:165">
      <c r="B98" s="193"/>
      <c r="C98" s="185"/>
      <c r="D98" s="185"/>
      <c r="E98" s="187">
        <f t="shared" si="11"/>
        <v>0</v>
      </c>
      <c r="F98" s="194"/>
      <c r="G98" s="195"/>
      <c r="H98" s="190">
        <f t="shared" si="10"/>
        <v>0</v>
      </c>
      <c r="I98" s="193"/>
      <c r="J98" s="197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  <c r="EC98" s="198"/>
      <c r="ED98" s="198"/>
      <c r="EE98" s="198"/>
      <c r="EF98" s="198"/>
      <c r="EG98" s="198"/>
      <c r="EH98" s="198"/>
      <c r="EI98" s="198"/>
      <c r="EJ98" s="198"/>
      <c r="EK98" s="198"/>
      <c r="EL98" s="198"/>
      <c r="EM98" s="198"/>
      <c r="EN98" s="198"/>
      <c r="EO98" s="198"/>
      <c r="EP98" s="198"/>
      <c r="EQ98" s="198"/>
      <c r="ER98" s="198"/>
      <c r="ES98" s="198"/>
      <c r="ET98" s="198"/>
      <c r="EU98" s="198"/>
      <c r="EV98" s="198"/>
      <c r="EW98" s="198"/>
      <c r="EX98" s="198"/>
      <c r="EY98" s="198"/>
      <c r="EZ98" s="198"/>
      <c r="FA98" s="198"/>
      <c r="FB98" s="198"/>
      <c r="FC98" s="198"/>
      <c r="FD98" s="198"/>
      <c r="FE98" s="198"/>
      <c r="FF98" s="198"/>
      <c r="FG98" s="198"/>
      <c r="FH98" s="198"/>
      <c r="FI98" s="198"/>
    </row>
    <row r="99" spans="2:165">
      <c r="B99" s="193"/>
      <c r="C99" s="185"/>
      <c r="D99" s="185"/>
      <c r="E99" s="187">
        <f t="shared" si="11"/>
        <v>0</v>
      </c>
      <c r="F99" s="194"/>
      <c r="G99" s="195"/>
      <c r="H99" s="190">
        <f t="shared" si="10"/>
        <v>0</v>
      </c>
      <c r="I99" s="193"/>
      <c r="J99" s="197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198"/>
      <c r="EN99" s="198"/>
      <c r="EO99" s="198"/>
      <c r="EP99" s="198"/>
      <c r="EQ99" s="198"/>
      <c r="ER99" s="198"/>
      <c r="ES99" s="198"/>
      <c r="ET99" s="198"/>
      <c r="EU99" s="198"/>
      <c r="EV99" s="198"/>
      <c r="EW99" s="198"/>
      <c r="EX99" s="198"/>
      <c r="EY99" s="198"/>
      <c r="EZ99" s="198"/>
      <c r="FA99" s="198"/>
      <c r="FB99" s="198"/>
      <c r="FC99" s="198"/>
      <c r="FD99" s="198"/>
      <c r="FE99" s="198"/>
      <c r="FF99" s="198"/>
      <c r="FG99" s="198"/>
      <c r="FH99" s="198"/>
      <c r="FI99" s="198"/>
    </row>
    <row r="100" spans="2:165">
      <c r="B100" s="193"/>
      <c r="C100" s="185"/>
      <c r="D100" s="185"/>
      <c r="E100" s="187">
        <f t="shared" si="11"/>
        <v>0</v>
      </c>
      <c r="F100" s="194"/>
      <c r="G100" s="195"/>
      <c r="H100" s="190">
        <f t="shared" si="10"/>
        <v>0</v>
      </c>
      <c r="I100" s="193"/>
      <c r="J100" s="197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  <c r="EC100" s="198"/>
      <c r="ED100" s="198"/>
      <c r="EE100" s="198"/>
      <c r="EF100" s="198"/>
      <c r="EG100" s="198"/>
      <c r="EH100" s="198"/>
      <c r="EI100" s="198"/>
      <c r="EJ100" s="198"/>
      <c r="EK100" s="198"/>
      <c r="EL100" s="198"/>
      <c r="EM100" s="198"/>
      <c r="EN100" s="198"/>
      <c r="EO100" s="198"/>
      <c r="EP100" s="198"/>
      <c r="EQ100" s="198"/>
      <c r="ER100" s="198"/>
      <c r="ES100" s="198"/>
      <c r="ET100" s="198"/>
      <c r="EU100" s="198"/>
      <c r="EV100" s="198"/>
      <c r="EW100" s="198"/>
      <c r="EX100" s="198"/>
      <c r="EY100" s="198"/>
      <c r="EZ100" s="198"/>
      <c r="FA100" s="198"/>
      <c r="FB100" s="198"/>
      <c r="FC100" s="198"/>
      <c r="FD100" s="198"/>
      <c r="FE100" s="198"/>
      <c r="FF100" s="198"/>
      <c r="FG100" s="198"/>
      <c r="FH100" s="198"/>
      <c r="FI100" s="198"/>
    </row>
    <row r="101" spans="2:165">
      <c r="B101" s="193"/>
      <c r="C101" s="185"/>
      <c r="D101" s="185"/>
      <c r="E101" s="187">
        <f t="shared" si="11"/>
        <v>0</v>
      </c>
      <c r="F101" s="194"/>
      <c r="G101" s="195"/>
      <c r="H101" s="190">
        <f t="shared" si="10"/>
        <v>0</v>
      </c>
      <c r="I101" s="193"/>
      <c r="J101" s="197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  <c r="EC101" s="198"/>
      <c r="ED101" s="198"/>
      <c r="EE101" s="198"/>
      <c r="EF101" s="198"/>
      <c r="EG101" s="198"/>
      <c r="EH101" s="198"/>
      <c r="EI101" s="198"/>
      <c r="EJ101" s="198"/>
      <c r="EK101" s="198"/>
      <c r="EL101" s="198"/>
      <c r="EM101" s="198"/>
      <c r="EN101" s="198"/>
      <c r="EO101" s="198"/>
      <c r="EP101" s="198"/>
      <c r="EQ101" s="198"/>
      <c r="ER101" s="198"/>
      <c r="ES101" s="198"/>
      <c r="ET101" s="198"/>
      <c r="EU101" s="198"/>
      <c r="EV101" s="198"/>
      <c r="EW101" s="198"/>
      <c r="EX101" s="198"/>
      <c r="EY101" s="198"/>
      <c r="EZ101" s="198"/>
      <c r="FA101" s="198"/>
      <c r="FB101" s="198"/>
      <c r="FC101" s="198"/>
      <c r="FD101" s="198"/>
      <c r="FE101" s="198"/>
      <c r="FF101" s="198"/>
      <c r="FG101" s="198"/>
      <c r="FH101" s="198"/>
      <c r="FI101" s="198"/>
    </row>
    <row r="102" spans="2:165">
      <c r="B102" s="193"/>
      <c r="C102" s="185"/>
      <c r="D102" s="185"/>
      <c r="E102" s="187">
        <f t="shared" si="11"/>
        <v>0</v>
      </c>
      <c r="F102" s="194"/>
      <c r="G102" s="195"/>
      <c r="H102" s="190">
        <f t="shared" si="10"/>
        <v>0</v>
      </c>
      <c r="I102" s="193"/>
      <c r="J102" s="197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  <c r="EC102" s="198"/>
      <c r="ED102" s="198"/>
      <c r="EE102" s="198"/>
      <c r="EF102" s="198"/>
      <c r="EG102" s="198"/>
      <c r="EH102" s="198"/>
      <c r="EI102" s="198"/>
      <c r="EJ102" s="198"/>
      <c r="EK102" s="198"/>
      <c r="EL102" s="198"/>
      <c r="EM102" s="198"/>
      <c r="EN102" s="198"/>
      <c r="EO102" s="198"/>
      <c r="EP102" s="198"/>
      <c r="EQ102" s="198"/>
      <c r="ER102" s="198"/>
      <c r="ES102" s="198"/>
      <c r="ET102" s="198"/>
      <c r="EU102" s="198"/>
      <c r="EV102" s="198"/>
      <c r="EW102" s="198"/>
      <c r="EX102" s="198"/>
      <c r="EY102" s="198"/>
      <c r="EZ102" s="198"/>
      <c r="FA102" s="198"/>
      <c r="FB102" s="198"/>
      <c r="FC102" s="198"/>
      <c r="FD102" s="198"/>
      <c r="FE102" s="198"/>
      <c r="FF102" s="198"/>
      <c r="FG102" s="198"/>
      <c r="FH102" s="198"/>
      <c r="FI102" s="198"/>
    </row>
    <row r="103" spans="2:165">
      <c r="B103" s="193"/>
      <c r="C103" s="185"/>
      <c r="D103" s="185"/>
      <c r="E103" s="187">
        <f t="shared" si="11"/>
        <v>0</v>
      </c>
      <c r="F103" s="194"/>
      <c r="G103" s="195"/>
      <c r="H103" s="190">
        <f t="shared" si="10"/>
        <v>0</v>
      </c>
      <c r="I103" s="193"/>
      <c r="J103" s="197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  <c r="EC103" s="198"/>
      <c r="ED103" s="198"/>
      <c r="EE103" s="198"/>
      <c r="EF103" s="198"/>
      <c r="EG103" s="198"/>
      <c r="EH103" s="198"/>
      <c r="EI103" s="198"/>
      <c r="EJ103" s="198"/>
      <c r="EK103" s="198"/>
      <c r="EL103" s="198"/>
      <c r="EM103" s="198"/>
      <c r="EN103" s="198"/>
      <c r="EO103" s="198"/>
      <c r="EP103" s="198"/>
      <c r="EQ103" s="198"/>
      <c r="ER103" s="198"/>
      <c r="ES103" s="198"/>
      <c r="ET103" s="198"/>
      <c r="EU103" s="198"/>
      <c r="EV103" s="198"/>
      <c r="EW103" s="198"/>
      <c r="EX103" s="198"/>
      <c r="EY103" s="198"/>
      <c r="EZ103" s="198"/>
      <c r="FA103" s="198"/>
      <c r="FB103" s="198"/>
      <c r="FC103" s="198"/>
      <c r="FD103" s="198"/>
      <c r="FE103" s="198"/>
      <c r="FF103" s="198"/>
      <c r="FG103" s="198"/>
      <c r="FH103" s="198"/>
      <c r="FI103" s="198"/>
    </row>
    <row r="104" spans="2:165">
      <c r="B104" s="193"/>
      <c r="C104" s="185"/>
      <c r="D104" s="185"/>
      <c r="E104" s="187">
        <f t="shared" si="11"/>
        <v>0</v>
      </c>
      <c r="F104" s="194"/>
      <c r="G104" s="195"/>
      <c r="H104" s="190">
        <f t="shared" si="10"/>
        <v>0</v>
      </c>
      <c r="I104" s="193"/>
      <c r="J104" s="197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  <c r="EC104" s="198"/>
      <c r="ED104" s="198"/>
      <c r="EE104" s="198"/>
      <c r="EF104" s="198"/>
      <c r="EG104" s="198"/>
      <c r="EH104" s="198"/>
      <c r="EI104" s="198"/>
      <c r="EJ104" s="198"/>
      <c r="EK104" s="198"/>
      <c r="EL104" s="198"/>
      <c r="EM104" s="198"/>
      <c r="EN104" s="198"/>
      <c r="EO104" s="198"/>
      <c r="EP104" s="198"/>
      <c r="EQ104" s="198"/>
      <c r="ER104" s="198"/>
      <c r="ES104" s="198"/>
      <c r="ET104" s="198"/>
      <c r="EU104" s="198"/>
      <c r="EV104" s="198"/>
      <c r="EW104" s="198"/>
      <c r="EX104" s="198"/>
      <c r="EY104" s="198"/>
      <c r="EZ104" s="198"/>
      <c r="FA104" s="198"/>
      <c r="FB104" s="198"/>
      <c r="FC104" s="198"/>
      <c r="FD104" s="198"/>
      <c r="FE104" s="198"/>
      <c r="FF104" s="198"/>
      <c r="FG104" s="198"/>
      <c r="FH104" s="198"/>
      <c r="FI104" s="198"/>
    </row>
    <row r="105" spans="2:165">
      <c r="B105" s="193"/>
      <c r="C105" s="185"/>
      <c r="D105" s="185"/>
      <c r="E105" s="187">
        <f t="shared" si="11"/>
        <v>0</v>
      </c>
      <c r="F105" s="194"/>
      <c r="G105" s="195"/>
      <c r="H105" s="190">
        <f t="shared" si="10"/>
        <v>0</v>
      </c>
      <c r="I105" s="193"/>
      <c r="J105" s="197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  <c r="EC105" s="198"/>
      <c r="ED105" s="198"/>
      <c r="EE105" s="198"/>
      <c r="EF105" s="198"/>
      <c r="EG105" s="198"/>
      <c r="EH105" s="198"/>
      <c r="EI105" s="198"/>
      <c r="EJ105" s="198"/>
      <c r="EK105" s="198"/>
      <c r="EL105" s="198"/>
      <c r="EM105" s="198"/>
      <c r="EN105" s="198"/>
      <c r="EO105" s="198"/>
      <c r="EP105" s="198"/>
      <c r="EQ105" s="198"/>
      <c r="ER105" s="198"/>
      <c r="ES105" s="198"/>
      <c r="ET105" s="198"/>
      <c r="EU105" s="198"/>
      <c r="EV105" s="198"/>
      <c r="EW105" s="198"/>
      <c r="EX105" s="198"/>
      <c r="EY105" s="198"/>
      <c r="EZ105" s="198"/>
      <c r="FA105" s="198"/>
      <c r="FB105" s="198"/>
      <c r="FC105" s="198"/>
      <c r="FD105" s="198"/>
      <c r="FE105" s="198"/>
      <c r="FF105" s="198"/>
      <c r="FG105" s="198"/>
      <c r="FH105" s="198"/>
      <c r="FI105" s="198"/>
    </row>
    <row r="106" spans="2:165">
      <c r="B106" s="193"/>
      <c r="C106" s="185"/>
      <c r="D106" s="185"/>
      <c r="E106" s="187">
        <f t="shared" si="11"/>
        <v>0</v>
      </c>
      <c r="F106" s="194"/>
      <c r="G106" s="195"/>
      <c r="H106" s="190">
        <f t="shared" si="10"/>
        <v>0</v>
      </c>
      <c r="I106" s="193"/>
      <c r="J106" s="197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  <c r="EC106" s="198"/>
      <c r="ED106" s="198"/>
      <c r="EE106" s="198"/>
      <c r="EF106" s="198"/>
      <c r="EG106" s="198"/>
      <c r="EH106" s="198"/>
      <c r="EI106" s="198"/>
      <c r="EJ106" s="198"/>
      <c r="EK106" s="198"/>
      <c r="EL106" s="198"/>
      <c r="EM106" s="198"/>
      <c r="EN106" s="198"/>
      <c r="EO106" s="198"/>
      <c r="EP106" s="198"/>
      <c r="EQ106" s="198"/>
      <c r="ER106" s="198"/>
      <c r="ES106" s="198"/>
      <c r="ET106" s="198"/>
      <c r="EU106" s="198"/>
      <c r="EV106" s="198"/>
      <c r="EW106" s="198"/>
      <c r="EX106" s="198"/>
      <c r="EY106" s="198"/>
      <c r="EZ106" s="198"/>
      <c r="FA106" s="198"/>
      <c r="FB106" s="198"/>
      <c r="FC106" s="198"/>
      <c r="FD106" s="198"/>
      <c r="FE106" s="198"/>
      <c r="FF106" s="198"/>
      <c r="FG106" s="198"/>
      <c r="FH106" s="198"/>
      <c r="FI106" s="198"/>
    </row>
    <row r="107" spans="2:165">
      <c r="B107" s="193"/>
      <c r="C107" s="185"/>
      <c r="D107" s="185"/>
      <c r="E107" s="187">
        <f t="shared" si="11"/>
        <v>0</v>
      </c>
      <c r="F107" s="194"/>
      <c r="G107" s="195"/>
      <c r="H107" s="190">
        <f t="shared" si="10"/>
        <v>0</v>
      </c>
      <c r="I107" s="193"/>
      <c r="J107" s="197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  <c r="EC107" s="198"/>
      <c r="ED107" s="198"/>
      <c r="EE107" s="198"/>
      <c r="EF107" s="198"/>
      <c r="EG107" s="198"/>
      <c r="EH107" s="198"/>
      <c r="EI107" s="198"/>
      <c r="EJ107" s="198"/>
      <c r="EK107" s="198"/>
      <c r="EL107" s="198"/>
      <c r="EM107" s="198"/>
      <c r="EN107" s="198"/>
      <c r="EO107" s="198"/>
      <c r="EP107" s="198"/>
      <c r="EQ107" s="198"/>
      <c r="ER107" s="198"/>
      <c r="ES107" s="198"/>
      <c r="ET107" s="198"/>
      <c r="EU107" s="198"/>
      <c r="EV107" s="198"/>
      <c r="EW107" s="198"/>
      <c r="EX107" s="198"/>
      <c r="EY107" s="198"/>
      <c r="EZ107" s="198"/>
      <c r="FA107" s="198"/>
      <c r="FB107" s="198"/>
      <c r="FC107" s="198"/>
      <c r="FD107" s="198"/>
      <c r="FE107" s="198"/>
      <c r="FF107" s="198"/>
      <c r="FG107" s="198"/>
      <c r="FH107" s="198"/>
      <c r="FI107" s="198"/>
    </row>
    <row r="108" spans="2:165">
      <c r="B108" s="193"/>
      <c r="C108" s="185"/>
      <c r="D108" s="185"/>
      <c r="E108" s="187">
        <f t="shared" si="11"/>
        <v>0</v>
      </c>
      <c r="F108" s="194"/>
      <c r="G108" s="195"/>
      <c r="H108" s="190">
        <f t="shared" si="10"/>
        <v>0</v>
      </c>
      <c r="I108" s="193"/>
      <c r="J108" s="197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  <c r="EC108" s="198"/>
      <c r="ED108" s="198"/>
      <c r="EE108" s="198"/>
      <c r="EF108" s="198"/>
      <c r="EG108" s="198"/>
      <c r="EH108" s="198"/>
      <c r="EI108" s="198"/>
      <c r="EJ108" s="198"/>
      <c r="EK108" s="198"/>
      <c r="EL108" s="198"/>
      <c r="EM108" s="198"/>
      <c r="EN108" s="198"/>
      <c r="EO108" s="198"/>
      <c r="EP108" s="198"/>
      <c r="EQ108" s="198"/>
      <c r="ER108" s="198"/>
      <c r="ES108" s="198"/>
      <c r="ET108" s="198"/>
      <c r="EU108" s="198"/>
      <c r="EV108" s="198"/>
      <c r="EW108" s="198"/>
      <c r="EX108" s="198"/>
      <c r="EY108" s="198"/>
      <c r="EZ108" s="198"/>
      <c r="FA108" s="198"/>
      <c r="FB108" s="198"/>
      <c r="FC108" s="198"/>
      <c r="FD108" s="198"/>
      <c r="FE108" s="198"/>
      <c r="FF108" s="198"/>
      <c r="FG108" s="198"/>
      <c r="FH108" s="198"/>
      <c r="FI108" s="198"/>
    </row>
    <row r="109" spans="2:165">
      <c r="B109" s="193"/>
      <c r="C109" s="185"/>
      <c r="D109" s="185"/>
      <c r="E109" s="187">
        <f t="shared" si="11"/>
        <v>0</v>
      </c>
      <c r="F109" s="194"/>
      <c r="G109" s="195"/>
      <c r="H109" s="190">
        <f t="shared" si="10"/>
        <v>0</v>
      </c>
      <c r="I109" s="193"/>
      <c r="J109" s="197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  <c r="EC109" s="198"/>
      <c r="ED109" s="198"/>
      <c r="EE109" s="198"/>
      <c r="EF109" s="198"/>
      <c r="EG109" s="198"/>
      <c r="EH109" s="198"/>
      <c r="EI109" s="198"/>
      <c r="EJ109" s="198"/>
      <c r="EK109" s="198"/>
      <c r="EL109" s="198"/>
      <c r="EM109" s="198"/>
      <c r="EN109" s="198"/>
      <c r="EO109" s="198"/>
      <c r="EP109" s="198"/>
      <c r="EQ109" s="198"/>
      <c r="ER109" s="198"/>
      <c r="ES109" s="198"/>
      <c r="ET109" s="198"/>
      <c r="EU109" s="198"/>
      <c r="EV109" s="198"/>
      <c r="EW109" s="198"/>
      <c r="EX109" s="198"/>
      <c r="EY109" s="198"/>
      <c r="EZ109" s="198"/>
      <c r="FA109" s="198"/>
      <c r="FB109" s="198"/>
      <c r="FC109" s="198"/>
      <c r="FD109" s="198"/>
      <c r="FE109" s="198"/>
      <c r="FF109" s="198"/>
      <c r="FG109" s="198"/>
      <c r="FH109" s="198"/>
      <c r="FI109" s="198"/>
    </row>
    <row r="110" spans="2:165">
      <c r="B110" s="193"/>
      <c r="C110" s="185"/>
      <c r="D110" s="185"/>
      <c r="E110" s="187">
        <f t="shared" si="11"/>
        <v>0</v>
      </c>
      <c r="F110" s="194"/>
      <c r="G110" s="195"/>
      <c r="H110" s="190">
        <f t="shared" si="10"/>
        <v>0</v>
      </c>
      <c r="I110" s="193"/>
      <c r="J110" s="197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  <c r="EC110" s="198"/>
      <c r="ED110" s="198"/>
      <c r="EE110" s="198"/>
      <c r="EF110" s="198"/>
      <c r="EG110" s="198"/>
      <c r="EH110" s="198"/>
      <c r="EI110" s="198"/>
      <c r="EJ110" s="198"/>
      <c r="EK110" s="198"/>
      <c r="EL110" s="198"/>
      <c r="EM110" s="198"/>
      <c r="EN110" s="198"/>
      <c r="EO110" s="198"/>
      <c r="EP110" s="198"/>
      <c r="EQ110" s="198"/>
      <c r="ER110" s="198"/>
      <c r="ES110" s="198"/>
      <c r="ET110" s="198"/>
      <c r="EU110" s="198"/>
      <c r="EV110" s="198"/>
      <c r="EW110" s="198"/>
      <c r="EX110" s="198"/>
      <c r="EY110" s="198"/>
      <c r="EZ110" s="198"/>
      <c r="FA110" s="198"/>
      <c r="FB110" s="198"/>
      <c r="FC110" s="198"/>
      <c r="FD110" s="198"/>
      <c r="FE110" s="198"/>
      <c r="FF110" s="198"/>
      <c r="FG110" s="198"/>
      <c r="FH110" s="198"/>
      <c r="FI110" s="198"/>
    </row>
    <row r="111" spans="2:165">
      <c r="B111" s="193"/>
      <c r="C111" s="185"/>
      <c r="D111" s="185"/>
      <c r="E111" s="187">
        <f t="shared" si="11"/>
        <v>0</v>
      </c>
      <c r="F111" s="194"/>
      <c r="G111" s="195"/>
      <c r="H111" s="190">
        <f t="shared" si="10"/>
        <v>0</v>
      </c>
      <c r="I111" s="193"/>
      <c r="J111" s="197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  <c r="EC111" s="198"/>
      <c r="ED111" s="198"/>
      <c r="EE111" s="198"/>
      <c r="EF111" s="198"/>
      <c r="EG111" s="198"/>
      <c r="EH111" s="198"/>
      <c r="EI111" s="198"/>
      <c r="EJ111" s="198"/>
      <c r="EK111" s="198"/>
      <c r="EL111" s="198"/>
      <c r="EM111" s="198"/>
      <c r="EN111" s="198"/>
      <c r="EO111" s="198"/>
      <c r="EP111" s="198"/>
      <c r="EQ111" s="198"/>
      <c r="ER111" s="198"/>
      <c r="ES111" s="198"/>
      <c r="ET111" s="198"/>
      <c r="EU111" s="198"/>
      <c r="EV111" s="198"/>
      <c r="EW111" s="198"/>
      <c r="EX111" s="198"/>
      <c r="EY111" s="198"/>
      <c r="EZ111" s="198"/>
      <c r="FA111" s="198"/>
      <c r="FB111" s="198"/>
      <c r="FC111" s="198"/>
      <c r="FD111" s="198"/>
      <c r="FE111" s="198"/>
      <c r="FF111" s="198"/>
      <c r="FG111" s="198"/>
      <c r="FH111" s="198"/>
      <c r="FI111" s="198"/>
    </row>
    <row r="112" spans="2:165">
      <c r="B112" s="193"/>
      <c r="C112" s="185"/>
      <c r="D112" s="185"/>
      <c r="E112" s="187">
        <f t="shared" si="11"/>
        <v>0</v>
      </c>
      <c r="F112" s="194"/>
      <c r="G112" s="195"/>
      <c r="H112" s="190">
        <f t="shared" si="10"/>
        <v>0</v>
      </c>
      <c r="I112" s="193"/>
      <c r="J112" s="197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  <c r="EC112" s="198"/>
      <c r="ED112" s="198"/>
      <c r="EE112" s="198"/>
      <c r="EF112" s="198"/>
      <c r="EG112" s="198"/>
      <c r="EH112" s="198"/>
      <c r="EI112" s="198"/>
      <c r="EJ112" s="198"/>
      <c r="EK112" s="198"/>
      <c r="EL112" s="198"/>
      <c r="EM112" s="198"/>
      <c r="EN112" s="198"/>
      <c r="EO112" s="198"/>
      <c r="EP112" s="198"/>
      <c r="EQ112" s="198"/>
      <c r="ER112" s="198"/>
      <c r="ES112" s="198"/>
      <c r="ET112" s="198"/>
      <c r="EU112" s="198"/>
      <c r="EV112" s="198"/>
      <c r="EW112" s="198"/>
      <c r="EX112" s="198"/>
      <c r="EY112" s="198"/>
      <c r="EZ112" s="198"/>
      <c r="FA112" s="198"/>
      <c r="FB112" s="198"/>
      <c r="FC112" s="198"/>
      <c r="FD112" s="198"/>
      <c r="FE112" s="198"/>
      <c r="FF112" s="198"/>
      <c r="FG112" s="198"/>
      <c r="FH112" s="198"/>
      <c r="FI112" s="198"/>
    </row>
    <row r="113" spans="2:165">
      <c r="B113" s="193"/>
      <c r="C113" s="185"/>
      <c r="D113" s="185"/>
      <c r="E113" s="187">
        <f t="shared" si="11"/>
        <v>0</v>
      </c>
      <c r="F113" s="194"/>
      <c r="G113" s="195"/>
      <c r="H113" s="190">
        <f t="shared" si="10"/>
        <v>0</v>
      </c>
      <c r="I113" s="193"/>
      <c r="J113" s="197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  <c r="EC113" s="198"/>
      <c r="ED113" s="198"/>
      <c r="EE113" s="198"/>
      <c r="EF113" s="198"/>
      <c r="EG113" s="198"/>
      <c r="EH113" s="198"/>
      <c r="EI113" s="198"/>
      <c r="EJ113" s="198"/>
      <c r="EK113" s="198"/>
      <c r="EL113" s="198"/>
      <c r="EM113" s="198"/>
      <c r="EN113" s="198"/>
      <c r="EO113" s="198"/>
      <c r="EP113" s="198"/>
      <c r="EQ113" s="198"/>
      <c r="ER113" s="198"/>
      <c r="ES113" s="198"/>
      <c r="ET113" s="198"/>
      <c r="EU113" s="198"/>
      <c r="EV113" s="198"/>
      <c r="EW113" s="198"/>
      <c r="EX113" s="198"/>
      <c r="EY113" s="198"/>
      <c r="EZ113" s="198"/>
      <c r="FA113" s="198"/>
      <c r="FB113" s="198"/>
      <c r="FC113" s="198"/>
      <c r="FD113" s="198"/>
      <c r="FE113" s="198"/>
      <c r="FF113" s="198"/>
      <c r="FG113" s="198"/>
      <c r="FH113" s="198"/>
      <c r="FI113" s="198"/>
    </row>
    <row r="114" spans="2:165">
      <c r="B114" s="193"/>
      <c r="C114" s="185"/>
      <c r="D114" s="185"/>
      <c r="E114" s="187">
        <f t="shared" si="11"/>
        <v>0</v>
      </c>
      <c r="F114" s="194"/>
      <c r="G114" s="195"/>
      <c r="H114" s="190">
        <f t="shared" si="10"/>
        <v>0</v>
      </c>
      <c r="I114" s="193"/>
      <c r="J114" s="197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198"/>
      <c r="EL114" s="198"/>
      <c r="EM114" s="198"/>
      <c r="EN114" s="198"/>
      <c r="EO114" s="198"/>
      <c r="EP114" s="198"/>
      <c r="EQ114" s="198"/>
      <c r="ER114" s="198"/>
      <c r="ES114" s="198"/>
      <c r="ET114" s="198"/>
      <c r="EU114" s="198"/>
      <c r="EV114" s="198"/>
      <c r="EW114" s="198"/>
      <c r="EX114" s="198"/>
      <c r="EY114" s="198"/>
      <c r="EZ114" s="198"/>
      <c r="FA114" s="198"/>
      <c r="FB114" s="198"/>
      <c r="FC114" s="198"/>
      <c r="FD114" s="198"/>
      <c r="FE114" s="198"/>
      <c r="FF114" s="198"/>
      <c r="FG114" s="198"/>
      <c r="FH114" s="198"/>
      <c r="FI114" s="198"/>
    </row>
    <row r="115" spans="2:165">
      <c r="B115" s="193"/>
      <c r="C115" s="185"/>
      <c r="D115" s="185"/>
      <c r="E115" s="187">
        <f t="shared" si="11"/>
        <v>0</v>
      </c>
      <c r="F115" s="194"/>
      <c r="G115" s="195"/>
      <c r="H115" s="190">
        <f t="shared" si="10"/>
        <v>0</v>
      </c>
      <c r="I115" s="193"/>
      <c r="J115" s="197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198"/>
      <c r="EN115" s="198"/>
      <c r="EO115" s="198"/>
      <c r="EP115" s="198"/>
      <c r="EQ115" s="198"/>
      <c r="ER115" s="198"/>
      <c r="ES115" s="198"/>
      <c r="ET115" s="198"/>
      <c r="EU115" s="198"/>
      <c r="EV115" s="198"/>
      <c r="EW115" s="198"/>
      <c r="EX115" s="198"/>
      <c r="EY115" s="198"/>
      <c r="EZ115" s="198"/>
      <c r="FA115" s="198"/>
      <c r="FB115" s="198"/>
      <c r="FC115" s="198"/>
      <c r="FD115" s="198"/>
      <c r="FE115" s="198"/>
      <c r="FF115" s="198"/>
      <c r="FG115" s="198"/>
      <c r="FH115" s="198"/>
      <c r="FI115" s="198"/>
    </row>
    <row r="116" spans="2:165">
      <c r="B116" s="193"/>
      <c r="C116" s="185"/>
      <c r="D116" s="185"/>
      <c r="E116" s="187">
        <f t="shared" si="11"/>
        <v>0</v>
      </c>
      <c r="F116" s="194"/>
      <c r="G116" s="195"/>
      <c r="H116" s="190">
        <f t="shared" si="10"/>
        <v>0</v>
      </c>
      <c r="I116" s="193"/>
      <c r="J116" s="197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D116" s="198"/>
      <c r="EE116" s="198"/>
      <c r="EF116" s="198"/>
      <c r="EG116" s="198"/>
      <c r="EH116" s="198"/>
      <c r="EI116" s="198"/>
      <c r="EJ116" s="198"/>
      <c r="EK116" s="198"/>
      <c r="EL116" s="198"/>
      <c r="EM116" s="198"/>
      <c r="EN116" s="198"/>
      <c r="EO116" s="198"/>
      <c r="EP116" s="198"/>
      <c r="EQ116" s="198"/>
      <c r="ER116" s="198"/>
      <c r="ES116" s="198"/>
      <c r="ET116" s="198"/>
      <c r="EU116" s="198"/>
      <c r="EV116" s="198"/>
      <c r="EW116" s="198"/>
      <c r="EX116" s="198"/>
      <c r="EY116" s="198"/>
      <c r="EZ116" s="198"/>
      <c r="FA116" s="198"/>
      <c r="FB116" s="198"/>
      <c r="FC116" s="198"/>
      <c r="FD116" s="198"/>
      <c r="FE116" s="198"/>
      <c r="FF116" s="198"/>
      <c r="FG116" s="198"/>
      <c r="FH116" s="198"/>
      <c r="FI116" s="198"/>
    </row>
    <row r="117" spans="2:165">
      <c r="B117" s="193"/>
      <c r="C117" s="185"/>
      <c r="D117" s="185"/>
      <c r="E117" s="187">
        <f t="shared" si="11"/>
        <v>0</v>
      </c>
      <c r="F117" s="194"/>
      <c r="G117" s="195"/>
      <c r="H117" s="190">
        <f t="shared" si="10"/>
        <v>0</v>
      </c>
      <c r="I117" s="193"/>
      <c r="J117" s="197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198"/>
      <c r="EN117" s="198"/>
      <c r="EO117" s="198"/>
      <c r="EP117" s="198"/>
      <c r="EQ117" s="198"/>
      <c r="ER117" s="198"/>
      <c r="ES117" s="198"/>
      <c r="ET117" s="198"/>
      <c r="EU117" s="198"/>
      <c r="EV117" s="198"/>
      <c r="EW117" s="198"/>
      <c r="EX117" s="198"/>
      <c r="EY117" s="198"/>
      <c r="EZ117" s="198"/>
      <c r="FA117" s="198"/>
      <c r="FB117" s="198"/>
      <c r="FC117" s="198"/>
      <c r="FD117" s="198"/>
      <c r="FE117" s="198"/>
      <c r="FF117" s="198"/>
      <c r="FG117" s="198"/>
      <c r="FH117" s="198"/>
      <c r="FI117" s="198"/>
    </row>
    <row r="118" spans="2:165">
      <c r="B118" s="193"/>
      <c r="C118" s="185"/>
      <c r="D118" s="185"/>
      <c r="E118" s="187">
        <f t="shared" si="11"/>
        <v>0</v>
      </c>
      <c r="F118" s="194"/>
      <c r="G118" s="195"/>
      <c r="H118" s="190">
        <f t="shared" si="10"/>
        <v>0</v>
      </c>
      <c r="I118" s="193"/>
      <c r="J118" s="197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198"/>
      <c r="EN118" s="198"/>
      <c r="EO118" s="198"/>
      <c r="EP118" s="198"/>
      <c r="EQ118" s="198"/>
      <c r="ER118" s="198"/>
      <c r="ES118" s="198"/>
      <c r="ET118" s="198"/>
      <c r="EU118" s="198"/>
      <c r="EV118" s="198"/>
      <c r="EW118" s="198"/>
      <c r="EX118" s="198"/>
      <c r="EY118" s="198"/>
      <c r="EZ118" s="198"/>
      <c r="FA118" s="198"/>
      <c r="FB118" s="198"/>
      <c r="FC118" s="198"/>
      <c r="FD118" s="198"/>
      <c r="FE118" s="198"/>
      <c r="FF118" s="198"/>
      <c r="FG118" s="198"/>
      <c r="FH118" s="198"/>
      <c r="FI118" s="198"/>
    </row>
    <row r="119" spans="2:165">
      <c r="B119" s="193"/>
      <c r="C119" s="185"/>
      <c r="D119" s="185"/>
      <c r="E119" s="187">
        <f t="shared" si="11"/>
        <v>0</v>
      </c>
      <c r="F119" s="194"/>
      <c r="G119" s="195"/>
      <c r="H119" s="190">
        <f t="shared" si="10"/>
        <v>0</v>
      </c>
      <c r="I119" s="193"/>
      <c r="J119" s="197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198"/>
      <c r="EI119" s="198"/>
      <c r="EJ119" s="198"/>
      <c r="EK119" s="198"/>
      <c r="EL119" s="198"/>
      <c r="EM119" s="198"/>
      <c r="EN119" s="198"/>
      <c r="EO119" s="198"/>
      <c r="EP119" s="198"/>
      <c r="EQ119" s="198"/>
      <c r="ER119" s="198"/>
      <c r="ES119" s="198"/>
      <c r="ET119" s="198"/>
      <c r="EU119" s="198"/>
      <c r="EV119" s="198"/>
      <c r="EW119" s="198"/>
      <c r="EX119" s="198"/>
      <c r="EY119" s="198"/>
      <c r="EZ119" s="198"/>
      <c r="FA119" s="198"/>
      <c r="FB119" s="198"/>
      <c r="FC119" s="198"/>
      <c r="FD119" s="198"/>
      <c r="FE119" s="198"/>
      <c r="FF119" s="198"/>
      <c r="FG119" s="198"/>
      <c r="FH119" s="198"/>
      <c r="FI119" s="198"/>
    </row>
    <row r="120" spans="2:165">
      <c r="B120" s="193"/>
      <c r="C120" s="185"/>
      <c r="D120" s="185"/>
      <c r="E120" s="187">
        <f t="shared" si="11"/>
        <v>0</v>
      </c>
      <c r="F120" s="194"/>
      <c r="G120" s="195"/>
      <c r="H120" s="190">
        <f t="shared" si="10"/>
        <v>0</v>
      </c>
      <c r="I120" s="193"/>
      <c r="J120" s="197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198"/>
      <c r="EN120" s="198"/>
      <c r="EO120" s="198"/>
      <c r="EP120" s="198"/>
      <c r="EQ120" s="198"/>
      <c r="ER120" s="198"/>
      <c r="ES120" s="198"/>
      <c r="ET120" s="198"/>
      <c r="EU120" s="198"/>
      <c r="EV120" s="198"/>
      <c r="EW120" s="198"/>
      <c r="EX120" s="198"/>
      <c r="EY120" s="198"/>
      <c r="EZ120" s="198"/>
      <c r="FA120" s="198"/>
      <c r="FB120" s="198"/>
      <c r="FC120" s="198"/>
      <c r="FD120" s="198"/>
      <c r="FE120" s="198"/>
      <c r="FF120" s="198"/>
      <c r="FG120" s="198"/>
      <c r="FH120" s="198"/>
      <c r="FI120" s="198"/>
    </row>
    <row r="121" spans="2:165">
      <c r="B121" s="193"/>
      <c r="C121" s="185"/>
      <c r="D121" s="185"/>
      <c r="E121" s="187">
        <f t="shared" si="11"/>
        <v>0</v>
      </c>
      <c r="F121" s="194"/>
      <c r="G121" s="195"/>
      <c r="H121" s="190">
        <f t="shared" si="10"/>
        <v>0</v>
      </c>
      <c r="I121" s="193"/>
      <c r="J121" s="197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  <c r="EC121" s="198"/>
      <c r="ED121" s="198"/>
      <c r="EE121" s="198"/>
      <c r="EF121" s="198"/>
      <c r="EG121" s="198"/>
      <c r="EH121" s="198"/>
      <c r="EI121" s="198"/>
      <c r="EJ121" s="198"/>
      <c r="EK121" s="198"/>
      <c r="EL121" s="198"/>
      <c r="EM121" s="198"/>
      <c r="EN121" s="198"/>
      <c r="EO121" s="198"/>
      <c r="EP121" s="198"/>
      <c r="EQ121" s="198"/>
      <c r="ER121" s="198"/>
      <c r="ES121" s="198"/>
      <c r="ET121" s="198"/>
      <c r="EU121" s="198"/>
      <c r="EV121" s="198"/>
      <c r="EW121" s="198"/>
      <c r="EX121" s="198"/>
      <c r="EY121" s="198"/>
      <c r="EZ121" s="198"/>
      <c r="FA121" s="198"/>
      <c r="FB121" s="198"/>
      <c r="FC121" s="198"/>
      <c r="FD121" s="198"/>
      <c r="FE121" s="198"/>
      <c r="FF121" s="198"/>
      <c r="FG121" s="198"/>
      <c r="FH121" s="198"/>
      <c r="FI121" s="198"/>
    </row>
    <row r="122" spans="2:165">
      <c r="B122" s="193"/>
      <c r="C122" s="185"/>
      <c r="D122" s="185"/>
      <c r="E122" s="187">
        <f t="shared" si="11"/>
        <v>0</v>
      </c>
      <c r="F122" s="194"/>
      <c r="G122" s="195"/>
      <c r="H122" s="190">
        <f t="shared" si="10"/>
        <v>0</v>
      </c>
      <c r="I122" s="193"/>
      <c r="J122" s="197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198"/>
      <c r="EI122" s="198"/>
      <c r="EJ122" s="198"/>
      <c r="EK122" s="198"/>
      <c r="EL122" s="198"/>
      <c r="EM122" s="198"/>
      <c r="EN122" s="198"/>
      <c r="EO122" s="198"/>
      <c r="EP122" s="198"/>
      <c r="EQ122" s="198"/>
      <c r="ER122" s="198"/>
      <c r="ES122" s="198"/>
      <c r="ET122" s="198"/>
      <c r="EU122" s="198"/>
      <c r="EV122" s="198"/>
      <c r="EW122" s="198"/>
      <c r="EX122" s="198"/>
      <c r="EY122" s="198"/>
      <c r="EZ122" s="198"/>
      <c r="FA122" s="198"/>
      <c r="FB122" s="198"/>
      <c r="FC122" s="198"/>
      <c r="FD122" s="198"/>
      <c r="FE122" s="198"/>
      <c r="FF122" s="198"/>
      <c r="FG122" s="198"/>
      <c r="FH122" s="198"/>
      <c r="FI122" s="198"/>
    </row>
    <row r="123" spans="2:165">
      <c r="B123" s="193"/>
      <c r="C123" s="185"/>
      <c r="D123" s="185"/>
      <c r="E123" s="187">
        <f t="shared" si="11"/>
        <v>0</v>
      </c>
      <c r="F123" s="194"/>
      <c r="G123" s="195"/>
      <c r="H123" s="190">
        <f t="shared" si="10"/>
        <v>0</v>
      </c>
      <c r="I123" s="193"/>
      <c r="J123" s="197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  <c r="EG123" s="198"/>
      <c r="EH123" s="198"/>
      <c r="EI123" s="198"/>
      <c r="EJ123" s="198"/>
      <c r="EK123" s="198"/>
      <c r="EL123" s="198"/>
      <c r="EM123" s="198"/>
      <c r="EN123" s="198"/>
      <c r="EO123" s="198"/>
      <c r="EP123" s="198"/>
      <c r="EQ123" s="198"/>
      <c r="ER123" s="198"/>
      <c r="ES123" s="198"/>
      <c r="ET123" s="198"/>
      <c r="EU123" s="198"/>
      <c r="EV123" s="198"/>
      <c r="EW123" s="198"/>
      <c r="EX123" s="198"/>
      <c r="EY123" s="198"/>
      <c r="EZ123" s="198"/>
      <c r="FA123" s="198"/>
      <c r="FB123" s="198"/>
      <c r="FC123" s="198"/>
      <c r="FD123" s="198"/>
      <c r="FE123" s="198"/>
      <c r="FF123" s="198"/>
      <c r="FG123" s="198"/>
      <c r="FH123" s="198"/>
      <c r="FI123" s="198"/>
    </row>
    <row r="124" spans="2:165">
      <c r="B124" s="193"/>
      <c r="C124" s="185"/>
      <c r="D124" s="185"/>
      <c r="E124" s="187">
        <f t="shared" si="11"/>
        <v>0</v>
      </c>
      <c r="F124" s="194"/>
      <c r="G124" s="195"/>
      <c r="H124" s="190">
        <f t="shared" si="10"/>
        <v>0</v>
      </c>
      <c r="I124" s="193"/>
      <c r="J124" s="197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198"/>
      <c r="EI124" s="198"/>
      <c r="EJ124" s="198"/>
      <c r="EK124" s="198"/>
      <c r="EL124" s="198"/>
      <c r="EM124" s="198"/>
      <c r="EN124" s="198"/>
      <c r="EO124" s="198"/>
      <c r="EP124" s="198"/>
      <c r="EQ124" s="198"/>
      <c r="ER124" s="198"/>
      <c r="ES124" s="198"/>
      <c r="ET124" s="198"/>
      <c r="EU124" s="198"/>
      <c r="EV124" s="198"/>
      <c r="EW124" s="198"/>
      <c r="EX124" s="198"/>
      <c r="EY124" s="198"/>
      <c r="EZ124" s="198"/>
      <c r="FA124" s="198"/>
      <c r="FB124" s="198"/>
      <c r="FC124" s="198"/>
      <c r="FD124" s="198"/>
      <c r="FE124" s="198"/>
      <c r="FF124" s="198"/>
      <c r="FG124" s="198"/>
      <c r="FH124" s="198"/>
      <c r="FI124" s="198"/>
    </row>
    <row r="125" spans="2:165">
      <c r="B125" s="193"/>
      <c r="C125" s="185"/>
      <c r="D125" s="185"/>
      <c r="E125" s="187">
        <f t="shared" si="11"/>
        <v>0</v>
      </c>
      <c r="F125" s="194"/>
      <c r="G125" s="195"/>
      <c r="H125" s="190">
        <f t="shared" si="10"/>
        <v>0</v>
      </c>
      <c r="I125" s="193"/>
      <c r="J125" s="197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  <c r="EC125" s="198"/>
      <c r="ED125" s="198"/>
      <c r="EE125" s="198"/>
      <c r="EF125" s="198"/>
      <c r="EG125" s="198"/>
      <c r="EH125" s="198"/>
      <c r="EI125" s="198"/>
      <c r="EJ125" s="198"/>
      <c r="EK125" s="198"/>
      <c r="EL125" s="198"/>
      <c r="EM125" s="198"/>
      <c r="EN125" s="198"/>
      <c r="EO125" s="198"/>
      <c r="EP125" s="198"/>
      <c r="EQ125" s="198"/>
      <c r="ER125" s="198"/>
      <c r="ES125" s="198"/>
      <c r="ET125" s="198"/>
      <c r="EU125" s="198"/>
      <c r="EV125" s="198"/>
      <c r="EW125" s="198"/>
      <c r="EX125" s="198"/>
      <c r="EY125" s="198"/>
      <c r="EZ125" s="198"/>
      <c r="FA125" s="198"/>
      <c r="FB125" s="198"/>
      <c r="FC125" s="198"/>
      <c r="FD125" s="198"/>
      <c r="FE125" s="198"/>
      <c r="FF125" s="198"/>
      <c r="FG125" s="198"/>
      <c r="FH125" s="198"/>
      <c r="FI125" s="198"/>
    </row>
    <row r="126" spans="2:165">
      <c r="B126" s="193"/>
      <c r="C126" s="185"/>
      <c r="D126" s="185"/>
      <c r="E126" s="187">
        <f t="shared" si="11"/>
        <v>0</v>
      </c>
      <c r="F126" s="194"/>
      <c r="G126" s="195"/>
      <c r="H126" s="190">
        <f t="shared" si="10"/>
        <v>0</v>
      </c>
      <c r="I126" s="193"/>
      <c r="J126" s="197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  <c r="DY126" s="198"/>
      <c r="DZ126" s="198"/>
      <c r="EA126" s="198"/>
      <c r="EB126" s="198"/>
      <c r="EC126" s="198"/>
      <c r="ED126" s="198"/>
      <c r="EE126" s="198"/>
      <c r="EF126" s="198"/>
      <c r="EG126" s="198"/>
      <c r="EH126" s="198"/>
      <c r="EI126" s="198"/>
      <c r="EJ126" s="198"/>
      <c r="EK126" s="198"/>
      <c r="EL126" s="198"/>
      <c r="EM126" s="198"/>
      <c r="EN126" s="198"/>
      <c r="EO126" s="198"/>
      <c r="EP126" s="198"/>
      <c r="EQ126" s="198"/>
      <c r="ER126" s="198"/>
      <c r="ES126" s="198"/>
      <c r="ET126" s="198"/>
      <c r="EU126" s="198"/>
      <c r="EV126" s="198"/>
      <c r="EW126" s="198"/>
      <c r="EX126" s="198"/>
      <c r="EY126" s="198"/>
      <c r="EZ126" s="198"/>
      <c r="FA126" s="198"/>
      <c r="FB126" s="198"/>
      <c r="FC126" s="198"/>
      <c r="FD126" s="198"/>
      <c r="FE126" s="198"/>
      <c r="FF126" s="198"/>
      <c r="FG126" s="198"/>
      <c r="FH126" s="198"/>
      <c r="FI126" s="198"/>
    </row>
    <row r="127" spans="2:165">
      <c r="B127" s="193"/>
      <c r="C127" s="185"/>
      <c r="D127" s="185"/>
      <c r="E127" s="187">
        <f t="shared" si="11"/>
        <v>0</v>
      </c>
      <c r="F127" s="194"/>
      <c r="G127" s="195"/>
      <c r="H127" s="190">
        <f t="shared" si="10"/>
        <v>0</v>
      </c>
      <c r="I127" s="193"/>
      <c r="J127" s="197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  <c r="EC127" s="198"/>
      <c r="ED127" s="198"/>
      <c r="EE127" s="198"/>
      <c r="EF127" s="198"/>
      <c r="EG127" s="198"/>
      <c r="EH127" s="198"/>
      <c r="EI127" s="198"/>
      <c r="EJ127" s="198"/>
      <c r="EK127" s="198"/>
      <c r="EL127" s="198"/>
      <c r="EM127" s="198"/>
      <c r="EN127" s="198"/>
      <c r="EO127" s="198"/>
      <c r="EP127" s="198"/>
      <c r="EQ127" s="198"/>
      <c r="ER127" s="198"/>
      <c r="ES127" s="198"/>
      <c r="ET127" s="198"/>
      <c r="EU127" s="198"/>
      <c r="EV127" s="198"/>
      <c r="EW127" s="198"/>
      <c r="EX127" s="198"/>
      <c r="EY127" s="198"/>
      <c r="EZ127" s="198"/>
      <c r="FA127" s="198"/>
      <c r="FB127" s="198"/>
      <c r="FC127" s="198"/>
      <c r="FD127" s="198"/>
      <c r="FE127" s="198"/>
      <c r="FF127" s="198"/>
      <c r="FG127" s="198"/>
      <c r="FH127" s="198"/>
      <c r="FI127" s="198"/>
    </row>
    <row r="128" spans="2:165">
      <c r="B128" s="193"/>
      <c r="C128" s="185"/>
      <c r="D128" s="185"/>
      <c r="E128" s="187">
        <f t="shared" si="11"/>
        <v>0</v>
      </c>
      <c r="F128" s="194"/>
      <c r="G128" s="195"/>
      <c r="H128" s="190">
        <f t="shared" si="10"/>
        <v>0</v>
      </c>
      <c r="I128" s="193"/>
      <c r="J128" s="197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  <c r="EC128" s="198"/>
      <c r="ED128" s="198"/>
      <c r="EE128" s="198"/>
      <c r="EF128" s="198"/>
      <c r="EG128" s="198"/>
      <c r="EH128" s="198"/>
      <c r="EI128" s="198"/>
      <c r="EJ128" s="198"/>
      <c r="EK128" s="198"/>
      <c r="EL128" s="198"/>
      <c r="EM128" s="198"/>
      <c r="EN128" s="198"/>
      <c r="EO128" s="198"/>
      <c r="EP128" s="198"/>
      <c r="EQ128" s="198"/>
      <c r="ER128" s="198"/>
      <c r="ES128" s="198"/>
      <c r="ET128" s="198"/>
      <c r="EU128" s="198"/>
      <c r="EV128" s="198"/>
      <c r="EW128" s="198"/>
      <c r="EX128" s="198"/>
      <c r="EY128" s="198"/>
      <c r="EZ128" s="198"/>
      <c r="FA128" s="198"/>
      <c r="FB128" s="198"/>
      <c r="FC128" s="198"/>
      <c r="FD128" s="198"/>
      <c r="FE128" s="198"/>
      <c r="FF128" s="198"/>
      <c r="FG128" s="198"/>
      <c r="FH128" s="198"/>
      <c r="FI128" s="198"/>
    </row>
    <row r="129" spans="2:165">
      <c r="B129" s="193"/>
      <c r="C129" s="185"/>
      <c r="D129" s="185"/>
      <c r="E129" s="187">
        <f t="shared" si="11"/>
        <v>0</v>
      </c>
      <c r="F129" s="194"/>
      <c r="G129" s="195"/>
      <c r="H129" s="190">
        <f t="shared" si="10"/>
        <v>0</v>
      </c>
      <c r="I129" s="193"/>
      <c r="J129" s="197"/>
      <c r="K129" s="198"/>
      <c r="L129" s="198"/>
      <c r="M129" s="198"/>
      <c r="N129" s="198"/>
      <c r="O129" s="198"/>
      <c r="P129" s="198"/>
      <c r="Q129" s="198"/>
      <c r="R129" s="198"/>
      <c r="S129" s="198"/>
      <c r="T129" s="198"/>
      <c r="U129" s="198"/>
      <c r="V129" s="198"/>
      <c r="W129" s="198"/>
      <c r="X129" s="198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  <c r="EC129" s="198"/>
      <c r="ED129" s="198"/>
      <c r="EE129" s="198"/>
      <c r="EF129" s="198"/>
      <c r="EG129" s="198"/>
      <c r="EH129" s="198"/>
      <c r="EI129" s="198"/>
      <c r="EJ129" s="198"/>
      <c r="EK129" s="198"/>
      <c r="EL129" s="198"/>
      <c r="EM129" s="198"/>
      <c r="EN129" s="198"/>
      <c r="EO129" s="198"/>
      <c r="EP129" s="198"/>
      <c r="EQ129" s="198"/>
      <c r="ER129" s="198"/>
      <c r="ES129" s="198"/>
      <c r="ET129" s="198"/>
      <c r="EU129" s="198"/>
      <c r="EV129" s="198"/>
      <c r="EW129" s="198"/>
      <c r="EX129" s="198"/>
      <c r="EY129" s="198"/>
      <c r="EZ129" s="198"/>
      <c r="FA129" s="198"/>
      <c r="FB129" s="198"/>
      <c r="FC129" s="198"/>
      <c r="FD129" s="198"/>
      <c r="FE129" s="198"/>
      <c r="FF129" s="198"/>
      <c r="FG129" s="198"/>
      <c r="FH129" s="198"/>
      <c r="FI129" s="198"/>
    </row>
    <row r="130" spans="2:165">
      <c r="B130" s="193"/>
      <c r="C130" s="185"/>
      <c r="D130" s="185"/>
      <c r="E130" s="187">
        <f t="shared" si="11"/>
        <v>0</v>
      </c>
      <c r="F130" s="194"/>
      <c r="G130" s="195"/>
      <c r="H130" s="190">
        <f t="shared" si="10"/>
        <v>0</v>
      </c>
      <c r="I130" s="193"/>
      <c r="J130" s="197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8"/>
      <c r="Y130" s="198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  <c r="EC130" s="198"/>
      <c r="ED130" s="198"/>
      <c r="EE130" s="198"/>
      <c r="EF130" s="198"/>
      <c r="EG130" s="198"/>
      <c r="EH130" s="198"/>
      <c r="EI130" s="198"/>
      <c r="EJ130" s="198"/>
      <c r="EK130" s="198"/>
      <c r="EL130" s="198"/>
      <c r="EM130" s="198"/>
      <c r="EN130" s="198"/>
      <c r="EO130" s="198"/>
      <c r="EP130" s="198"/>
      <c r="EQ130" s="198"/>
      <c r="ER130" s="198"/>
      <c r="ES130" s="198"/>
      <c r="ET130" s="198"/>
      <c r="EU130" s="198"/>
      <c r="EV130" s="198"/>
      <c r="EW130" s="198"/>
      <c r="EX130" s="198"/>
      <c r="EY130" s="198"/>
      <c r="EZ130" s="198"/>
      <c r="FA130" s="198"/>
      <c r="FB130" s="198"/>
      <c r="FC130" s="198"/>
      <c r="FD130" s="198"/>
      <c r="FE130" s="198"/>
      <c r="FF130" s="198"/>
      <c r="FG130" s="198"/>
      <c r="FH130" s="198"/>
      <c r="FI130" s="198"/>
    </row>
    <row r="131" spans="2:165">
      <c r="B131" s="193"/>
      <c r="C131" s="185"/>
      <c r="D131" s="185"/>
      <c r="E131" s="187">
        <f t="shared" si="11"/>
        <v>0</v>
      </c>
      <c r="F131" s="194"/>
      <c r="G131" s="195"/>
      <c r="H131" s="190">
        <f t="shared" si="10"/>
        <v>0</v>
      </c>
      <c r="I131" s="193"/>
      <c r="J131" s="197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8"/>
      <c r="Y131" s="198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  <c r="EC131" s="198"/>
      <c r="ED131" s="198"/>
      <c r="EE131" s="198"/>
      <c r="EF131" s="198"/>
      <c r="EG131" s="198"/>
      <c r="EH131" s="198"/>
      <c r="EI131" s="198"/>
      <c r="EJ131" s="198"/>
      <c r="EK131" s="198"/>
      <c r="EL131" s="198"/>
      <c r="EM131" s="198"/>
      <c r="EN131" s="198"/>
      <c r="EO131" s="198"/>
      <c r="EP131" s="198"/>
      <c r="EQ131" s="198"/>
      <c r="ER131" s="198"/>
      <c r="ES131" s="198"/>
      <c r="ET131" s="198"/>
      <c r="EU131" s="198"/>
      <c r="EV131" s="198"/>
      <c r="EW131" s="198"/>
      <c r="EX131" s="198"/>
      <c r="EY131" s="198"/>
      <c r="EZ131" s="198"/>
      <c r="FA131" s="198"/>
      <c r="FB131" s="198"/>
      <c r="FC131" s="198"/>
      <c r="FD131" s="198"/>
      <c r="FE131" s="198"/>
      <c r="FF131" s="198"/>
      <c r="FG131" s="198"/>
      <c r="FH131" s="198"/>
      <c r="FI131" s="198"/>
    </row>
    <row r="132" spans="2:165">
      <c r="B132" s="193"/>
      <c r="C132" s="185"/>
      <c r="D132" s="185"/>
      <c r="E132" s="187">
        <f>D132-C132</f>
        <v>0</v>
      </c>
      <c r="F132" s="194"/>
      <c r="G132" s="195"/>
      <c r="H132" s="190">
        <f t="shared" si="10"/>
        <v>0</v>
      </c>
      <c r="I132" s="193"/>
      <c r="J132" s="197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8"/>
      <c r="Y132" s="198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  <c r="EC132" s="198"/>
      <c r="ED132" s="198"/>
      <c r="EE132" s="198"/>
      <c r="EF132" s="198"/>
      <c r="EG132" s="198"/>
      <c r="EH132" s="198"/>
      <c r="EI132" s="198"/>
      <c r="EJ132" s="198"/>
      <c r="EK132" s="198"/>
      <c r="EL132" s="198"/>
      <c r="EM132" s="198"/>
      <c r="EN132" s="198"/>
      <c r="EO132" s="198"/>
      <c r="EP132" s="198"/>
      <c r="EQ132" s="198"/>
      <c r="ER132" s="198"/>
      <c r="ES132" s="198"/>
      <c r="ET132" s="198"/>
      <c r="EU132" s="198"/>
      <c r="EV132" s="198"/>
      <c r="EW132" s="198"/>
      <c r="EX132" s="198"/>
      <c r="EY132" s="198"/>
      <c r="EZ132" s="198"/>
      <c r="FA132" s="198"/>
      <c r="FB132" s="198"/>
      <c r="FC132" s="198"/>
      <c r="FD132" s="198"/>
      <c r="FE132" s="198"/>
      <c r="FF132" s="198"/>
      <c r="FG132" s="198"/>
      <c r="FH132" s="198"/>
      <c r="FI132" s="198"/>
    </row>
    <row r="133" spans="2:165">
      <c r="B133" s="193"/>
      <c r="C133" s="185"/>
      <c r="D133" s="185"/>
      <c r="E133" s="187">
        <f t="shared" si="11"/>
        <v>0</v>
      </c>
      <c r="F133" s="194"/>
      <c r="G133" s="195"/>
      <c r="H133" s="190">
        <f t="shared" si="10"/>
        <v>0</v>
      </c>
      <c r="I133" s="193"/>
      <c r="J133" s="197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8"/>
      <c r="Y133" s="198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  <c r="EC133" s="198"/>
      <c r="ED133" s="198"/>
      <c r="EE133" s="198"/>
      <c r="EF133" s="198"/>
      <c r="EG133" s="198"/>
      <c r="EH133" s="198"/>
      <c r="EI133" s="198"/>
      <c r="EJ133" s="198"/>
      <c r="EK133" s="198"/>
      <c r="EL133" s="198"/>
      <c r="EM133" s="198"/>
      <c r="EN133" s="198"/>
      <c r="EO133" s="198"/>
      <c r="EP133" s="198"/>
      <c r="EQ133" s="198"/>
      <c r="ER133" s="198"/>
      <c r="ES133" s="198"/>
      <c r="ET133" s="198"/>
      <c r="EU133" s="198"/>
      <c r="EV133" s="198"/>
      <c r="EW133" s="198"/>
      <c r="EX133" s="198"/>
      <c r="EY133" s="198"/>
      <c r="EZ133" s="198"/>
      <c r="FA133" s="198"/>
      <c r="FB133" s="198"/>
      <c r="FC133" s="198"/>
      <c r="FD133" s="198"/>
      <c r="FE133" s="198"/>
      <c r="FF133" s="198"/>
      <c r="FG133" s="198"/>
      <c r="FH133" s="198"/>
      <c r="FI133" s="198"/>
    </row>
    <row r="134" spans="2:165">
      <c r="B134" s="193"/>
      <c r="C134" s="185"/>
      <c r="D134" s="185"/>
      <c r="E134" s="187">
        <f t="shared" si="11"/>
        <v>0</v>
      </c>
      <c r="F134" s="194"/>
      <c r="G134" s="195"/>
      <c r="H134" s="190">
        <f t="shared" si="10"/>
        <v>0</v>
      </c>
      <c r="I134" s="193"/>
      <c r="J134" s="197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8"/>
      <c r="Y134" s="198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  <c r="EC134" s="198"/>
      <c r="ED134" s="198"/>
      <c r="EE134" s="198"/>
      <c r="EF134" s="198"/>
      <c r="EG134" s="198"/>
      <c r="EH134" s="198"/>
      <c r="EI134" s="198"/>
      <c r="EJ134" s="198"/>
      <c r="EK134" s="198"/>
      <c r="EL134" s="198"/>
      <c r="EM134" s="198"/>
      <c r="EN134" s="198"/>
      <c r="EO134" s="198"/>
      <c r="EP134" s="198"/>
      <c r="EQ134" s="198"/>
      <c r="ER134" s="198"/>
      <c r="ES134" s="198"/>
      <c r="ET134" s="198"/>
      <c r="EU134" s="198"/>
      <c r="EV134" s="198"/>
      <c r="EW134" s="198"/>
      <c r="EX134" s="198"/>
      <c r="EY134" s="198"/>
      <c r="EZ134" s="198"/>
      <c r="FA134" s="198"/>
      <c r="FB134" s="198"/>
      <c r="FC134" s="198"/>
      <c r="FD134" s="198"/>
      <c r="FE134" s="198"/>
      <c r="FF134" s="198"/>
      <c r="FG134" s="198"/>
      <c r="FH134" s="198"/>
      <c r="FI134" s="198"/>
    </row>
    <row r="135" spans="2:165">
      <c r="B135" s="193"/>
      <c r="C135" s="185"/>
      <c r="D135" s="185"/>
      <c r="E135" s="187">
        <f t="shared" si="11"/>
        <v>0</v>
      </c>
      <c r="F135" s="194"/>
      <c r="G135" s="195"/>
      <c r="H135" s="190">
        <f t="shared" si="10"/>
        <v>0</v>
      </c>
      <c r="I135" s="193"/>
      <c r="J135" s="197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  <c r="EC135" s="198"/>
      <c r="ED135" s="198"/>
      <c r="EE135" s="198"/>
      <c r="EF135" s="198"/>
      <c r="EG135" s="198"/>
      <c r="EH135" s="198"/>
      <c r="EI135" s="198"/>
      <c r="EJ135" s="198"/>
      <c r="EK135" s="198"/>
      <c r="EL135" s="198"/>
      <c r="EM135" s="198"/>
      <c r="EN135" s="198"/>
      <c r="EO135" s="198"/>
      <c r="EP135" s="198"/>
      <c r="EQ135" s="198"/>
      <c r="ER135" s="198"/>
      <c r="ES135" s="198"/>
      <c r="ET135" s="198"/>
      <c r="EU135" s="198"/>
      <c r="EV135" s="198"/>
      <c r="EW135" s="198"/>
      <c r="EX135" s="198"/>
      <c r="EY135" s="198"/>
      <c r="EZ135" s="198"/>
      <c r="FA135" s="198"/>
      <c r="FB135" s="198"/>
      <c r="FC135" s="198"/>
      <c r="FD135" s="198"/>
      <c r="FE135" s="198"/>
      <c r="FF135" s="198"/>
      <c r="FG135" s="198"/>
      <c r="FH135" s="198"/>
      <c r="FI135" s="198"/>
    </row>
    <row r="136" spans="2:165">
      <c r="B136" s="193"/>
      <c r="C136" s="185"/>
      <c r="D136" s="185"/>
      <c r="E136" s="187">
        <f t="shared" si="11"/>
        <v>0</v>
      </c>
      <c r="F136" s="194"/>
      <c r="G136" s="195"/>
      <c r="H136" s="190">
        <f t="shared" si="10"/>
        <v>0</v>
      </c>
      <c r="I136" s="193"/>
      <c r="J136" s="197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  <c r="EC136" s="198"/>
      <c r="ED136" s="198"/>
      <c r="EE136" s="198"/>
      <c r="EF136" s="198"/>
      <c r="EG136" s="198"/>
      <c r="EH136" s="198"/>
      <c r="EI136" s="198"/>
      <c r="EJ136" s="198"/>
      <c r="EK136" s="198"/>
      <c r="EL136" s="198"/>
      <c r="EM136" s="198"/>
      <c r="EN136" s="198"/>
      <c r="EO136" s="198"/>
      <c r="EP136" s="198"/>
      <c r="EQ136" s="198"/>
      <c r="ER136" s="198"/>
      <c r="ES136" s="198"/>
      <c r="ET136" s="198"/>
      <c r="EU136" s="198"/>
      <c r="EV136" s="198"/>
      <c r="EW136" s="198"/>
      <c r="EX136" s="198"/>
      <c r="EY136" s="198"/>
      <c r="EZ136" s="198"/>
      <c r="FA136" s="198"/>
      <c r="FB136" s="198"/>
      <c r="FC136" s="198"/>
      <c r="FD136" s="198"/>
      <c r="FE136" s="198"/>
      <c r="FF136" s="198"/>
      <c r="FG136" s="198"/>
      <c r="FH136" s="198"/>
      <c r="FI136" s="198"/>
    </row>
    <row r="137" spans="2:165">
      <c r="B137" s="193"/>
      <c r="C137" s="185"/>
      <c r="D137" s="185"/>
      <c r="E137" s="187">
        <f t="shared" si="11"/>
        <v>0</v>
      </c>
      <c r="F137" s="194"/>
      <c r="G137" s="195"/>
      <c r="H137" s="190">
        <f t="shared" si="10"/>
        <v>0</v>
      </c>
      <c r="I137" s="193"/>
      <c r="J137" s="197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8"/>
      <c r="Y137" s="198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  <c r="EC137" s="198"/>
      <c r="ED137" s="198"/>
      <c r="EE137" s="198"/>
      <c r="EF137" s="198"/>
      <c r="EG137" s="198"/>
      <c r="EH137" s="198"/>
      <c r="EI137" s="198"/>
      <c r="EJ137" s="198"/>
      <c r="EK137" s="198"/>
      <c r="EL137" s="198"/>
      <c r="EM137" s="198"/>
      <c r="EN137" s="198"/>
      <c r="EO137" s="198"/>
      <c r="EP137" s="198"/>
      <c r="EQ137" s="198"/>
      <c r="ER137" s="198"/>
      <c r="ES137" s="198"/>
      <c r="ET137" s="198"/>
      <c r="EU137" s="198"/>
      <c r="EV137" s="198"/>
      <c r="EW137" s="198"/>
      <c r="EX137" s="198"/>
      <c r="EY137" s="198"/>
      <c r="EZ137" s="198"/>
      <c r="FA137" s="198"/>
      <c r="FB137" s="198"/>
      <c r="FC137" s="198"/>
      <c r="FD137" s="198"/>
      <c r="FE137" s="198"/>
      <c r="FF137" s="198"/>
      <c r="FG137" s="198"/>
      <c r="FH137" s="198"/>
      <c r="FI137" s="198"/>
    </row>
    <row r="138" spans="2:165">
      <c r="B138" s="193"/>
      <c r="C138" s="185"/>
      <c r="D138" s="185"/>
      <c r="E138" s="187">
        <f t="shared" si="11"/>
        <v>0</v>
      </c>
      <c r="F138" s="194"/>
      <c r="G138" s="195"/>
      <c r="H138" s="190">
        <f t="shared" si="10"/>
        <v>0</v>
      </c>
      <c r="I138" s="193"/>
      <c r="J138" s="197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8"/>
      <c r="Y138" s="198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  <c r="EC138" s="198"/>
      <c r="ED138" s="198"/>
      <c r="EE138" s="198"/>
      <c r="EF138" s="198"/>
      <c r="EG138" s="198"/>
      <c r="EH138" s="198"/>
      <c r="EI138" s="198"/>
      <c r="EJ138" s="198"/>
      <c r="EK138" s="198"/>
      <c r="EL138" s="198"/>
      <c r="EM138" s="198"/>
      <c r="EN138" s="198"/>
      <c r="EO138" s="198"/>
      <c r="EP138" s="198"/>
      <c r="EQ138" s="198"/>
      <c r="ER138" s="198"/>
      <c r="ES138" s="198"/>
      <c r="ET138" s="198"/>
      <c r="EU138" s="198"/>
      <c r="EV138" s="198"/>
      <c r="EW138" s="198"/>
      <c r="EX138" s="198"/>
      <c r="EY138" s="198"/>
      <c r="EZ138" s="198"/>
      <c r="FA138" s="198"/>
      <c r="FB138" s="198"/>
      <c r="FC138" s="198"/>
      <c r="FD138" s="198"/>
      <c r="FE138" s="198"/>
      <c r="FF138" s="198"/>
      <c r="FG138" s="198"/>
      <c r="FH138" s="198"/>
      <c r="FI138" s="198"/>
    </row>
    <row r="139" spans="2:165">
      <c r="B139" s="193"/>
      <c r="C139" s="185"/>
      <c r="D139" s="185"/>
      <c r="E139" s="187">
        <f t="shared" si="11"/>
        <v>0</v>
      </c>
      <c r="F139" s="194"/>
      <c r="G139" s="195"/>
      <c r="H139" s="190">
        <f t="shared" si="10"/>
        <v>0</v>
      </c>
      <c r="I139" s="193"/>
      <c r="J139" s="197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8"/>
      <c r="Y139" s="198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  <c r="EC139" s="198"/>
      <c r="ED139" s="198"/>
      <c r="EE139" s="198"/>
      <c r="EF139" s="198"/>
      <c r="EG139" s="198"/>
      <c r="EH139" s="198"/>
      <c r="EI139" s="198"/>
      <c r="EJ139" s="198"/>
      <c r="EK139" s="198"/>
      <c r="EL139" s="198"/>
      <c r="EM139" s="198"/>
      <c r="EN139" s="198"/>
      <c r="EO139" s="198"/>
      <c r="EP139" s="198"/>
      <c r="EQ139" s="198"/>
      <c r="ER139" s="198"/>
      <c r="ES139" s="198"/>
      <c r="ET139" s="198"/>
      <c r="EU139" s="198"/>
      <c r="EV139" s="198"/>
      <c r="EW139" s="198"/>
      <c r="EX139" s="198"/>
      <c r="EY139" s="198"/>
      <c r="EZ139" s="198"/>
      <c r="FA139" s="198"/>
      <c r="FB139" s="198"/>
      <c r="FC139" s="198"/>
      <c r="FD139" s="198"/>
      <c r="FE139" s="198"/>
      <c r="FF139" s="198"/>
      <c r="FG139" s="198"/>
      <c r="FH139" s="198"/>
      <c r="FI139" s="198"/>
    </row>
    <row r="140" spans="2:165">
      <c r="B140" s="193"/>
      <c r="C140" s="185"/>
      <c r="D140" s="185"/>
      <c r="E140" s="187">
        <f t="shared" si="11"/>
        <v>0</v>
      </c>
      <c r="F140" s="194"/>
      <c r="G140" s="195"/>
      <c r="H140" s="190">
        <f t="shared" si="10"/>
        <v>0</v>
      </c>
      <c r="I140" s="193"/>
      <c r="J140" s="197"/>
      <c r="K140" s="198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8"/>
      <c r="X140" s="198"/>
      <c r="Y140" s="198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  <c r="EC140" s="198"/>
      <c r="ED140" s="198"/>
      <c r="EE140" s="198"/>
      <c r="EF140" s="198"/>
      <c r="EG140" s="198"/>
      <c r="EH140" s="198"/>
      <c r="EI140" s="198"/>
      <c r="EJ140" s="198"/>
      <c r="EK140" s="198"/>
      <c r="EL140" s="198"/>
      <c r="EM140" s="198"/>
      <c r="EN140" s="198"/>
      <c r="EO140" s="198"/>
      <c r="EP140" s="198"/>
      <c r="EQ140" s="198"/>
      <c r="ER140" s="198"/>
      <c r="ES140" s="198"/>
      <c r="ET140" s="198"/>
      <c r="EU140" s="198"/>
      <c r="EV140" s="198"/>
      <c r="EW140" s="198"/>
      <c r="EX140" s="198"/>
      <c r="EY140" s="198"/>
      <c r="EZ140" s="198"/>
      <c r="FA140" s="198"/>
      <c r="FB140" s="198"/>
      <c r="FC140" s="198"/>
      <c r="FD140" s="198"/>
      <c r="FE140" s="198"/>
      <c r="FF140" s="198"/>
      <c r="FG140" s="198"/>
      <c r="FH140" s="198"/>
      <c r="FI140" s="198"/>
    </row>
    <row r="141" spans="2:165">
      <c r="B141" s="193"/>
      <c r="C141" s="185"/>
      <c r="D141" s="185"/>
      <c r="E141" s="187">
        <f t="shared" si="11"/>
        <v>0</v>
      </c>
      <c r="F141" s="194"/>
      <c r="G141" s="195"/>
      <c r="H141" s="190">
        <f t="shared" si="10"/>
        <v>0</v>
      </c>
      <c r="I141" s="193"/>
      <c r="J141" s="197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8"/>
      <c r="Y141" s="198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  <c r="EC141" s="198"/>
      <c r="ED141" s="198"/>
      <c r="EE141" s="198"/>
      <c r="EF141" s="198"/>
      <c r="EG141" s="198"/>
      <c r="EH141" s="198"/>
      <c r="EI141" s="198"/>
      <c r="EJ141" s="198"/>
      <c r="EK141" s="198"/>
      <c r="EL141" s="198"/>
      <c r="EM141" s="198"/>
      <c r="EN141" s="198"/>
      <c r="EO141" s="198"/>
      <c r="EP141" s="198"/>
      <c r="EQ141" s="198"/>
      <c r="ER141" s="198"/>
      <c r="ES141" s="198"/>
      <c r="ET141" s="198"/>
      <c r="EU141" s="198"/>
      <c r="EV141" s="198"/>
      <c r="EW141" s="198"/>
      <c r="EX141" s="198"/>
      <c r="EY141" s="198"/>
      <c r="EZ141" s="198"/>
      <c r="FA141" s="198"/>
      <c r="FB141" s="198"/>
      <c r="FC141" s="198"/>
      <c r="FD141" s="198"/>
      <c r="FE141" s="198"/>
      <c r="FF141" s="198"/>
      <c r="FG141" s="198"/>
      <c r="FH141" s="198"/>
      <c r="FI141" s="198"/>
    </row>
    <row r="142" spans="2:165">
      <c r="B142" s="193"/>
      <c r="C142" s="185"/>
      <c r="D142" s="185"/>
      <c r="E142" s="187">
        <f t="shared" si="11"/>
        <v>0</v>
      </c>
      <c r="F142" s="194"/>
      <c r="G142" s="195"/>
      <c r="H142" s="190">
        <f t="shared" si="10"/>
        <v>0</v>
      </c>
      <c r="I142" s="193"/>
      <c r="J142" s="197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8"/>
      <c r="Y142" s="198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  <c r="EC142" s="198"/>
      <c r="ED142" s="198"/>
      <c r="EE142" s="198"/>
      <c r="EF142" s="198"/>
      <c r="EG142" s="198"/>
      <c r="EH142" s="198"/>
      <c r="EI142" s="198"/>
      <c r="EJ142" s="198"/>
      <c r="EK142" s="198"/>
      <c r="EL142" s="198"/>
      <c r="EM142" s="198"/>
      <c r="EN142" s="198"/>
      <c r="EO142" s="198"/>
      <c r="EP142" s="198"/>
      <c r="EQ142" s="198"/>
      <c r="ER142" s="198"/>
      <c r="ES142" s="198"/>
      <c r="ET142" s="198"/>
      <c r="EU142" s="198"/>
      <c r="EV142" s="198"/>
      <c r="EW142" s="198"/>
      <c r="EX142" s="198"/>
      <c r="EY142" s="198"/>
      <c r="EZ142" s="198"/>
      <c r="FA142" s="198"/>
      <c r="FB142" s="198"/>
      <c r="FC142" s="198"/>
      <c r="FD142" s="198"/>
      <c r="FE142" s="198"/>
      <c r="FF142" s="198"/>
      <c r="FG142" s="198"/>
      <c r="FH142" s="198"/>
      <c r="FI142" s="198"/>
    </row>
    <row r="143" spans="2:165">
      <c r="B143" s="193"/>
      <c r="C143" s="185"/>
      <c r="D143" s="185"/>
      <c r="E143" s="187">
        <f t="shared" si="11"/>
        <v>0</v>
      </c>
      <c r="F143" s="194"/>
      <c r="G143" s="195"/>
      <c r="H143" s="190">
        <f t="shared" si="10"/>
        <v>0</v>
      </c>
      <c r="I143" s="193"/>
      <c r="J143" s="197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8"/>
      <c r="Y143" s="198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  <c r="EC143" s="198"/>
      <c r="ED143" s="198"/>
      <c r="EE143" s="198"/>
      <c r="EF143" s="198"/>
      <c r="EG143" s="198"/>
      <c r="EH143" s="198"/>
      <c r="EI143" s="198"/>
      <c r="EJ143" s="198"/>
      <c r="EK143" s="198"/>
      <c r="EL143" s="198"/>
      <c r="EM143" s="198"/>
      <c r="EN143" s="198"/>
      <c r="EO143" s="198"/>
      <c r="EP143" s="198"/>
      <c r="EQ143" s="198"/>
      <c r="ER143" s="198"/>
      <c r="ES143" s="198"/>
      <c r="ET143" s="198"/>
      <c r="EU143" s="198"/>
      <c r="EV143" s="198"/>
      <c r="EW143" s="198"/>
      <c r="EX143" s="198"/>
      <c r="EY143" s="198"/>
      <c r="EZ143" s="198"/>
      <c r="FA143" s="198"/>
      <c r="FB143" s="198"/>
      <c r="FC143" s="198"/>
      <c r="FD143" s="198"/>
      <c r="FE143" s="198"/>
      <c r="FF143" s="198"/>
      <c r="FG143" s="198"/>
      <c r="FH143" s="198"/>
      <c r="FI143" s="198"/>
    </row>
    <row r="144" spans="2:165">
      <c r="B144" s="193"/>
      <c r="C144" s="185"/>
      <c r="D144" s="185"/>
      <c r="E144" s="187">
        <f t="shared" si="11"/>
        <v>0</v>
      </c>
      <c r="F144" s="194"/>
      <c r="G144" s="195"/>
      <c r="H144" s="190">
        <f t="shared" si="10"/>
        <v>0</v>
      </c>
      <c r="I144" s="193"/>
      <c r="J144" s="197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  <c r="EC144" s="198"/>
      <c r="ED144" s="198"/>
      <c r="EE144" s="198"/>
      <c r="EF144" s="198"/>
      <c r="EG144" s="198"/>
      <c r="EH144" s="198"/>
      <c r="EI144" s="198"/>
      <c r="EJ144" s="198"/>
      <c r="EK144" s="198"/>
      <c r="EL144" s="198"/>
      <c r="EM144" s="198"/>
      <c r="EN144" s="198"/>
      <c r="EO144" s="198"/>
      <c r="EP144" s="198"/>
      <c r="EQ144" s="198"/>
      <c r="ER144" s="198"/>
      <c r="ES144" s="198"/>
      <c r="ET144" s="198"/>
      <c r="EU144" s="198"/>
      <c r="EV144" s="198"/>
      <c r="EW144" s="198"/>
      <c r="EX144" s="198"/>
      <c r="EY144" s="198"/>
      <c r="EZ144" s="198"/>
      <c r="FA144" s="198"/>
      <c r="FB144" s="198"/>
      <c r="FC144" s="198"/>
      <c r="FD144" s="198"/>
      <c r="FE144" s="198"/>
      <c r="FF144" s="198"/>
      <c r="FG144" s="198"/>
      <c r="FH144" s="198"/>
      <c r="FI144" s="198"/>
    </row>
    <row r="145" spans="2:165">
      <c r="B145" s="202"/>
      <c r="C145" s="185"/>
      <c r="D145" s="185"/>
      <c r="E145" s="187">
        <f>D145-C145</f>
        <v>0</v>
      </c>
      <c r="F145" s="203"/>
      <c r="G145" s="185"/>
      <c r="H145" s="190">
        <f>G145-F145</f>
        <v>0</v>
      </c>
      <c r="I145" s="202"/>
      <c r="J145" s="197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  <c r="EC145" s="198"/>
      <c r="ED145" s="198"/>
      <c r="EE145" s="198"/>
      <c r="EF145" s="198"/>
      <c r="EG145" s="198"/>
      <c r="EH145" s="198"/>
      <c r="EI145" s="198"/>
      <c r="EJ145" s="198"/>
      <c r="EK145" s="198"/>
      <c r="EL145" s="198"/>
      <c r="EM145" s="198"/>
      <c r="EN145" s="198"/>
      <c r="EO145" s="198"/>
      <c r="EP145" s="198"/>
      <c r="EQ145" s="198"/>
      <c r="ER145" s="198"/>
      <c r="ES145" s="198"/>
      <c r="ET145" s="198"/>
      <c r="EU145" s="198"/>
      <c r="EV145" s="198"/>
      <c r="EW145" s="198"/>
      <c r="EX145" s="198"/>
      <c r="EY145" s="198"/>
      <c r="EZ145" s="198"/>
      <c r="FA145" s="198"/>
      <c r="FB145" s="198"/>
      <c r="FC145" s="198"/>
      <c r="FD145" s="198"/>
      <c r="FE145" s="198"/>
      <c r="FF145" s="198"/>
      <c r="FG145" s="198"/>
      <c r="FH145" s="198"/>
      <c r="FI145" s="198"/>
    </row>
    <row r="146" spans="2:165">
      <c r="B146" s="201"/>
      <c r="C146" s="201"/>
      <c r="D146" s="201"/>
      <c r="E146" s="201"/>
      <c r="F146" s="201"/>
      <c r="G146" s="201"/>
      <c r="H146" s="201"/>
      <c r="I146" s="201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</row>
    <row r="147" spans="2:165">
      <c r="B147" s="201"/>
      <c r="C147" s="201"/>
      <c r="D147" s="201"/>
      <c r="E147" s="201"/>
      <c r="F147" s="201"/>
      <c r="G147" s="201"/>
      <c r="H147" s="201"/>
      <c r="I147" s="201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5"/>
      <c r="BN147" s="205"/>
    </row>
    <row r="148" spans="2:165">
      <c r="B148" s="201"/>
      <c r="C148" s="201"/>
      <c r="D148" s="201"/>
      <c r="E148" s="201"/>
      <c r="F148" s="201"/>
      <c r="G148" s="201"/>
      <c r="H148" s="201"/>
      <c r="I148" s="201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5"/>
      <c r="BN148" s="205"/>
    </row>
    <row r="149" spans="2:165">
      <c r="B149" s="201"/>
      <c r="C149" s="201"/>
      <c r="D149" s="201"/>
      <c r="E149" s="201"/>
      <c r="F149" s="201"/>
      <c r="G149" s="201"/>
      <c r="H149" s="201"/>
      <c r="I149" s="201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5"/>
      <c r="BN149" s="205"/>
    </row>
    <row r="150" spans="2:165">
      <c r="B150" s="201"/>
      <c r="C150" s="201"/>
      <c r="D150" s="201"/>
      <c r="E150" s="201"/>
      <c r="F150" s="201"/>
      <c r="G150" s="201"/>
      <c r="H150" s="201"/>
      <c r="I150" s="201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5"/>
      <c r="BN150" s="205"/>
    </row>
    <row r="151" spans="2:165">
      <c r="B151" s="201"/>
      <c r="C151" s="201"/>
      <c r="D151" s="201"/>
      <c r="E151" s="201"/>
      <c r="F151" s="201"/>
      <c r="G151" s="201"/>
      <c r="H151" s="201"/>
      <c r="I151" s="201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  <c r="AA151" s="205"/>
      <c r="AB151" s="205"/>
      <c r="AC151" s="205"/>
      <c r="AD151" s="205"/>
      <c r="AE151" s="205"/>
      <c r="AF151" s="205"/>
      <c r="AG151" s="205"/>
      <c r="AH151" s="205"/>
      <c r="AI151" s="205"/>
      <c r="AJ151" s="205"/>
      <c r="AK151" s="205"/>
      <c r="AL151" s="205"/>
      <c r="AM151" s="205"/>
      <c r="AN151" s="205"/>
      <c r="AO151" s="205"/>
      <c r="AP151" s="205"/>
      <c r="AQ151" s="205"/>
      <c r="AR151" s="205"/>
      <c r="AS151" s="205"/>
      <c r="AT151" s="205"/>
      <c r="AU151" s="205"/>
      <c r="AV151" s="205"/>
      <c r="AW151" s="205"/>
      <c r="AX151" s="205"/>
      <c r="AY151" s="205"/>
      <c r="AZ151" s="205"/>
      <c r="BA151" s="205"/>
      <c r="BB151" s="205"/>
      <c r="BC151" s="205"/>
      <c r="BD151" s="205"/>
      <c r="BE151" s="205"/>
      <c r="BF151" s="205"/>
      <c r="BG151" s="205"/>
      <c r="BH151" s="205"/>
      <c r="BI151" s="205"/>
      <c r="BJ151" s="205"/>
      <c r="BK151" s="205"/>
      <c r="BL151" s="205"/>
      <c r="BM151" s="205"/>
      <c r="BN151" s="205"/>
    </row>
    <row r="152" spans="2:165">
      <c r="B152" s="201"/>
      <c r="C152" s="201"/>
      <c r="D152" s="201"/>
      <c r="E152" s="201"/>
      <c r="F152" s="201"/>
      <c r="G152" s="201"/>
      <c r="H152" s="201"/>
      <c r="I152" s="201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  <c r="AO152" s="205"/>
      <c r="AP152" s="205"/>
      <c r="AQ152" s="205"/>
      <c r="AR152" s="205"/>
      <c r="AS152" s="205"/>
      <c r="AT152" s="205"/>
      <c r="AU152" s="205"/>
      <c r="AV152" s="205"/>
      <c r="AW152" s="205"/>
      <c r="AX152" s="205"/>
      <c r="AY152" s="205"/>
      <c r="AZ152" s="205"/>
      <c r="BA152" s="205"/>
      <c r="BB152" s="205"/>
      <c r="BC152" s="205"/>
      <c r="BD152" s="205"/>
      <c r="BE152" s="205"/>
      <c r="BF152" s="205"/>
      <c r="BG152" s="205"/>
      <c r="BH152" s="205"/>
      <c r="BI152" s="205"/>
      <c r="BJ152" s="205"/>
      <c r="BK152" s="205"/>
      <c r="BL152" s="205"/>
      <c r="BM152" s="205"/>
      <c r="BN152" s="205"/>
    </row>
    <row r="153" spans="2:165">
      <c r="B153" s="201"/>
      <c r="C153" s="201"/>
      <c r="D153" s="201"/>
      <c r="E153" s="201"/>
      <c r="F153" s="201"/>
      <c r="G153" s="201"/>
      <c r="H153" s="201"/>
      <c r="I153" s="201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  <c r="AA153" s="205"/>
      <c r="AB153" s="205"/>
      <c r="AC153" s="205"/>
      <c r="AD153" s="205"/>
      <c r="AE153" s="205"/>
      <c r="AF153" s="205"/>
      <c r="AG153" s="205"/>
      <c r="AH153" s="205"/>
      <c r="AI153" s="205"/>
      <c r="AJ153" s="205"/>
      <c r="AK153" s="205"/>
      <c r="AL153" s="205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205"/>
      <c r="BI153" s="205"/>
      <c r="BJ153" s="205"/>
      <c r="BK153" s="205"/>
      <c r="BL153" s="205"/>
      <c r="BM153" s="205"/>
      <c r="BN153" s="205"/>
    </row>
    <row r="154" spans="2:165">
      <c r="B154" s="201"/>
      <c r="C154" s="201"/>
      <c r="D154" s="201"/>
      <c r="E154" s="201"/>
      <c r="F154" s="201"/>
      <c r="G154" s="201"/>
      <c r="H154" s="201"/>
      <c r="I154" s="201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  <c r="AA154" s="205"/>
      <c r="AB154" s="205"/>
      <c r="AC154" s="205"/>
      <c r="AD154" s="205"/>
      <c r="AE154" s="205"/>
      <c r="AF154" s="205"/>
      <c r="AG154" s="205"/>
      <c r="AH154" s="205"/>
      <c r="AI154" s="205"/>
      <c r="AJ154" s="205"/>
      <c r="AK154" s="205"/>
      <c r="AL154" s="205"/>
      <c r="AM154" s="205"/>
      <c r="AN154" s="205"/>
      <c r="AO154" s="205"/>
      <c r="AP154" s="205"/>
      <c r="AQ154" s="205"/>
      <c r="AR154" s="205"/>
      <c r="AS154" s="205"/>
      <c r="AT154" s="205"/>
      <c r="AU154" s="205"/>
      <c r="AV154" s="205"/>
      <c r="AW154" s="205"/>
      <c r="AX154" s="205"/>
      <c r="AY154" s="205"/>
      <c r="AZ154" s="205"/>
      <c r="BA154" s="205"/>
      <c r="BB154" s="205"/>
      <c r="BC154" s="205"/>
      <c r="BD154" s="205"/>
      <c r="BE154" s="205"/>
      <c r="BF154" s="205"/>
      <c r="BG154" s="205"/>
      <c r="BH154" s="205"/>
      <c r="BI154" s="205"/>
      <c r="BJ154" s="205"/>
      <c r="BK154" s="205"/>
      <c r="BL154" s="205"/>
      <c r="BM154" s="205"/>
      <c r="BN154" s="205"/>
    </row>
    <row r="155" spans="2:165">
      <c r="B155" s="201"/>
      <c r="C155" s="201"/>
      <c r="D155" s="201"/>
      <c r="E155" s="201"/>
      <c r="F155" s="201"/>
      <c r="G155" s="201"/>
      <c r="H155" s="201"/>
      <c r="I155" s="201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5"/>
      <c r="BN155" s="205"/>
    </row>
    <row r="156" spans="2:165">
      <c r="B156" s="201"/>
      <c r="C156" s="201"/>
      <c r="D156" s="201"/>
      <c r="E156" s="201"/>
      <c r="F156" s="201"/>
      <c r="G156" s="201"/>
      <c r="H156" s="201"/>
      <c r="I156" s="201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5"/>
      <c r="BN156" s="205"/>
    </row>
    <row r="157" spans="2:165">
      <c r="B157" s="201"/>
      <c r="C157" s="201"/>
      <c r="D157" s="201"/>
      <c r="E157" s="201"/>
      <c r="F157" s="201"/>
      <c r="G157" s="201"/>
      <c r="H157" s="201"/>
      <c r="I157" s="201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5"/>
      <c r="BN157" s="205"/>
    </row>
    <row r="158" spans="2:165">
      <c r="B158" s="201"/>
      <c r="C158" s="201"/>
      <c r="D158" s="201"/>
      <c r="E158" s="201"/>
      <c r="F158" s="201"/>
      <c r="G158" s="201"/>
      <c r="H158" s="201"/>
      <c r="I158" s="201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5"/>
      <c r="BN158" s="205"/>
    </row>
    <row r="159" spans="2:165">
      <c r="B159" s="201"/>
      <c r="C159" s="201"/>
      <c r="D159" s="201"/>
      <c r="E159" s="201"/>
      <c r="F159" s="201"/>
      <c r="G159" s="201"/>
      <c r="H159" s="201"/>
      <c r="I159" s="201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5"/>
      <c r="BN159" s="205"/>
    </row>
    <row r="160" spans="2:165">
      <c r="B160" s="201"/>
      <c r="C160" s="201"/>
      <c r="D160" s="201"/>
      <c r="E160" s="201"/>
      <c r="F160" s="201"/>
      <c r="G160" s="201"/>
      <c r="H160" s="201"/>
      <c r="I160" s="201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205"/>
      <c r="BN160" s="205"/>
    </row>
    <row r="161" spans="2:66">
      <c r="B161" s="201"/>
      <c r="C161" s="201"/>
      <c r="D161" s="201"/>
      <c r="E161" s="201"/>
      <c r="F161" s="201"/>
      <c r="G161" s="201"/>
      <c r="H161" s="201"/>
      <c r="I161" s="201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205"/>
      <c r="BN161" s="205"/>
    </row>
    <row r="162" spans="2:66">
      <c r="B162" s="201"/>
      <c r="C162" s="201"/>
      <c r="D162" s="201"/>
      <c r="E162" s="201"/>
      <c r="F162" s="201"/>
      <c r="G162" s="201"/>
      <c r="H162" s="201"/>
      <c r="I162" s="201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205"/>
      <c r="BN162" s="205"/>
    </row>
    <row r="163" spans="2:66">
      <c r="B163" s="201"/>
      <c r="C163" s="201"/>
      <c r="D163" s="201"/>
      <c r="E163" s="201"/>
      <c r="F163" s="201"/>
      <c r="G163" s="201"/>
      <c r="H163" s="201"/>
      <c r="I163" s="201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205"/>
      <c r="BN163" s="205"/>
    </row>
    <row r="164" spans="2:66">
      <c r="B164" s="201"/>
      <c r="C164" s="201"/>
      <c r="D164" s="201"/>
      <c r="E164" s="201"/>
      <c r="F164" s="201"/>
      <c r="G164" s="201"/>
      <c r="H164" s="201"/>
      <c r="I164" s="201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  <c r="AA164" s="205"/>
      <c r="AB164" s="205"/>
      <c r="AC164" s="205"/>
      <c r="AD164" s="205"/>
      <c r="AE164" s="205"/>
      <c r="AF164" s="205"/>
      <c r="AG164" s="205"/>
      <c r="AH164" s="205"/>
      <c r="AI164" s="205"/>
      <c r="AJ164" s="205"/>
      <c r="AK164" s="205"/>
      <c r="AL164" s="205"/>
      <c r="AM164" s="205"/>
      <c r="AN164" s="205"/>
      <c r="AO164" s="205"/>
      <c r="AP164" s="205"/>
      <c r="AQ164" s="205"/>
      <c r="AR164" s="205"/>
      <c r="AS164" s="205"/>
      <c r="AT164" s="205"/>
      <c r="AU164" s="205"/>
      <c r="AV164" s="205"/>
      <c r="AW164" s="205"/>
      <c r="AX164" s="205"/>
      <c r="AY164" s="205"/>
      <c r="AZ164" s="205"/>
      <c r="BA164" s="205"/>
      <c r="BB164" s="205"/>
      <c r="BC164" s="205"/>
      <c r="BD164" s="205"/>
      <c r="BE164" s="205"/>
      <c r="BF164" s="205"/>
      <c r="BG164" s="205"/>
      <c r="BH164" s="205"/>
      <c r="BI164" s="205"/>
      <c r="BJ164" s="205"/>
      <c r="BK164" s="205"/>
      <c r="BL164" s="205"/>
      <c r="BM164" s="205"/>
      <c r="BN164" s="205"/>
    </row>
    <row r="165" spans="2:66">
      <c r="B165" s="201"/>
      <c r="C165" s="201"/>
      <c r="D165" s="201"/>
      <c r="E165" s="201"/>
      <c r="F165" s="201"/>
      <c r="G165" s="201"/>
      <c r="H165" s="201"/>
      <c r="I165" s="201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  <c r="AA165" s="205"/>
      <c r="AB165" s="205"/>
      <c r="AC165" s="205"/>
      <c r="AD165" s="205"/>
      <c r="AE165" s="205"/>
      <c r="AF165" s="205"/>
      <c r="AG165" s="205"/>
      <c r="AH165" s="205"/>
      <c r="AI165" s="205"/>
      <c r="AJ165" s="205"/>
      <c r="AK165" s="205"/>
      <c r="AL165" s="205"/>
      <c r="AM165" s="205"/>
      <c r="AN165" s="205"/>
      <c r="AO165" s="205"/>
      <c r="AP165" s="205"/>
      <c r="AQ165" s="205"/>
      <c r="AR165" s="205"/>
      <c r="AS165" s="205"/>
      <c r="AT165" s="205"/>
      <c r="AU165" s="205"/>
      <c r="AV165" s="205"/>
      <c r="AW165" s="205"/>
      <c r="AX165" s="205"/>
      <c r="AY165" s="205"/>
      <c r="AZ165" s="205"/>
      <c r="BA165" s="205"/>
      <c r="BB165" s="205"/>
      <c r="BC165" s="205"/>
      <c r="BD165" s="205"/>
      <c r="BE165" s="205"/>
      <c r="BF165" s="205"/>
      <c r="BG165" s="205"/>
      <c r="BH165" s="205"/>
      <c r="BI165" s="205"/>
      <c r="BJ165" s="205"/>
      <c r="BK165" s="205"/>
      <c r="BL165" s="205"/>
      <c r="BM165" s="205"/>
      <c r="BN165" s="205"/>
    </row>
    <row r="166" spans="2:66">
      <c r="B166" s="201"/>
      <c r="C166" s="201"/>
      <c r="D166" s="201"/>
      <c r="E166" s="201"/>
      <c r="F166" s="201"/>
      <c r="G166" s="201"/>
      <c r="H166" s="201"/>
      <c r="I166" s="201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  <c r="AA166" s="205"/>
      <c r="AB166" s="205"/>
      <c r="AC166" s="205"/>
      <c r="AD166" s="205"/>
      <c r="AE166" s="205"/>
      <c r="AF166" s="205"/>
      <c r="AG166" s="205"/>
      <c r="AH166" s="205"/>
      <c r="AI166" s="205"/>
      <c r="AJ166" s="205"/>
      <c r="AK166" s="205"/>
      <c r="AL166" s="205"/>
      <c r="AM166" s="205"/>
      <c r="AN166" s="205"/>
      <c r="AO166" s="205"/>
      <c r="AP166" s="205"/>
      <c r="AQ166" s="205"/>
      <c r="AR166" s="205"/>
      <c r="AS166" s="205"/>
      <c r="AT166" s="205"/>
      <c r="AU166" s="205"/>
      <c r="AV166" s="205"/>
      <c r="AW166" s="205"/>
      <c r="AX166" s="205"/>
      <c r="AY166" s="205"/>
      <c r="AZ166" s="205"/>
      <c r="BA166" s="205"/>
      <c r="BB166" s="205"/>
      <c r="BC166" s="205"/>
      <c r="BD166" s="205"/>
      <c r="BE166" s="205"/>
      <c r="BF166" s="205"/>
      <c r="BG166" s="205"/>
      <c r="BH166" s="205"/>
      <c r="BI166" s="205"/>
      <c r="BJ166" s="205"/>
      <c r="BK166" s="205"/>
      <c r="BL166" s="205"/>
      <c r="BM166" s="205"/>
      <c r="BN166" s="205"/>
    </row>
    <row r="167" spans="2:66">
      <c r="B167" s="201"/>
      <c r="C167" s="201"/>
      <c r="D167" s="201"/>
      <c r="E167" s="201"/>
      <c r="F167" s="201"/>
      <c r="G167" s="201"/>
      <c r="H167" s="201"/>
      <c r="I167" s="201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05"/>
      <c r="AK167" s="205"/>
      <c r="AL167" s="205"/>
      <c r="AM167" s="205"/>
      <c r="AN167" s="205"/>
      <c r="AO167" s="205"/>
      <c r="AP167" s="205"/>
      <c r="AQ167" s="205"/>
      <c r="AR167" s="205"/>
      <c r="AS167" s="205"/>
      <c r="AT167" s="205"/>
      <c r="AU167" s="205"/>
      <c r="AV167" s="205"/>
      <c r="AW167" s="205"/>
      <c r="AX167" s="205"/>
      <c r="AY167" s="205"/>
      <c r="AZ167" s="205"/>
      <c r="BA167" s="205"/>
      <c r="BB167" s="205"/>
      <c r="BC167" s="205"/>
      <c r="BD167" s="205"/>
      <c r="BE167" s="205"/>
      <c r="BF167" s="205"/>
      <c r="BG167" s="205"/>
      <c r="BH167" s="205"/>
      <c r="BI167" s="205"/>
      <c r="BJ167" s="205"/>
      <c r="BK167" s="205"/>
      <c r="BL167" s="205"/>
      <c r="BM167" s="205"/>
      <c r="BN167" s="205"/>
    </row>
    <row r="168" spans="2:66">
      <c r="B168" s="201"/>
      <c r="C168" s="201"/>
      <c r="D168" s="201"/>
      <c r="E168" s="201"/>
      <c r="F168" s="201"/>
      <c r="G168" s="201"/>
      <c r="H168" s="201"/>
      <c r="I168" s="201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05"/>
      <c r="AK168" s="205"/>
      <c r="AL168" s="205"/>
      <c r="AM168" s="205"/>
      <c r="AN168" s="205"/>
      <c r="AO168" s="205"/>
      <c r="AP168" s="205"/>
      <c r="AQ168" s="205"/>
      <c r="AR168" s="205"/>
      <c r="AS168" s="205"/>
      <c r="AT168" s="205"/>
      <c r="AU168" s="205"/>
      <c r="AV168" s="205"/>
      <c r="AW168" s="205"/>
      <c r="AX168" s="205"/>
      <c r="AY168" s="205"/>
      <c r="AZ168" s="205"/>
      <c r="BA168" s="205"/>
      <c r="BB168" s="205"/>
      <c r="BC168" s="205"/>
      <c r="BD168" s="205"/>
      <c r="BE168" s="205"/>
      <c r="BF168" s="205"/>
      <c r="BG168" s="205"/>
      <c r="BH168" s="205"/>
      <c r="BI168" s="205"/>
      <c r="BJ168" s="205"/>
      <c r="BK168" s="205"/>
      <c r="BL168" s="205"/>
      <c r="BM168" s="205"/>
      <c r="BN168" s="205"/>
    </row>
    <row r="169" spans="2:66">
      <c r="B169" s="201"/>
      <c r="C169" s="201"/>
      <c r="D169" s="201"/>
      <c r="E169" s="201"/>
      <c r="F169" s="201"/>
      <c r="G169" s="201"/>
      <c r="H169" s="201"/>
      <c r="I169" s="201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05"/>
      <c r="AK169" s="205"/>
      <c r="AL169" s="205"/>
      <c r="AM169" s="205"/>
      <c r="AN169" s="205"/>
      <c r="AO169" s="205"/>
      <c r="AP169" s="205"/>
      <c r="AQ169" s="205"/>
      <c r="AR169" s="205"/>
      <c r="AS169" s="205"/>
      <c r="AT169" s="205"/>
      <c r="AU169" s="205"/>
      <c r="AV169" s="205"/>
      <c r="AW169" s="205"/>
      <c r="AX169" s="205"/>
      <c r="AY169" s="205"/>
      <c r="AZ169" s="205"/>
      <c r="BA169" s="205"/>
      <c r="BB169" s="205"/>
      <c r="BC169" s="205"/>
      <c r="BD169" s="205"/>
      <c r="BE169" s="205"/>
      <c r="BF169" s="205"/>
      <c r="BG169" s="205"/>
      <c r="BH169" s="205"/>
      <c r="BI169" s="205"/>
      <c r="BJ169" s="205"/>
      <c r="BK169" s="205"/>
      <c r="BL169" s="205"/>
      <c r="BM169" s="205"/>
      <c r="BN169" s="205"/>
    </row>
    <row r="170" spans="2:66">
      <c r="B170" s="201"/>
      <c r="C170" s="201"/>
      <c r="D170" s="201"/>
      <c r="E170" s="201"/>
      <c r="F170" s="201"/>
      <c r="G170" s="201"/>
      <c r="H170" s="201"/>
      <c r="I170" s="201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05"/>
      <c r="AK170" s="205"/>
      <c r="AL170" s="205"/>
      <c r="AM170" s="205"/>
      <c r="AN170" s="205"/>
      <c r="AO170" s="205"/>
      <c r="AP170" s="205"/>
      <c r="AQ170" s="205"/>
      <c r="AR170" s="205"/>
      <c r="AS170" s="205"/>
      <c r="AT170" s="205"/>
      <c r="AU170" s="205"/>
      <c r="AV170" s="205"/>
      <c r="AW170" s="205"/>
      <c r="AX170" s="205"/>
      <c r="AY170" s="205"/>
      <c r="AZ170" s="205"/>
      <c r="BA170" s="205"/>
      <c r="BB170" s="205"/>
      <c r="BC170" s="205"/>
      <c r="BD170" s="205"/>
      <c r="BE170" s="205"/>
      <c r="BF170" s="205"/>
      <c r="BG170" s="205"/>
      <c r="BH170" s="205"/>
      <c r="BI170" s="205"/>
      <c r="BJ170" s="205"/>
      <c r="BK170" s="205"/>
      <c r="BL170" s="205"/>
      <c r="BM170" s="205"/>
      <c r="BN170" s="205"/>
    </row>
    <row r="171" spans="2:66">
      <c r="B171" s="201"/>
      <c r="C171" s="201"/>
      <c r="D171" s="201"/>
      <c r="E171" s="201"/>
      <c r="F171" s="201"/>
      <c r="G171" s="201"/>
      <c r="H171" s="201"/>
      <c r="I171" s="201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05"/>
      <c r="AK171" s="205"/>
      <c r="AL171" s="205"/>
      <c r="AM171" s="205"/>
      <c r="AN171" s="205"/>
      <c r="AO171" s="205"/>
      <c r="AP171" s="205"/>
      <c r="AQ171" s="205"/>
      <c r="AR171" s="205"/>
      <c r="AS171" s="205"/>
      <c r="AT171" s="205"/>
      <c r="AU171" s="205"/>
      <c r="AV171" s="205"/>
      <c r="AW171" s="205"/>
      <c r="AX171" s="205"/>
      <c r="AY171" s="205"/>
      <c r="AZ171" s="205"/>
      <c r="BA171" s="205"/>
      <c r="BB171" s="205"/>
      <c r="BC171" s="205"/>
      <c r="BD171" s="205"/>
      <c r="BE171" s="205"/>
      <c r="BF171" s="205"/>
      <c r="BG171" s="205"/>
      <c r="BH171" s="205"/>
      <c r="BI171" s="205"/>
      <c r="BJ171" s="205"/>
      <c r="BK171" s="205"/>
      <c r="BL171" s="205"/>
      <c r="BM171" s="205"/>
      <c r="BN171" s="205"/>
    </row>
    <row r="172" spans="2:66">
      <c r="B172" s="201"/>
      <c r="C172" s="201"/>
      <c r="D172" s="201"/>
      <c r="E172" s="201"/>
      <c r="F172" s="201"/>
      <c r="G172" s="201"/>
      <c r="H172" s="201"/>
      <c r="I172" s="201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05"/>
      <c r="AK172" s="205"/>
      <c r="AL172" s="205"/>
      <c r="AM172" s="205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205"/>
      <c r="AY172" s="205"/>
      <c r="AZ172" s="205"/>
      <c r="BA172" s="205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205"/>
      <c r="BM172" s="205"/>
      <c r="BN172" s="205"/>
    </row>
    <row r="173" spans="2:66">
      <c r="B173" s="201"/>
      <c r="C173" s="201"/>
      <c r="D173" s="201"/>
      <c r="E173" s="201"/>
      <c r="F173" s="201"/>
      <c r="G173" s="201"/>
      <c r="H173" s="201"/>
      <c r="I173" s="201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05"/>
      <c r="AK173" s="205"/>
      <c r="AL173" s="205"/>
      <c r="AM173" s="205"/>
      <c r="AN173" s="205"/>
      <c r="AO173" s="205"/>
      <c r="AP173" s="205"/>
      <c r="AQ173" s="205"/>
      <c r="AR173" s="205"/>
      <c r="AS173" s="205"/>
      <c r="AT173" s="205"/>
      <c r="AU173" s="205"/>
      <c r="AV173" s="205"/>
      <c r="AW173" s="205"/>
      <c r="AX173" s="205"/>
      <c r="AY173" s="205"/>
      <c r="AZ173" s="205"/>
      <c r="BA173" s="205"/>
      <c r="BB173" s="205"/>
      <c r="BC173" s="205"/>
      <c r="BD173" s="205"/>
      <c r="BE173" s="205"/>
      <c r="BF173" s="205"/>
      <c r="BG173" s="205"/>
      <c r="BH173" s="205"/>
      <c r="BI173" s="205"/>
      <c r="BJ173" s="205"/>
      <c r="BK173" s="205"/>
      <c r="BL173" s="205"/>
      <c r="BM173" s="205"/>
      <c r="BN173" s="205"/>
    </row>
    <row r="174" spans="2:66">
      <c r="B174" s="201"/>
      <c r="C174" s="201"/>
      <c r="D174" s="201"/>
      <c r="E174" s="201"/>
      <c r="F174" s="201"/>
      <c r="G174" s="201"/>
      <c r="H174" s="201"/>
      <c r="I174" s="201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05"/>
      <c r="AK174" s="205"/>
      <c r="AL174" s="205"/>
      <c r="AM174" s="205"/>
      <c r="AN174" s="205"/>
      <c r="AO174" s="205"/>
      <c r="AP174" s="205"/>
      <c r="AQ174" s="205"/>
      <c r="AR174" s="205"/>
      <c r="AS174" s="205"/>
      <c r="AT174" s="205"/>
      <c r="AU174" s="205"/>
      <c r="AV174" s="205"/>
      <c r="AW174" s="205"/>
      <c r="AX174" s="205"/>
      <c r="AY174" s="205"/>
      <c r="AZ174" s="205"/>
      <c r="BA174" s="205"/>
      <c r="BB174" s="205"/>
      <c r="BC174" s="205"/>
      <c r="BD174" s="205"/>
      <c r="BE174" s="205"/>
      <c r="BF174" s="205"/>
      <c r="BG174" s="205"/>
      <c r="BH174" s="205"/>
      <c r="BI174" s="205"/>
      <c r="BJ174" s="205"/>
      <c r="BK174" s="205"/>
      <c r="BL174" s="205"/>
      <c r="BM174" s="205"/>
      <c r="BN174" s="205"/>
    </row>
    <row r="175" spans="2:66">
      <c r="B175" s="201"/>
      <c r="C175" s="201"/>
      <c r="D175" s="201"/>
      <c r="E175" s="201"/>
      <c r="F175" s="201"/>
      <c r="G175" s="201"/>
      <c r="H175" s="201"/>
      <c r="I175" s="201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05"/>
      <c r="AK175" s="205"/>
      <c r="AL175" s="205"/>
      <c r="AM175" s="205"/>
      <c r="AN175" s="205"/>
      <c r="AO175" s="205"/>
      <c r="AP175" s="205"/>
      <c r="AQ175" s="205"/>
      <c r="AR175" s="205"/>
      <c r="AS175" s="205"/>
      <c r="AT175" s="205"/>
      <c r="AU175" s="205"/>
      <c r="AV175" s="205"/>
      <c r="AW175" s="205"/>
      <c r="AX175" s="205"/>
      <c r="AY175" s="205"/>
      <c r="AZ175" s="205"/>
      <c r="BA175" s="205"/>
      <c r="BB175" s="205"/>
      <c r="BC175" s="205"/>
      <c r="BD175" s="205"/>
      <c r="BE175" s="205"/>
      <c r="BF175" s="205"/>
      <c r="BG175" s="205"/>
      <c r="BH175" s="205"/>
      <c r="BI175" s="205"/>
      <c r="BJ175" s="205"/>
      <c r="BK175" s="205"/>
      <c r="BL175" s="205"/>
      <c r="BM175" s="205"/>
      <c r="BN175" s="205"/>
    </row>
    <row r="176" spans="2:66">
      <c r="B176" s="201"/>
      <c r="C176" s="201"/>
      <c r="D176" s="201"/>
      <c r="E176" s="201"/>
      <c r="F176" s="201"/>
      <c r="G176" s="201"/>
      <c r="H176" s="201"/>
      <c r="I176" s="201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05"/>
      <c r="AK176" s="205"/>
      <c r="AL176" s="205"/>
      <c r="AM176" s="205"/>
      <c r="AN176" s="205"/>
      <c r="AO176" s="205"/>
      <c r="AP176" s="205"/>
      <c r="AQ176" s="205"/>
      <c r="AR176" s="205"/>
      <c r="AS176" s="205"/>
      <c r="AT176" s="205"/>
      <c r="AU176" s="205"/>
      <c r="AV176" s="205"/>
      <c r="AW176" s="205"/>
      <c r="AX176" s="205"/>
      <c r="AY176" s="205"/>
      <c r="AZ176" s="205"/>
      <c r="BA176" s="205"/>
      <c r="BB176" s="205"/>
      <c r="BC176" s="205"/>
      <c r="BD176" s="205"/>
      <c r="BE176" s="205"/>
      <c r="BF176" s="205"/>
      <c r="BG176" s="205"/>
      <c r="BH176" s="205"/>
      <c r="BI176" s="205"/>
      <c r="BJ176" s="205"/>
      <c r="BK176" s="205"/>
      <c r="BL176" s="205"/>
      <c r="BM176" s="205"/>
      <c r="BN176" s="205"/>
    </row>
    <row r="177" spans="2:66">
      <c r="B177" s="201"/>
      <c r="C177" s="201"/>
      <c r="D177" s="201"/>
      <c r="E177" s="201"/>
      <c r="F177" s="201"/>
      <c r="G177" s="201"/>
      <c r="H177" s="201"/>
      <c r="I177" s="201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  <c r="AA177" s="205"/>
      <c r="AB177" s="205"/>
      <c r="AC177" s="205"/>
      <c r="AD177" s="205"/>
      <c r="AE177" s="205"/>
      <c r="AF177" s="205"/>
      <c r="AG177" s="205"/>
      <c r="AH177" s="205"/>
      <c r="AI177" s="205"/>
      <c r="AJ177" s="205"/>
      <c r="AK177" s="205"/>
      <c r="AL177" s="205"/>
      <c r="AM177" s="205"/>
      <c r="AN177" s="205"/>
      <c r="AO177" s="205"/>
      <c r="AP177" s="205"/>
      <c r="AQ177" s="205"/>
      <c r="AR177" s="205"/>
      <c r="AS177" s="205"/>
      <c r="AT177" s="205"/>
      <c r="AU177" s="205"/>
      <c r="AV177" s="205"/>
      <c r="AW177" s="205"/>
      <c r="AX177" s="205"/>
      <c r="AY177" s="205"/>
      <c r="AZ177" s="205"/>
      <c r="BA177" s="205"/>
      <c r="BB177" s="205"/>
      <c r="BC177" s="205"/>
      <c r="BD177" s="205"/>
      <c r="BE177" s="205"/>
      <c r="BF177" s="205"/>
      <c r="BG177" s="205"/>
      <c r="BH177" s="205"/>
      <c r="BI177" s="205"/>
      <c r="BJ177" s="205"/>
      <c r="BK177" s="205"/>
      <c r="BL177" s="205"/>
      <c r="BM177" s="205"/>
      <c r="BN177" s="205"/>
    </row>
    <row r="178" spans="2:66">
      <c r="B178" s="201"/>
      <c r="C178" s="201"/>
      <c r="D178" s="201"/>
      <c r="E178" s="201"/>
      <c r="F178" s="201"/>
      <c r="G178" s="201"/>
      <c r="H178" s="201"/>
      <c r="I178" s="201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5"/>
      <c r="AC178" s="205"/>
      <c r="AD178" s="205"/>
      <c r="AE178" s="205"/>
      <c r="AF178" s="205"/>
      <c r="AG178" s="205"/>
      <c r="AH178" s="205"/>
      <c r="AI178" s="205"/>
      <c r="AJ178" s="205"/>
      <c r="AK178" s="205"/>
      <c r="AL178" s="205"/>
      <c r="AM178" s="205"/>
      <c r="AN178" s="205"/>
      <c r="AO178" s="205"/>
      <c r="AP178" s="205"/>
      <c r="AQ178" s="205"/>
      <c r="AR178" s="205"/>
      <c r="AS178" s="205"/>
      <c r="AT178" s="205"/>
      <c r="AU178" s="205"/>
      <c r="AV178" s="205"/>
      <c r="AW178" s="205"/>
      <c r="AX178" s="205"/>
      <c r="AY178" s="205"/>
      <c r="AZ178" s="205"/>
      <c r="BA178" s="205"/>
      <c r="BB178" s="205"/>
      <c r="BC178" s="205"/>
      <c r="BD178" s="205"/>
      <c r="BE178" s="205"/>
      <c r="BF178" s="205"/>
      <c r="BG178" s="205"/>
      <c r="BH178" s="205"/>
      <c r="BI178" s="205"/>
      <c r="BJ178" s="205"/>
      <c r="BK178" s="205"/>
      <c r="BL178" s="205"/>
      <c r="BM178" s="205"/>
      <c r="BN178" s="205"/>
    </row>
    <row r="179" spans="2:66">
      <c r="B179" s="201"/>
      <c r="C179" s="201"/>
      <c r="D179" s="201"/>
      <c r="E179" s="201"/>
      <c r="F179" s="201"/>
      <c r="G179" s="201"/>
      <c r="H179" s="201"/>
      <c r="I179" s="201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05"/>
      <c r="AE179" s="205"/>
      <c r="AF179" s="205"/>
      <c r="AG179" s="205"/>
      <c r="AH179" s="205"/>
      <c r="AI179" s="205"/>
      <c r="AJ179" s="205"/>
      <c r="AK179" s="205"/>
      <c r="AL179" s="205"/>
      <c r="AM179" s="205"/>
      <c r="AN179" s="205"/>
      <c r="AO179" s="205"/>
      <c r="AP179" s="205"/>
      <c r="AQ179" s="205"/>
      <c r="AR179" s="205"/>
      <c r="AS179" s="205"/>
      <c r="AT179" s="205"/>
      <c r="AU179" s="205"/>
      <c r="AV179" s="205"/>
      <c r="AW179" s="205"/>
      <c r="AX179" s="205"/>
      <c r="AY179" s="205"/>
      <c r="AZ179" s="205"/>
      <c r="BA179" s="205"/>
      <c r="BB179" s="205"/>
      <c r="BC179" s="205"/>
      <c r="BD179" s="205"/>
      <c r="BE179" s="205"/>
      <c r="BF179" s="205"/>
      <c r="BG179" s="205"/>
      <c r="BH179" s="205"/>
      <c r="BI179" s="205"/>
      <c r="BJ179" s="205"/>
      <c r="BK179" s="205"/>
      <c r="BL179" s="205"/>
      <c r="BM179" s="205"/>
      <c r="BN179" s="205"/>
    </row>
    <row r="180" spans="2:66">
      <c r="B180" s="201"/>
      <c r="C180" s="201"/>
      <c r="D180" s="201"/>
      <c r="E180" s="201"/>
      <c r="F180" s="201"/>
      <c r="G180" s="201"/>
      <c r="H180" s="201"/>
      <c r="I180" s="201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  <c r="AA180" s="205"/>
      <c r="AB180" s="205"/>
      <c r="AC180" s="205"/>
      <c r="AD180" s="205"/>
      <c r="AE180" s="205"/>
      <c r="AF180" s="205"/>
      <c r="AG180" s="205"/>
      <c r="AH180" s="205"/>
      <c r="AI180" s="205"/>
      <c r="AJ180" s="205"/>
      <c r="AK180" s="205"/>
      <c r="AL180" s="205"/>
      <c r="AM180" s="205"/>
      <c r="AN180" s="205"/>
      <c r="AO180" s="205"/>
      <c r="AP180" s="205"/>
      <c r="AQ180" s="205"/>
      <c r="AR180" s="205"/>
      <c r="AS180" s="205"/>
      <c r="AT180" s="205"/>
      <c r="AU180" s="205"/>
      <c r="AV180" s="205"/>
      <c r="AW180" s="205"/>
      <c r="AX180" s="205"/>
      <c r="AY180" s="205"/>
      <c r="AZ180" s="205"/>
      <c r="BA180" s="205"/>
      <c r="BB180" s="205"/>
      <c r="BC180" s="205"/>
      <c r="BD180" s="205"/>
      <c r="BE180" s="205"/>
      <c r="BF180" s="205"/>
      <c r="BG180" s="205"/>
      <c r="BH180" s="205"/>
      <c r="BI180" s="205"/>
      <c r="BJ180" s="205"/>
      <c r="BK180" s="205"/>
      <c r="BL180" s="205"/>
      <c r="BM180" s="205"/>
      <c r="BN180" s="205"/>
    </row>
    <row r="181" spans="2:66">
      <c r="B181" s="201"/>
      <c r="C181" s="201"/>
      <c r="D181" s="201"/>
      <c r="E181" s="201"/>
      <c r="F181" s="201"/>
      <c r="G181" s="201"/>
      <c r="H181" s="201"/>
      <c r="I181" s="201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  <c r="AA181" s="205"/>
      <c r="AB181" s="205"/>
      <c r="AC181" s="205"/>
      <c r="AD181" s="205"/>
      <c r="AE181" s="205"/>
      <c r="AF181" s="205"/>
      <c r="AG181" s="205"/>
      <c r="AH181" s="205"/>
      <c r="AI181" s="205"/>
      <c r="AJ181" s="205"/>
      <c r="AK181" s="205"/>
      <c r="AL181" s="205"/>
      <c r="AM181" s="205"/>
      <c r="AN181" s="205"/>
      <c r="AO181" s="205"/>
      <c r="AP181" s="205"/>
      <c r="AQ181" s="205"/>
      <c r="AR181" s="205"/>
      <c r="AS181" s="205"/>
      <c r="AT181" s="205"/>
      <c r="AU181" s="205"/>
      <c r="AV181" s="205"/>
      <c r="AW181" s="205"/>
      <c r="AX181" s="205"/>
      <c r="AY181" s="205"/>
      <c r="AZ181" s="205"/>
      <c r="BA181" s="205"/>
      <c r="BB181" s="205"/>
      <c r="BC181" s="205"/>
      <c r="BD181" s="205"/>
      <c r="BE181" s="205"/>
      <c r="BF181" s="205"/>
      <c r="BG181" s="205"/>
      <c r="BH181" s="205"/>
      <c r="BI181" s="205"/>
      <c r="BJ181" s="205"/>
      <c r="BK181" s="205"/>
      <c r="BL181" s="205"/>
      <c r="BM181" s="205"/>
      <c r="BN181" s="205"/>
    </row>
    <row r="182" spans="2:66">
      <c r="B182" s="201"/>
      <c r="C182" s="201"/>
      <c r="D182" s="201"/>
      <c r="E182" s="201"/>
      <c r="F182" s="201"/>
      <c r="G182" s="201"/>
      <c r="H182" s="201"/>
      <c r="I182" s="201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  <c r="AA182" s="205"/>
      <c r="AB182" s="205"/>
      <c r="AC182" s="205"/>
      <c r="AD182" s="205"/>
      <c r="AE182" s="205"/>
      <c r="AF182" s="205"/>
      <c r="AG182" s="205"/>
      <c r="AH182" s="205"/>
      <c r="AI182" s="205"/>
      <c r="AJ182" s="205"/>
      <c r="AK182" s="205"/>
      <c r="AL182" s="205"/>
      <c r="AM182" s="205"/>
      <c r="AN182" s="205"/>
      <c r="AO182" s="205"/>
      <c r="AP182" s="205"/>
      <c r="AQ182" s="205"/>
      <c r="AR182" s="205"/>
      <c r="AS182" s="205"/>
      <c r="AT182" s="205"/>
      <c r="AU182" s="205"/>
      <c r="AV182" s="205"/>
      <c r="AW182" s="205"/>
      <c r="AX182" s="205"/>
      <c r="AY182" s="205"/>
      <c r="AZ182" s="205"/>
      <c r="BA182" s="205"/>
      <c r="BB182" s="205"/>
      <c r="BC182" s="205"/>
      <c r="BD182" s="205"/>
      <c r="BE182" s="205"/>
      <c r="BF182" s="205"/>
      <c r="BG182" s="205"/>
      <c r="BH182" s="205"/>
      <c r="BI182" s="205"/>
      <c r="BJ182" s="205"/>
      <c r="BK182" s="205"/>
      <c r="BL182" s="205"/>
      <c r="BM182" s="205"/>
      <c r="BN182" s="205"/>
    </row>
    <row r="183" spans="2:66">
      <c r="B183" s="201"/>
      <c r="C183" s="201"/>
      <c r="D183" s="201"/>
      <c r="E183" s="201"/>
      <c r="F183" s="201"/>
      <c r="G183" s="201"/>
      <c r="H183" s="201"/>
      <c r="I183" s="201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  <c r="AA183" s="205"/>
      <c r="AB183" s="205"/>
      <c r="AC183" s="205"/>
      <c r="AD183" s="205"/>
      <c r="AE183" s="205"/>
      <c r="AF183" s="205"/>
      <c r="AG183" s="205"/>
      <c r="AH183" s="205"/>
      <c r="AI183" s="205"/>
      <c r="AJ183" s="205"/>
      <c r="AK183" s="205"/>
      <c r="AL183" s="205"/>
      <c r="AM183" s="205"/>
      <c r="AN183" s="205"/>
      <c r="AO183" s="205"/>
      <c r="AP183" s="205"/>
      <c r="AQ183" s="205"/>
      <c r="AR183" s="205"/>
      <c r="AS183" s="205"/>
      <c r="AT183" s="205"/>
      <c r="AU183" s="205"/>
      <c r="AV183" s="205"/>
      <c r="AW183" s="205"/>
      <c r="AX183" s="205"/>
      <c r="AY183" s="205"/>
      <c r="AZ183" s="205"/>
      <c r="BA183" s="205"/>
      <c r="BB183" s="205"/>
      <c r="BC183" s="205"/>
      <c r="BD183" s="205"/>
      <c r="BE183" s="205"/>
      <c r="BF183" s="205"/>
      <c r="BG183" s="205"/>
      <c r="BH183" s="205"/>
      <c r="BI183" s="205"/>
      <c r="BJ183" s="205"/>
      <c r="BK183" s="205"/>
      <c r="BL183" s="205"/>
      <c r="BM183" s="205"/>
      <c r="BN183" s="205"/>
    </row>
    <row r="184" spans="2:66">
      <c r="B184" s="201"/>
      <c r="C184" s="201"/>
      <c r="D184" s="201"/>
      <c r="E184" s="201"/>
      <c r="F184" s="201"/>
      <c r="G184" s="201"/>
      <c r="H184" s="201"/>
      <c r="I184" s="201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  <c r="AA184" s="205"/>
      <c r="AB184" s="205"/>
      <c r="AC184" s="205"/>
      <c r="AD184" s="205"/>
      <c r="AE184" s="205"/>
      <c r="AF184" s="205"/>
      <c r="AG184" s="205"/>
      <c r="AH184" s="205"/>
      <c r="AI184" s="205"/>
      <c r="AJ184" s="205"/>
      <c r="AK184" s="205"/>
      <c r="AL184" s="205"/>
      <c r="AM184" s="205"/>
      <c r="AN184" s="205"/>
      <c r="AO184" s="205"/>
      <c r="AP184" s="205"/>
      <c r="AQ184" s="205"/>
      <c r="AR184" s="205"/>
      <c r="AS184" s="205"/>
      <c r="AT184" s="205"/>
      <c r="AU184" s="205"/>
      <c r="AV184" s="205"/>
      <c r="AW184" s="205"/>
      <c r="AX184" s="205"/>
      <c r="AY184" s="205"/>
      <c r="AZ184" s="205"/>
      <c r="BA184" s="205"/>
      <c r="BB184" s="205"/>
      <c r="BC184" s="205"/>
      <c r="BD184" s="205"/>
      <c r="BE184" s="205"/>
      <c r="BF184" s="205"/>
      <c r="BG184" s="205"/>
      <c r="BH184" s="205"/>
      <c r="BI184" s="205"/>
      <c r="BJ184" s="205"/>
      <c r="BK184" s="205"/>
      <c r="BL184" s="205"/>
      <c r="BM184" s="205"/>
      <c r="BN184" s="205"/>
    </row>
    <row r="185" spans="2:66">
      <c r="B185" s="201"/>
      <c r="C185" s="201"/>
      <c r="D185" s="201"/>
      <c r="E185" s="201"/>
      <c r="F185" s="201"/>
      <c r="G185" s="201"/>
      <c r="H185" s="201"/>
      <c r="I185" s="201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  <c r="AA185" s="205"/>
      <c r="AB185" s="205"/>
      <c r="AC185" s="205"/>
      <c r="AD185" s="205"/>
      <c r="AE185" s="205"/>
      <c r="AF185" s="205"/>
      <c r="AG185" s="205"/>
      <c r="AH185" s="205"/>
      <c r="AI185" s="205"/>
      <c r="AJ185" s="205"/>
      <c r="AK185" s="205"/>
      <c r="AL185" s="205"/>
      <c r="AM185" s="205"/>
      <c r="AN185" s="205"/>
      <c r="AO185" s="205"/>
      <c r="AP185" s="205"/>
      <c r="AQ185" s="205"/>
      <c r="AR185" s="205"/>
      <c r="AS185" s="205"/>
      <c r="AT185" s="205"/>
      <c r="AU185" s="205"/>
      <c r="AV185" s="205"/>
      <c r="AW185" s="205"/>
      <c r="AX185" s="205"/>
      <c r="AY185" s="205"/>
      <c r="AZ185" s="205"/>
      <c r="BA185" s="205"/>
      <c r="BB185" s="205"/>
      <c r="BC185" s="205"/>
      <c r="BD185" s="205"/>
      <c r="BE185" s="205"/>
      <c r="BF185" s="205"/>
      <c r="BG185" s="205"/>
      <c r="BH185" s="205"/>
      <c r="BI185" s="205"/>
      <c r="BJ185" s="205"/>
      <c r="BK185" s="205"/>
      <c r="BL185" s="205"/>
      <c r="BM185" s="205"/>
      <c r="BN185" s="205"/>
    </row>
    <row r="186" spans="2:66">
      <c r="B186" s="201"/>
      <c r="C186" s="201"/>
      <c r="D186" s="201"/>
      <c r="E186" s="201"/>
      <c r="F186" s="201"/>
      <c r="G186" s="201"/>
      <c r="H186" s="201"/>
      <c r="I186" s="201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  <c r="AA186" s="205"/>
      <c r="AB186" s="205"/>
      <c r="AC186" s="205"/>
      <c r="AD186" s="205"/>
      <c r="AE186" s="205"/>
      <c r="AF186" s="205"/>
      <c r="AG186" s="205"/>
      <c r="AH186" s="205"/>
      <c r="AI186" s="205"/>
      <c r="AJ186" s="205"/>
      <c r="AK186" s="205"/>
      <c r="AL186" s="205"/>
      <c r="AM186" s="205"/>
      <c r="AN186" s="205"/>
      <c r="AO186" s="205"/>
      <c r="AP186" s="205"/>
      <c r="AQ186" s="205"/>
      <c r="AR186" s="205"/>
      <c r="AS186" s="205"/>
      <c r="AT186" s="205"/>
      <c r="AU186" s="205"/>
      <c r="AV186" s="205"/>
      <c r="AW186" s="205"/>
      <c r="AX186" s="205"/>
      <c r="AY186" s="205"/>
      <c r="AZ186" s="205"/>
      <c r="BA186" s="205"/>
      <c r="BB186" s="205"/>
      <c r="BC186" s="205"/>
      <c r="BD186" s="205"/>
      <c r="BE186" s="205"/>
      <c r="BF186" s="205"/>
      <c r="BG186" s="205"/>
      <c r="BH186" s="205"/>
      <c r="BI186" s="205"/>
      <c r="BJ186" s="205"/>
      <c r="BK186" s="205"/>
      <c r="BL186" s="205"/>
      <c r="BM186" s="205"/>
      <c r="BN186" s="205"/>
    </row>
    <row r="187" spans="2:66">
      <c r="B187" s="201"/>
      <c r="C187" s="201"/>
      <c r="D187" s="201"/>
      <c r="E187" s="201"/>
      <c r="F187" s="201"/>
      <c r="G187" s="201"/>
      <c r="H187" s="201"/>
      <c r="I187" s="201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05"/>
      <c r="AJ187" s="205"/>
      <c r="AK187" s="205"/>
      <c r="AL187" s="205"/>
      <c r="AM187" s="205"/>
      <c r="AN187" s="205"/>
      <c r="AO187" s="205"/>
      <c r="AP187" s="205"/>
      <c r="AQ187" s="205"/>
      <c r="AR187" s="205"/>
      <c r="AS187" s="205"/>
      <c r="AT187" s="205"/>
      <c r="AU187" s="205"/>
      <c r="AV187" s="205"/>
      <c r="AW187" s="205"/>
      <c r="AX187" s="205"/>
      <c r="AY187" s="205"/>
      <c r="AZ187" s="205"/>
      <c r="BA187" s="205"/>
      <c r="BB187" s="205"/>
      <c r="BC187" s="205"/>
      <c r="BD187" s="205"/>
      <c r="BE187" s="205"/>
      <c r="BF187" s="205"/>
      <c r="BG187" s="205"/>
      <c r="BH187" s="205"/>
      <c r="BI187" s="205"/>
      <c r="BJ187" s="205"/>
      <c r="BK187" s="205"/>
      <c r="BL187" s="205"/>
      <c r="BM187" s="205"/>
      <c r="BN187" s="205"/>
    </row>
    <row r="188" spans="2:66">
      <c r="B188" s="201"/>
      <c r="C188" s="201"/>
      <c r="D188" s="201"/>
      <c r="E188" s="201"/>
      <c r="F188" s="201"/>
      <c r="G188" s="201"/>
      <c r="H188" s="201"/>
      <c r="I188" s="201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  <c r="AA188" s="205"/>
      <c r="AB188" s="205"/>
      <c r="AC188" s="205"/>
      <c r="AD188" s="205"/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  <c r="AO188" s="205"/>
      <c r="AP188" s="205"/>
      <c r="AQ188" s="205"/>
      <c r="AR188" s="205"/>
      <c r="AS188" s="205"/>
      <c r="AT188" s="205"/>
      <c r="AU188" s="205"/>
      <c r="AV188" s="205"/>
      <c r="AW188" s="205"/>
      <c r="AX188" s="205"/>
      <c r="AY188" s="205"/>
      <c r="AZ188" s="205"/>
      <c r="BA188" s="205"/>
      <c r="BB188" s="205"/>
      <c r="BC188" s="205"/>
      <c r="BD188" s="205"/>
      <c r="BE188" s="205"/>
      <c r="BF188" s="205"/>
      <c r="BG188" s="205"/>
      <c r="BH188" s="205"/>
      <c r="BI188" s="205"/>
      <c r="BJ188" s="205"/>
      <c r="BK188" s="205"/>
      <c r="BL188" s="205"/>
      <c r="BM188" s="205"/>
      <c r="BN188" s="205"/>
    </row>
    <row r="189" spans="2:66">
      <c r="B189" s="201"/>
      <c r="C189" s="201"/>
      <c r="D189" s="201"/>
      <c r="E189" s="201"/>
      <c r="F189" s="201"/>
      <c r="G189" s="201"/>
      <c r="H189" s="201"/>
      <c r="I189" s="201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/>
      <c r="AC189" s="205"/>
      <c r="AD189" s="205"/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205"/>
      <c r="AO189" s="205"/>
      <c r="AP189" s="205"/>
      <c r="AQ189" s="205"/>
      <c r="AR189" s="205"/>
      <c r="AS189" s="205"/>
      <c r="AT189" s="205"/>
      <c r="AU189" s="205"/>
      <c r="AV189" s="205"/>
      <c r="AW189" s="205"/>
      <c r="AX189" s="205"/>
      <c r="AY189" s="205"/>
      <c r="AZ189" s="205"/>
      <c r="BA189" s="205"/>
      <c r="BB189" s="205"/>
      <c r="BC189" s="205"/>
      <c r="BD189" s="205"/>
      <c r="BE189" s="205"/>
      <c r="BF189" s="205"/>
      <c r="BG189" s="205"/>
      <c r="BH189" s="205"/>
      <c r="BI189" s="205"/>
      <c r="BJ189" s="205"/>
      <c r="BK189" s="205"/>
      <c r="BL189" s="205"/>
      <c r="BM189" s="205"/>
      <c r="BN189" s="205"/>
    </row>
    <row r="190" spans="2:66">
      <c r="B190" s="201"/>
      <c r="C190" s="201"/>
      <c r="D190" s="201"/>
      <c r="E190" s="201"/>
      <c r="F190" s="201"/>
      <c r="G190" s="201"/>
      <c r="H190" s="201"/>
      <c r="I190" s="201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5"/>
      <c r="BM190" s="205"/>
      <c r="BN190" s="205"/>
    </row>
    <row r="191" spans="2:66">
      <c r="B191" s="201"/>
      <c r="C191" s="201"/>
      <c r="D191" s="201"/>
      <c r="E191" s="201"/>
      <c r="F191" s="201"/>
      <c r="G191" s="201"/>
      <c r="H191" s="201"/>
      <c r="I191" s="201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  <c r="AO191" s="205"/>
      <c r="AP191" s="205"/>
      <c r="AQ191" s="205"/>
      <c r="AR191" s="205"/>
      <c r="AS191" s="205"/>
      <c r="AT191" s="205"/>
      <c r="AU191" s="205"/>
      <c r="AV191" s="205"/>
      <c r="AW191" s="205"/>
      <c r="AX191" s="205"/>
      <c r="AY191" s="205"/>
      <c r="AZ191" s="205"/>
      <c r="BA191" s="205"/>
      <c r="BB191" s="205"/>
      <c r="BC191" s="205"/>
      <c r="BD191" s="205"/>
      <c r="BE191" s="205"/>
      <c r="BF191" s="205"/>
      <c r="BG191" s="205"/>
      <c r="BH191" s="205"/>
      <c r="BI191" s="205"/>
      <c r="BJ191" s="205"/>
      <c r="BK191" s="205"/>
      <c r="BL191" s="205"/>
      <c r="BM191" s="205"/>
      <c r="BN191" s="205"/>
    </row>
    <row r="192" spans="2:66">
      <c r="B192" s="201"/>
      <c r="C192" s="201"/>
      <c r="D192" s="201"/>
      <c r="E192" s="201"/>
      <c r="F192" s="201"/>
      <c r="G192" s="201"/>
      <c r="H192" s="201"/>
      <c r="I192" s="201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5"/>
      <c r="AC192" s="205"/>
      <c r="AD192" s="205"/>
      <c r="AE192" s="205"/>
      <c r="AF192" s="205"/>
      <c r="AG192" s="205"/>
      <c r="AH192" s="205"/>
      <c r="AI192" s="205"/>
      <c r="AJ192" s="205"/>
      <c r="AK192" s="205"/>
      <c r="AL192" s="205"/>
      <c r="AM192" s="205"/>
      <c r="AN192" s="205"/>
      <c r="AO192" s="205"/>
      <c r="AP192" s="205"/>
      <c r="AQ192" s="205"/>
      <c r="AR192" s="205"/>
      <c r="AS192" s="205"/>
      <c r="AT192" s="205"/>
      <c r="AU192" s="205"/>
      <c r="AV192" s="205"/>
      <c r="AW192" s="205"/>
      <c r="AX192" s="205"/>
      <c r="AY192" s="205"/>
      <c r="AZ192" s="205"/>
      <c r="BA192" s="205"/>
      <c r="BB192" s="205"/>
      <c r="BC192" s="205"/>
      <c r="BD192" s="205"/>
      <c r="BE192" s="205"/>
      <c r="BF192" s="205"/>
      <c r="BG192" s="205"/>
      <c r="BH192" s="205"/>
      <c r="BI192" s="205"/>
      <c r="BJ192" s="205"/>
      <c r="BK192" s="205"/>
      <c r="BL192" s="205"/>
      <c r="BM192" s="205"/>
      <c r="BN192" s="205"/>
    </row>
    <row r="193" spans="2:66">
      <c r="B193" s="201"/>
      <c r="C193" s="201"/>
      <c r="D193" s="201"/>
      <c r="E193" s="201"/>
      <c r="F193" s="201"/>
      <c r="G193" s="201"/>
      <c r="H193" s="201"/>
      <c r="I193" s="201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  <c r="AA193" s="205"/>
      <c r="AB193" s="205"/>
      <c r="AC193" s="205"/>
      <c r="AD193" s="205"/>
      <c r="AE193" s="205"/>
      <c r="AF193" s="205"/>
      <c r="AG193" s="205"/>
      <c r="AH193" s="205"/>
      <c r="AI193" s="205"/>
      <c r="AJ193" s="205"/>
      <c r="AK193" s="205"/>
      <c r="AL193" s="205"/>
      <c r="AM193" s="205"/>
      <c r="AN193" s="205"/>
      <c r="AO193" s="205"/>
      <c r="AP193" s="205"/>
      <c r="AQ193" s="205"/>
      <c r="AR193" s="205"/>
      <c r="AS193" s="205"/>
      <c r="AT193" s="205"/>
      <c r="AU193" s="205"/>
      <c r="AV193" s="205"/>
      <c r="AW193" s="205"/>
      <c r="AX193" s="205"/>
      <c r="AY193" s="205"/>
      <c r="AZ193" s="205"/>
      <c r="BA193" s="205"/>
      <c r="BB193" s="205"/>
      <c r="BC193" s="205"/>
      <c r="BD193" s="205"/>
      <c r="BE193" s="205"/>
      <c r="BF193" s="205"/>
      <c r="BG193" s="205"/>
      <c r="BH193" s="205"/>
      <c r="BI193" s="205"/>
      <c r="BJ193" s="205"/>
      <c r="BK193" s="205"/>
      <c r="BL193" s="205"/>
      <c r="BM193" s="205"/>
      <c r="BN193" s="205"/>
    </row>
    <row r="194" spans="2:66">
      <c r="B194" s="201"/>
      <c r="C194" s="201"/>
      <c r="D194" s="201"/>
      <c r="E194" s="201"/>
      <c r="F194" s="201"/>
      <c r="G194" s="201"/>
      <c r="H194" s="201"/>
      <c r="I194" s="201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  <c r="AA194" s="205"/>
      <c r="AB194" s="205"/>
      <c r="AC194" s="205"/>
      <c r="AD194" s="205"/>
      <c r="AE194" s="205"/>
      <c r="AF194" s="205"/>
      <c r="AG194" s="205"/>
      <c r="AH194" s="205"/>
      <c r="AI194" s="205"/>
      <c r="AJ194" s="205"/>
      <c r="AK194" s="205"/>
      <c r="AL194" s="205"/>
      <c r="AM194" s="205"/>
      <c r="AN194" s="205"/>
      <c r="AO194" s="205"/>
      <c r="AP194" s="205"/>
      <c r="AQ194" s="205"/>
      <c r="AR194" s="205"/>
      <c r="AS194" s="205"/>
      <c r="AT194" s="205"/>
      <c r="AU194" s="205"/>
      <c r="AV194" s="205"/>
      <c r="AW194" s="205"/>
      <c r="AX194" s="205"/>
      <c r="AY194" s="205"/>
      <c r="AZ194" s="205"/>
      <c r="BA194" s="205"/>
      <c r="BB194" s="205"/>
      <c r="BC194" s="205"/>
      <c r="BD194" s="205"/>
      <c r="BE194" s="205"/>
      <c r="BF194" s="205"/>
      <c r="BG194" s="205"/>
      <c r="BH194" s="205"/>
      <c r="BI194" s="205"/>
      <c r="BJ194" s="205"/>
      <c r="BK194" s="205"/>
      <c r="BL194" s="205"/>
      <c r="BM194" s="205"/>
      <c r="BN194" s="205"/>
    </row>
    <row r="195" spans="2:66">
      <c r="B195" s="201"/>
      <c r="C195" s="201"/>
      <c r="D195" s="201"/>
      <c r="E195" s="201"/>
      <c r="F195" s="201"/>
      <c r="G195" s="201"/>
      <c r="H195" s="201"/>
      <c r="I195" s="201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205"/>
      <c r="AE195" s="205"/>
      <c r="AF195" s="205"/>
      <c r="AG195" s="205"/>
      <c r="AH195" s="205"/>
      <c r="AI195" s="205"/>
      <c r="AJ195" s="205"/>
      <c r="AK195" s="205"/>
      <c r="AL195" s="205"/>
      <c r="AM195" s="205"/>
      <c r="AN195" s="205"/>
      <c r="AO195" s="205"/>
      <c r="AP195" s="205"/>
      <c r="AQ195" s="205"/>
      <c r="AR195" s="205"/>
      <c r="AS195" s="205"/>
      <c r="AT195" s="205"/>
      <c r="AU195" s="205"/>
      <c r="AV195" s="205"/>
      <c r="AW195" s="205"/>
      <c r="AX195" s="205"/>
      <c r="AY195" s="205"/>
      <c r="AZ195" s="205"/>
      <c r="BA195" s="205"/>
      <c r="BB195" s="205"/>
      <c r="BC195" s="205"/>
      <c r="BD195" s="205"/>
      <c r="BE195" s="205"/>
      <c r="BF195" s="205"/>
      <c r="BG195" s="205"/>
      <c r="BH195" s="205"/>
      <c r="BI195" s="205"/>
      <c r="BJ195" s="205"/>
      <c r="BK195" s="205"/>
      <c r="BL195" s="205"/>
      <c r="BM195" s="205"/>
      <c r="BN195" s="205"/>
    </row>
    <row r="196" spans="2:66">
      <c r="B196" s="201"/>
      <c r="C196" s="201"/>
      <c r="D196" s="201"/>
      <c r="E196" s="201"/>
      <c r="F196" s="201"/>
      <c r="G196" s="201"/>
      <c r="H196" s="201"/>
      <c r="I196" s="201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5"/>
      <c r="AC196" s="205"/>
      <c r="AD196" s="205"/>
      <c r="AE196" s="205"/>
      <c r="AF196" s="205"/>
      <c r="AG196" s="205"/>
      <c r="AH196" s="205"/>
      <c r="AI196" s="205"/>
      <c r="AJ196" s="205"/>
      <c r="AK196" s="205"/>
      <c r="AL196" s="205"/>
      <c r="AM196" s="205"/>
      <c r="AN196" s="205"/>
      <c r="AO196" s="205"/>
      <c r="AP196" s="205"/>
      <c r="AQ196" s="205"/>
      <c r="AR196" s="205"/>
      <c r="AS196" s="205"/>
      <c r="AT196" s="205"/>
      <c r="AU196" s="205"/>
      <c r="AV196" s="205"/>
      <c r="AW196" s="205"/>
      <c r="AX196" s="205"/>
      <c r="AY196" s="205"/>
      <c r="AZ196" s="205"/>
      <c r="BA196" s="205"/>
      <c r="BB196" s="205"/>
      <c r="BC196" s="205"/>
      <c r="BD196" s="205"/>
      <c r="BE196" s="205"/>
      <c r="BF196" s="205"/>
      <c r="BG196" s="205"/>
      <c r="BH196" s="205"/>
      <c r="BI196" s="205"/>
      <c r="BJ196" s="205"/>
      <c r="BK196" s="205"/>
      <c r="BL196" s="205"/>
      <c r="BM196" s="205"/>
      <c r="BN196" s="205"/>
    </row>
    <row r="197" spans="2:66">
      <c r="B197" s="201"/>
      <c r="C197" s="201"/>
      <c r="D197" s="201"/>
      <c r="E197" s="201"/>
      <c r="F197" s="201"/>
      <c r="G197" s="201"/>
      <c r="H197" s="201"/>
      <c r="I197" s="201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  <c r="AA197" s="205"/>
      <c r="AB197" s="205"/>
      <c r="AC197" s="205"/>
      <c r="AD197" s="205"/>
      <c r="AE197" s="205"/>
      <c r="AF197" s="205"/>
      <c r="AG197" s="205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/>
      <c r="AW197" s="205"/>
      <c r="AX197" s="205"/>
      <c r="AY197" s="205"/>
      <c r="AZ197" s="205"/>
      <c r="BA197" s="205"/>
      <c r="BB197" s="205"/>
      <c r="BC197" s="205"/>
      <c r="BD197" s="205"/>
      <c r="BE197" s="205"/>
      <c r="BF197" s="205"/>
      <c r="BG197" s="205"/>
      <c r="BH197" s="205"/>
      <c r="BI197" s="205"/>
      <c r="BJ197" s="205"/>
      <c r="BK197" s="205"/>
      <c r="BL197" s="205"/>
      <c r="BM197" s="205"/>
      <c r="BN197" s="205"/>
    </row>
    <row r="198" spans="2:66"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  <c r="AA198" s="205"/>
      <c r="AB198" s="205"/>
      <c r="AC198" s="205"/>
      <c r="AD198" s="205"/>
      <c r="AE198" s="205"/>
      <c r="AF198" s="205"/>
      <c r="AG198" s="205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/>
      <c r="AW198" s="205"/>
      <c r="AX198" s="205"/>
      <c r="AY198" s="205"/>
      <c r="AZ198" s="205"/>
      <c r="BA198" s="205"/>
      <c r="BB198" s="205"/>
      <c r="BC198" s="205"/>
      <c r="BD198" s="205"/>
      <c r="BE198" s="205"/>
      <c r="BF198" s="205"/>
      <c r="BG198" s="205"/>
      <c r="BH198" s="205"/>
      <c r="BI198" s="205"/>
      <c r="BJ198" s="205"/>
      <c r="BK198" s="205"/>
      <c r="BL198" s="205"/>
      <c r="BM198" s="205"/>
      <c r="BN198" s="205"/>
    </row>
    <row r="199" spans="2:66"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  <c r="AG199" s="205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/>
      <c r="AW199" s="205"/>
      <c r="AX199" s="205"/>
      <c r="AY199" s="205"/>
      <c r="AZ199" s="205"/>
      <c r="BA199" s="205"/>
      <c r="BB199" s="205"/>
      <c r="BC199" s="205"/>
      <c r="BD199" s="205"/>
      <c r="BE199" s="205"/>
      <c r="BF199" s="205"/>
      <c r="BG199" s="205"/>
      <c r="BH199" s="205"/>
      <c r="BI199" s="205"/>
      <c r="BJ199" s="205"/>
      <c r="BK199" s="205"/>
      <c r="BL199" s="205"/>
      <c r="BM199" s="205"/>
      <c r="BN199" s="205"/>
    </row>
    <row r="200" spans="2:66"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  <c r="AA200" s="205"/>
      <c r="AB200" s="205"/>
      <c r="AC200" s="205"/>
      <c r="AD200" s="205"/>
      <c r="AE200" s="205"/>
      <c r="AF200" s="205"/>
      <c r="AG200" s="205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</row>
    <row r="201" spans="2:66"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5"/>
      <c r="AC201" s="205"/>
      <c r="AD201" s="205"/>
      <c r="AE201" s="205"/>
      <c r="AF201" s="205"/>
      <c r="AG201" s="205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/>
      <c r="AW201" s="205"/>
      <c r="AX201" s="205"/>
      <c r="AY201" s="205"/>
      <c r="AZ201" s="205"/>
      <c r="BA201" s="205"/>
      <c r="BB201" s="205"/>
      <c r="BC201" s="205"/>
      <c r="BD201" s="205"/>
      <c r="BE201" s="205"/>
      <c r="BF201" s="205"/>
      <c r="BG201" s="205"/>
      <c r="BH201" s="205"/>
      <c r="BI201" s="205"/>
      <c r="BJ201" s="205"/>
      <c r="BK201" s="205"/>
      <c r="BL201" s="205"/>
      <c r="BM201" s="205"/>
      <c r="BN201" s="205"/>
    </row>
    <row r="202" spans="2:66"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  <c r="AA202" s="205"/>
      <c r="AB202" s="205"/>
      <c r="AC202" s="205"/>
      <c r="AD202" s="205"/>
      <c r="AE202" s="205"/>
      <c r="AF202" s="205"/>
      <c r="AG202" s="205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/>
      <c r="AW202" s="205"/>
      <c r="AX202" s="205"/>
      <c r="AY202" s="205"/>
      <c r="AZ202" s="205"/>
      <c r="BA202" s="205"/>
      <c r="BB202" s="205"/>
      <c r="BC202" s="205"/>
      <c r="BD202" s="205"/>
      <c r="BE202" s="205"/>
      <c r="BF202" s="205"/>
      <c r="BG202" s="205"/>
      <c r="BH202" s="205"/>
      <c r="BI202" s="205"/>
      <c r="BJ202" s="205"/>
      <c r="BK202" s="205"/>
      <c r="BL202" s="205"/>
      <c r="BM202" s="205"/>
      <c r="BN202" s="205"/>
    </row>
    <row r="203" spans="2:66"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  <c r="AA203" s="205"/>
      <c r="AB203" s="205"/>
      <c r="AC203" s="205"/>
      <c r="AD203" s="205"/>
      <c r="AE203" s="205"/>
      <c r="AF203" s="205"/>
      <c r="AG203" s="205"/>
      <c r="AH203" s="205"/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/>
      <c r="AW203" s="205"/>
      <c r="AX203" s="205"/>
      <c r="AY203" s="205"/>
      <c r="AZ203" s="205"/>
      <c r="BA203" s="205"/>
      <c r="BB203" s="205"/>
      <c r="BC203" s="205"/>
      <c r="BD203" s="205"/>
      <c r="BE203" s="205"/>
      <c r="BF203" s="205"/>
      <c r="BG203" s="205"/>
      <c r="BH203" s="205"/>
      <c r="BI203" s="205"/>
      <c r="BJ203" s="205"/>
      <c r="BK203" s="205"/>
      <c r="BL203" s="205"/>
      <c r="BM203" s="205"/>
      <c r="BN203" s="205"/>
    </row>
    <row r="204" spans="2:66">
      <c r="F204" s="13" t="str">
        <f>IF(D204="","",E204-D204)</f>
        <v/>
      </c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</row>
    <row r="205" spans="2:66">
      <c r="F205" s="13" t="str">
        <f>IF(D205="","",E205-D205)</f>
        <v/>
      </c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</row>
    <row r="206" spans="2:66"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  <c r="AA206" s="205"/>
      <c r="AB206" s="205"/>
      <c r="AC206" s="205"/>
      <c r="AD206" s="205"/>
      <c r="AE206" s="205"/>
      <c r="AF206" s="205"/>
      <c r="AG206" s="205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/>
      <c r="AW206" s="205"/>
      <c r="AX206" s="205"/>
      <c r="AY206" s="205"/>
      <c r="AZ206" s="205"/>
      <c r="BA206" s="205"/>
      <c r="BB206" s="205"/>
      <c r="BC206" s="205"/>
      <c r="BD206" s="205"/>
      <c r="BE206" s="205"/>
      <c r="BF206" s="205"/>
      <c r="BG206" s="205"/>
      <c r="BH206" s="205"/>
      <c r="BI206" s="205"/>
      <c r="BJ206" s="205"/>
      <c r="BK206" s="205"/>
      <c r="BL206" s="205"/>
      <c r="BM206" s="205"/>
      <c r="BN206" s="205"/>
    </row>
    <row r="207" spans="2:66"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  <c r="AA207" s="205"/>
      <c r="AB207" s="205"/>
      <c r="AC207" s="205"/>
      <c r="AD207" s="205"/>
      <c r="AE207" s="205"/>
      <c r="AF207" s="205"/>
      <c r="AG207" s="205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/>
      <c r="AW207" s="205"/>
      <c r="AX207" s="205"/>
      <c r="AY207" s="205"/>
      <c r="AZ207" s="205"/>
      <c r="BA207" s="205"/>
      <c r="BB207" s="205"/>
      <c r="BC207" s="205"/>
      <c r="BD207" s="205"/>
      <c r="BE207" s="205"/>
      <c r="BF207" s="205"/>
      <c r="BG207" s="205"/>
      <c r="BH207" s="205"/>
      <c r="BI207" s="205"/>
      <c r="BJ207" s="205"/>
      <c r="BK207" s="205"/>
      <c r="BL207" s="205"/>
      <c r="BM207" s="205"/>
      <c r="BN207" s="205"/>
    </row>
    <row r="208" spans="2:66"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  <c r="AA208" s="205"/>
      <c r="AB208" s="205"/>
      <c r="AC208" s="205"/>
      <c r="AD208" s="205"/>
      <c r="AE208" s="205"/>
      <c r="AF208" s="205"/>
      <c r="AG208" s="205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/>
      <c r="AW208" s="205"/>
      <c r="AX208" s="205"/>
      <c r="AY208" s="205"/>
      <c r="AZ208" s="205"/>
      <c r="BA208" s="205"/>
      <c r="BB208" s="205"/>
      <c r="BC208" s="205"/>
      <c r="BD208" s="205"/>
      <c r="BE208" s="205"/>
      <c r="BF208" s="205"/>
      <c r="BG208" s="205"/>
      <c r="BH208" s="205"/>
      <c r="BI208" s="205"/>
      <c r="BJ208" s="205"/>
      <c r="BK208" s="205"/>
      <c r="BL208" s="205"/>
      <c r="BM208" s="205"/>
      <c r="BN208" s="205"/>
    </row>
    <row r="209" spans="10:66"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  <c r="AA209" s="205"/>
      <c r="AB209" s="205"/>
      <c r="AC209" s="205"/>
      <c r="AD209" s="205"/>
      <c r="AE209" s="205"/>
      <c r="AF209" s="205"/>
      <c r="AG209" s="205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/>
      <c r="AW209" s="205"/>
      <c r="AX209" s="205"/>
      <c r="AY209" s="205"/>
      <c r="AZ209" s="205"/>
      <c r="BA209" s="205"/>
      <c r="BB209" s="205"/>
      <c r="BC209" s="205"/>
      <c r="BD209" s="205"/>
      <c r="BE209" s="205"/>
      <c r="BF209" s="205"/>
      <c r="BG209" s="205"/>
      <c r="BH209" s="205"/>
      <c r="BI209" s="205"/>
      <c r="BJ209" s="205"/>
      <c r="BK209" s="205"/>
      <c r="BL209" s="205"/>
      <c r="BM209" s="205"/>
      <c r="BN209" s="205"/>
    </row>
    <row r="210" spans="10:66"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  <c r="AA210" s="205"/>
      <c r="AB210" s="205"/>
      <c r="AC210" s="205"/>
      <c r="AD210" s="205"/>
      <c r="AE210" s="205"/>
      <c r="AF210" s="205"/>
      <c r="AG210" s="205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/>
      <c r="AW210" s="205"/>
      <c r="AX210" s="205"/>
      <c r="AY210" s="205"/>
      <c r="AZ210" s="205"/>
      <c r="BA210" s="205"/>
      <c r="BB210" s="205"/>
      <c r="BC210" s="205"/>
      <c r="BD210" s="205"/>
      <c r="BE210" s="205"/>
      <c r="BF210" s="205"/>
      <c r="BG210" s="205"/>
      <c r="BH210" s="205"/>
      <c r="BI210" s="205"/>
      <c r="BJ210" s="205"/>
      <c r="BK210" s="205"/>
      <c r="BL210" s="205"/>
      <c r="BM210" s="205"/>
      <c r="BN210" s="205"/>
    </row>
    <row r="211" spans="10:66"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  <c r="AA211" s="205"/>
      <c r="AB211" s="205"/>
      <c r="AC211" s="205"/>
      <c r="AD211" s="205"/>
      <c r="AE211" s="205"/>
      <c r="AF211" s="205"/>
      <c r="AG211" s="205"/>
      <c r="AH211" s="205"/>
      <c r="AI211" s="205"/>
      <c r="AJ211" s="205"/>
      <c r="AK211" s="205"/>
      <c r="AL211" s="205"/>
      <c r="AM211" s="205"/>
      <c r="AN211" s="205"/>
      <c r="AO211" s="205"/>
      <c r="AP211" s="205"/>
      <c r="AQ211" s="205"/>
      <c r="AR211" s="205"/>
      <c r="AS211" s="205"/>
      <c r="AT211" s="205"/>
      <c r="AU211" s="205"/>
      <c r="AV211" s="205"/>
      <c r="AW211" s="205"/>
      <c r="AX211" s="205"/>
      <c r="AY211" s="205"/>
      <c r="AZ211" s="205"/>
      <c r="BA211" s="205"/>
      <c r="BB211" s="205"/>
      <c r="BC211" s="205"/>
      <c r="BD211" s="205"/>
      <c r="BE211" s="205"/>
      <c r="BF211" s="205"/>
      <c r="BG211" s="205"/>
      <c r="BH211" s="205"/>
      <c r="BI211" s="205"/>
      <c r="BJ211" s="205"/>
      <c r="BK211" s="205"/>
      <c r="BL211" s="205"/>
      <c r="BM211" s="205"/>
      <c r="BN211" s="205"/>
    </row>
    <row r="212" spans="10:66"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  <c r="AA212" s="205"/>
      <c r="AB212" s="205"/>
      <c r="AC212" s="205"/>
      <c r="AD212" s="205"/>
      <c r="AE212" s="205"/>
      <c r="AF212" s="205"/>
      <c r="AG212" s="205"/>
      <c r="AH212" s="205"/>
      <c r="AI212" s="205"/>
      <c r="AJ212" s="205"/>
      <c r="AK212" s="205"/>
      <c r="AL212" s="205"/>
      <c r="AM212" s="205"/>
      <c r="AN212" s="205"/>
      <c r="AO212" s="205"/>
      <c r="AP212" s="205"/>
      <c r="AQ212" s="205"/>
      <c r="AR212" s="205"/>
      <c r="AS212" s="205"/>
      <c r="AT212" s="205"/>
      <c r="AU212" s="205"/>
      <c r="AV212" s="205"/>
      <c r="AW212" s="205"/>
      <c r="AX212" s="205"/>
      <c r="AY212" s="205"/>
      <c r="AZ212" s="205"/>
      <c r="BA212" s="205"/>
      <c r="BB212" s="205"/>
      <c r="BC212" s="205"/>
      <c r="BD212" s="205"/>
      <c r="BE212" s="205"/>
      <c r="BF212" s="205"/>
      <c r="BG212" s="205"/>
      <c r="BH212" s="205"/>
      <c r="BI212" s="205"/>
      <c r="BJ212" s="205"/>
      <c r="BK212" s="205"/>
      <c r="BL212" s="205"/>
      <c r="BM212" s="205"/>
      <c r="BN212" s="205"/>
    </row>
    <row r="213" spans="10:66"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  <c r="AA213" s="205"/>
      <c r="AB213" s="205"/>
      <c r="AC213" s="205"/>
      <c r="AD213" s="205"/>
      <c r="AE213" s="205"/>
      <c r="AF213" s="205"/>
      <c r="AG213" s="205"/>
      <c r="AH213" s="205"/>
      <c r="AI213" s="205"/>
      <c r="AJ213" s="205"/>
      <c r="AK213" s="205"/>
      <c r="AL213" s="205"/>
      <c r="AM213" s="205"/>
      <c r="AN213" s="205"/>
      <c r="AO213" s="205"/>
      <c r="AP213" s="205"/>
      <c r="AQ213" s="205"/>
      <c r="AR213" s="205"/>
      <c r="AS213" s="205"/>
      <c r="AT213" s="205"/>
      <c r="AU213" s="205"/>
      <c r="AV213" s="205"/>
      <c r="AW213" s="205"/>
      <c r="AX213" s="205"/>
      <c r="AY213" s="205"/>
      <c r="AZ213" s="205"/>
      <c r="BA213" s="205"/>
      <c r="BB213" s="205"/>
      <c r="BC213" s="205"/>
      <c r="BD213" s="205"/>
      <c r="BE213" s="205"/>
      <c r="BF213" s="205"/>
      <c r="BG213" s="205"/>
      <c r="BH213" s="205"/>
      <c r="BI213" s="205"/>
      <c r="BJ213" s="205"/>
      <c r="BK213" s="205"/>
      <c r="BL213" s="205"/>
      <c r="BM213" s="205"/>
      <c r="BN213" s="205"/>
    </row>
    <row r="214" spans="10:66"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  <c r="AA214" s="205"/>
      <c r="AB214" s="205"/>
      <c r="AC214" s="205"/>
      <c r="AD214" s="205"/>
      <c r="AE214" s="205"/>
      <c r="AF214" s="205"/>
      <c r="AG214" s="205"/>
      <c r="AH214" s="205"/>
      <c r="AI214" s="205"/>
      <c r="AJ214" s="205"/>
      <c r="AK214" s="205"/>
      <c r="AL214" s="205"/>
      <c r="AM214" s="205"/>
      <c r="AN214" s="205"/>
      <c r="AO214" s="205"/>
      <c r="AP214" s="205"/>
      <c r="AQ214" s="205"/>
      <c r="AR214" s="205"/>
      <c r="AS214" s="205"/>
      <c r="AT214" s="205"/>
      <c r="AU214" s="205"/>
      <c r="AV214" s="205"/>
      <c r="AW214" s="205"/>
      <c r="AX214" s="205"/>
      <c r="AY214" s="205"/>
      <c r="AZ214" s="205"/>
      <c r="BA214" s="205"/>
      <c r="BB214" s="205"/>
      <c r="BC214" s="205"/>
      <c r="BD214" s="205"/>
      <c r="BE214" s="205"/>
      <c r="BF214" s="205"/>
      <c r="BG214" s="205"/>
      <c r="BH214" s="205"/>
      <c r="BI214" s="205"/>
      <c r="BJ214" s="205"/>
      <c r="BK214" s="205"/>
      <c r="BL214" s="205"/>
      <c r="BM214" s="205"/>
      <c r="BN214" s="205"/>
    </row>
    <row r="215" spans="10:66"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  <c r="AA215" s="205"/>
      <c r="AB215" s="205"/>
      <c r="AC215" s="205"/>
      <c r="AD215" s="205"/>
      <c r="AE215" s="205"/>
      <c r="AF215" s="205"/>
      <c r="AG215" s="205"/>
      <c r="AH215" s="205"/>
      <c r="AI215" s="205"/>
      <c r="AJ215" s="205"/>
      <c r="AK215" s="205"/>
      <c r="AL215" s="205"/>
      <c r="AM215" s="205"/>
      <c r="AN215" s="205"/>
      <c r="AO215" s="205"/>
      <c r="AP215" s="205"/>
      <c r="AQ215" s="205"/>
      <c r="AR215" s="205"/>
      <c r="AS215" s="205"/>
      <c r="AT215" s="205"/>
      <c r="AU215" s="205"/>
      <c r="AV215" s="205"/>
      <c r="AW215" s="205"/>
      <c r="AX215" s="205"/>
      <c r="AY215" s="205"/>
      <c r="AZ215" s="205"/>
      <c r="BA215" s="205"/>
      <c r="BB215" s="205"/>
      <c r="BC215" s="205"/>
      <c r="BD215" s="205"/>
      <c r="BE215" s="205"/>
      <c r="BF215" s="205"/>
      <c r="BG215" s="205"/>
      <c r="BH215" s="205"/>
      <c r="BI215" s="205"/>
      <c r="BJ215" s="205"/>
      <c r="BK215" s="205"/>
      <c r="BL215" s="205"/>
      <c r="BM215" s="205"/>
      <c r="BN215" s="205"/>
    </row>
    <row r="216" spans="10:66"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  <c r="AA216" s="205"/>
      <c r="AB216" s="205"/>
      <c r="AC216" s="205"/>
      <c r="AD216" s="205"/>
      <c r="AE216" s="205"/>
      <c r="AF216" s="205"/>
      <c r="AG216" s="205"/>
      <c r="AH216" s="205"/>
      <c r="AI216" s="205"/>
      <c r="AJ216" s="205"/>
      <c r="AK216" s="205"/>
      <c r="AL216" s="205"/>
      <c r="AM216" s="205"/>
      <c r="AN216" s="205"/>
      <c r="AO216" s="205"/>
      <c r="AP216" s="205"/>
      <c r="AQ216" s="205"/>
      <c r="AR216" s="205"/>
      <c r="AS216" s="205"/>
      <c r="AT216" s="205"/>
      <c r="AU216" s="205"/>
      <c r="AV216" s="205"/>
      <c r="AW216" s="205"/>
      <c r="AX216" s="205"/>
      <c r="AY216" s="205"/>
      <c r="AZ216" s="205"/>
      <c r="BA216" s="205"/>
      <c r="BB216" s="205"/>
      <c r="BC216" s="205"/>
      <c r="BD216" s="205"/>
      <c r="BE216" s="205"/>
      <c r="BF216" s="205"/>
      <c r="BG216" s="205"/>
      <c r="BH216" s="205"/>
      <c r="BI216" s="205"/>
      <c r="BJ216" s="205"/>
      <c r="BK216" s="205"/>
      <c r="BL216" s="205"/>
      <c r="BM216" s="205"/>
      <c r="BN216" s="205"/>
    </row>
    <row r="217" spans="10:66"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205"/>
      <c r="BN217" s="205"/>
    </row>
    <row r="218" spans="10:66"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  <c r="AA218" s="205"/>
      <c r="AB218" s="205"/>
      <c r="AC218" s="205"/>
      <c r="AD218" s="205"/>
      <c r="AE218" s="205"/>
      <c r="AF218" s="205"/>
      <c r="AG218" s="205"/>
      <c r="AH218" s="205"/>
      <c r="AI218" s="205"/>
      <c r="AJ218" s="205"/>
      <c r="AK218" s="205"/>
      <c r="AL218" s="205"/>
      <c r="AM218" s="205"/>
      <c r="AN218" s="205"/>
      <c r="AO218" s="205"/>
      <c r="AP218" s="205"/>
      <c r="AQ218" s="205"/>
      <c r="AR218" s="205"/>
      <c r="AS218" s="205"/>
      <c r="AT218" s="205"/>
      <c r="AU218" s="205"/>
      <c r="AV218" s="205"/>
      <c r="AW218" s="205"/>
      <c r="AX218" s="205"/>
      <c r="AY218" s="205"/>
      <c r="AZ218" s="205"/>
      <c r="BA218" s="205"/>
      <c r="BB218" s="205"/>
      <c r="BC218" s="205"/>
      <c r="BD218" s="205"/>
      <c r="BE218" s="205"/>
      <c r="BF218" s="205"/>
      <c r="BG218" s="205"/>
      <c r="BH218" s="205"/>
      <c r="BI218" s="205"/>
      <c r="BJ218" s="205"/>
      <c r="BK218" s="205"/>
      <c r="BL218" s="205"/>
      <c r="BM218" s="205"/>
      <c r="BN218" s="205"/>
    </row>
    <row r="219" spans="10:66"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  <c r="AA219" s="205"/>
      <c r="AB219" s="205"/>
      <c r="AC219" s="205"/>
      <c r="AD219" s="205"/>
      <c r="AE219" s="205"/>
      <c r="AF219" s="205"/>
      <c r="AG219" s="205"/>
      <c r="AH219" s="205"/>
      <c r="AI219" s="205"/>
      <c r="AJ219" s="205"/>
      <c r="AK219" s="205"/>
      <c r="AL219" s="205"/>
      <c r="AM219" s="205"/>
      <c r="AN219" s="205"/>
      <c r="AO219" s="205"/>
      <c r="AP219" s="205"/>
      <c r="AQ219" s="205"/>
      <c r="AR219" s="205"/>
      <c r="AS219" s="205"/>
      <c r="AT219" s="205"/>
      <c r="AU219" s="205"/>
      <c r="AV219" s="205"/>
      <c r="AW219" s="205"/>
      <c r="AX219" s="205"/>
      <c r="AY219" s="205"/>
      <c r="AZ219" s="205"/>
      <c r="BA219" s="205"/>
      <c r="BB219" s="205"/>
      <c r="BC219" s="205"/>
      <c r="BD219" s="205"/>
      <c r="BE219" s="205"/>
      <c r="BF219" s="205"/>
      <c r="BG219" s="205"/>
      <c r="BH219" s="205"/>
      <c r="BI219" s="205"/>
      <c r="BJ219" s="205"/>
      <c r="BK219" s="205"/>
      <c r="BL219" s="205"/>
      <c r="BM219" s="205"/>
      <c r="BN219" s="205"/>
    </row>
    <row r="220" spans="10:66"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  <c r="AA220" s="205"/>
      <c r="AB220" s="205"/>
      <c r="AC220" s="205"/>
      <c r="AD220" s="205"/>
      <c r="AE220" s="205"/>
      <c r="AF220" s="205"/>
      <c r="AG220" s="205"/>
      <c r="AH220" s="205"/>
      <c r="AI220" s="205"/>
      <c r="AJ220" s="205"/>
      <c r="AK220" s="205"/>
      <c r="AL220" s="205"/>
      <c r="AM220" s="205"/>
      <c r="AN220" s="205"/>
      <c r="AO220" s="205"/>
      <c r="AP220" s="205"/>
      <c r="AQ220" s="205"/>
      <c r="AR220" s="205"/>
      <c r="AS220" s="205"/>
      <c r="AT220" s="205"/>
      <c r="AU220" s="205"/>
      <c r="AV220" s="205"/>
      <c r="AW220" s="205"/>
      <c r="AX220" s="205"/>
      <c r="AY220" s="205"/>
      <c r="AZ220" s="205"/>
      <c r="BA220" s="205"/>
      <c r="BB220" s="205"/>
      <c r="BC220" s="205"/>
      <c r="BD220" s="205"/>
      <c r="BE220" s="205"/>
      <c r="BF220" s="205"/>
      <c r="BG220" s="205"/>
      <c r="BH220" s="205"/>
      <c r="BI220" s="205"/>
      <c r="BJ220" s="205"/>
      <c r="BK220" s="205"/>
      <c r="BL220" s="205"/>
      <c r="BM220" s="205"/>
      <c r="BN220" s="205"/>
    </row>
    <row r="221" spans="10:66"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  <c r="AA221" s="205"/>
      <c r="AB221" s="205"/>
      <c r="AC221" s="205"/>
      <c r="AD221" s="205"/>
      <c r="AE221" s="205"/>
      <c r="AF221" s="205"/>
      <c r="AG221" s="205"/>
      <c r="AH221" s="205"/>
      <c r="AI221" s="205"/>
      <c r="AJ221" s="205"/>
      <c r="AK221" s="205"/>
      <c r="AL221" s="205"/>
      <c r="AM221" s="205"/>
      <c r="AN221" s="205"/>
      <c r="AO221" s="205"/>
      <c r="AP221" s="205"/>
      <c r="AQ221" s="205"/>
      <c r="AR221" s="205"/>
      <c r="AS221" s="205"/>
      <c r="AT221" s="205"/>
      <c r="AU221" s="205"/>
      <c r="AV221" s="205"/>
      <c r="AW221" s="205"/>
      <c r="AX221" s="205"/>
      <c r="AY221" s="205"/>
      <c r="AZ221" s="205"/>
      <c r="BA221" s="205"/>
      <c r="BB221" s="205"/>
      <c r="BC221" s="205"/>
      <c r="BD221" s="205"/>
      <c r="BE221" s="205"/>
      <c r="BF221" s="205"/>
      <c r="BG221" s="205"/>
      <c r="BH221" s="205"/>
      <c r="BI221" s="205"/>
      <c r="BJ221" s="205"/>
      <c r="BK221" s="205"/>
      <c r="BL221" s="205"/>
      <c r="BM221" s="205"/>
      <c r="BN221" s="205"/>
    </row>
    <row r="222" spans="10:66"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  <c r="AA222" s="205"/>
      <c r="AB222" s="205"/>
      <c r="AC222" s="205"/>
      <c r="AD222" s="205"/>
      <c r="AE222" s="205"/>
      <c r="AF222" s="205"/>
      <c r="AG222" s="205"/>
      <c r="AH222" s="205"/>
      <c r="AI222" s="205"/>
      <c r="AJ222" s="205"/>
      <c r="AK222" s="205"/>
      <c r="AL222" s="205"/>
      <c r="AM222" s="205"/>
      <c r="AN222" s="205"/>
      <c r="AO222" s="205"/>
      <c r="AP222" s="205"/>
      <c r="AQ222" s="205"/>
      <c r="AR222" s="205"/>
      <c r="AS222" s="205"/>
      <c r="AT222" s="205"/>
      <c r="AU222" s="205"/>
      <c r="AV222" s="205"/>
      <c r="AW222" s="205"/>
      <c r="AX222" s="205"/>
      <c r="AY222" s="205"/>
      <c r="AZ222" s="205"/>
      <c r="BA222" s="205"/>
      <c r="BB222" s="205"/>
      <c r="BC222" s="205"/>
      <c r="BD222" s="205"/>
      <c r="BE222" s="205"/>
      <c r="BF222" s="205"/>
      <c r="BG222" s="205"/>
      <c r="BH222" s="205"/>
      <c r="BI222" s="205"/>
      <c r="BJ222" s="205"/>
      <c r="BK222" s="205"/>
      <c r="BL222" s="205"/>
      <c r="BM222" s="205"/>
      <c r="BN222" s="205"/>
    </row>
    <row r="223" spans="10:66"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  <c r="AA223" s="205"/>
      <c r="AB223" s="205"/>
      <c r="AC223" s="205"/>
      <c r="AD223" s="205"/>
      <c r="AE223" s="205"/>
      <c r="AF223" s="205"/>
      <c r="AG223" s="205"/>
      <c r="AH223" s="205"/>
      <c r="AI223" s="205"/>
      <c r="AJ223" s="205"/>
      <c r="AK223" s="205"/>
      <c r="AL223" s="205"/>
      <c r="AM223" s="205"/>
      <c r="AN223" s="205"/>
      <c r="AO223" s="205"/>
      <c r="AP223" s="205"/>
      <c r="AQ223" s="205"/>
      <c r="AR223" s="205"/>
      <c r="AS223" s="205"/>
      <c r="AT223" s="205"/>
      <c r="AU223" s="205"/>
      <c r="AV223" s="205"/>
      <c r="AW223" s="205"/>
      <c r="AX223" s="205"/>
      <c r="AY223" s="205"/>
      <c r="AZ223" s="205"/>
      <c r="BA223" s="205"/>
      <c r="BB223" s="205"/>
      <c r="BC223" s="205"/>
      <c r="BD223" s="205"/>
      <c r="BE223" s="205"/>
      <c r="BF223" s="205"/>
      <c r="BG223" s="205"/>
      <c r="BH223" s="205"/>
      <c r="BI223" s="205"/>
      <c r="BJ223" s="205"/>
      <c r="BK223" s="205"/>
      <c r="BL223" s="205"/>
      <c r="BM223" s="205"/>
      <c r="BN223" s="205"/>
    </row>
    <row r="224" spans="10:66"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  <c r="AA224" s="205"/>
      <c r="AB224" s="205"/>
      <c r="AC224" s="205"/>
      <c r="AD224" s="205"/>
      <c r="AE224" s="205"/>
      <c r="AF224" s="205"/>
      <c r="AG224" s="205"/>
      <c r="AH224" s="205"/>
      <c r="AI224" s="205"/>
      <c r="AJ224" s="205"/>
      <c r="AK224" s="205"/>
      <c r="AL224" s="205"/>
      <c r="AM224" s="205"/>
      <c r="AN224" s="205"/>
      <c r="AO224" s="205"/>
      <c r="AP224" s="205"/>
      <c r="AQ224" s="205"/>
      <c r="AR224" s="205"/>
      <c r="AS224" s="205"/>
      <c r="AT224" s="205"/>
      <c r="AU224" s="205"/>
      <c r="AV224" s="205"/>
      <c r="AW224" s="205"/>
      <c r="AX224" s="205"/>
      <c r="AY224" s="205"/>
      <c r="AZ224" s="205"/>
      <c r="BA224" s="205"/>
      <c r="BB224" s="205"/>
      <c r="BC224" s="205"/>
      <c r="BD224" s="205"/>
      <c r="BE224" s="205"/>
      <c r="BF224" s="205"/>
      <c r="BG224" s="205"/>
      <c r="BH224" s="205"/>
      <c r="BI224" s="205"/>
      <c r="BJ224" s="205"/>
      <c r="BK224" s="205"/>
      <c r="BL224" s="205"/>
      <c r="BM224" s="205"/>
      <c r="BN224" s="205"/>
    </row>
    <row r="225" spans="10:66"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5"/>
      <c r="AC225" s="205"/>
      <c r="AD225" s="205"/>
      <c r="AE225" s="205"/>
      <c r="AF225" s="205"/>
      <c r="AG225" s="205"/>
      <c r="AH225" s="205"/>
      <c r="AI225" s="205"/>
      <c r="AJ225" s="205"/>
      <c r="AK225" s="205"/>
      <c r="AL225" s="205"/>
      <c r="AM225" s="205"/>
      <c r="AN225" s="205"/>
      <c r="AO225" s="205"/>
      <c r="AP225" s="205"/>
      <c r="AQ225" s="205"/>
      <c r="AR225" s="205"/>
      <c r="AS225" s="205"/>
      <c r="AT225" s="205"/>
      <c r="AU225" s="205"/>
      <c r="AV225" s="205"/>
      <c r="AW225" s="205"/>
      <c r="AX225" s="205"/>
      <c r="AY225" s="205"/>
      <c r="AZ225" s="205"/>
      <c r="BA225" s="205"/>
      <c r="BB225" s="205"/>
      <c r="BC225" s="205"/>
      <c r="BD225" s="205"/>
      <c r="BE225" s="205"/>
      <c r="BF225" s="205"/>
      <c r="BG225" s="205"/>
      <c r="BH225" s="205"/>
      <c r="BI225" s="205"/>
      <c r="BJ225" s="205"/>
      <c r="BK225" s="205"/>
      <c r="BL225" s="205"/>
      <c r="BM225" s="205"/>
      <c r="BN225" s="205"/>
    </row>
    <row r="226" spans="10:66"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  <c r="AA226" s="205"/>
      <c r="AB226" s="205"/>
      <c r="AC226" s="205"/>
      <c r="AD226" s="205"/>
      <c r="AE226" s="205"/>
      <c r="AF226" s="205"/>
      <c r="AG226" s="205"/>
      <c r="AH226" s="205"/>
      <c r="AI226" s="205"/>
      <c r="AJ226" s="205"/>
      <c r="AK226" s="205"/>
      <c r="AL226" s="205"/>
      <c r="AM226" s="205"/>
      <c r="AN226" s="205"/>
      <c r="AO226" s="205"/>
      <c r="AP226" s="205"/>
      <c r="AQ226" s="205"/>
      <c r="AR226" s="205"/>
      <c r="AS226" s="205"/>
      <c r="AT226" s="205"/>
      <c r="AU226" s="205"/>
      <c r="AV226" s="205"/>
      <c r="AW226" s="205"/>
      <c r="AX226" s="205"/>
      <c r="AY226" s="205"/>
      <c r="AZ226" s="205"/>
      <c r="BA226" s="205"/>
      <c r="BB226" s="205"/>
      <c r="BC226" s="205"/>
      <c r="BD226" s="205"/>
      <c r="BE226" s="205"/>
      <c r="BF226" s="205"/>
      <c r="BG226" s="205"/>
      <c r="BH226" s="205"/>
      <c r="BI226" s="205"/>
      <c r="BJ226" s="205"/>
      <c r="BK226" s="205"/>
      <c r="BL226" s="205"/>
      <c r="BM226" s="205"/>
      <c r="BN226" s="205"/>
    </row>
    <row r="227" spans="10:66"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  <c r="AA227" s="205"/>
      <c r="AB227" s="205"/>
      <c r="AC227" s="205"/>
      <c r="AD227" s="205"/>
      <c r="AE227" s="205"/>
      <c r="AF227" s="205"/>
      <c r="AG227" s="205"/>
      <c r="AH227" s="205"/>
      <c r="AI227" s="205"/>
      <c r="AJ227" s="205"/>
      <c r="AK227" s="205"/>
      <c r="AL227" s="205"/>
      <c r="AM227" s="205"/>
      <c r="AN227" s="205"/>
      <c r="AO227" s="205"/>
      <c r="AP227" s="205"/>
      <c r="AQ227" s="205"/>
      <c r="AR227" s="205"/>
      <c r="AS227" s="205"/>
      <c r="AT227" s="205"/>
      <c r="AU227" s="205"/>
      <c r="AV227" s="205"/>
      <c r="AW227" s="205"/>
      <c r="AX227" s="205"/>
      <c r="AY227" s="205"/>
      <c r="AZ227" s="205"/>
      <c r="BA227" s="205"/>
      <c r="BB227" s="205"/>
      <c r="BC227" s="205"/>
      <c r="BD227" s="205"/>
      <c r="BE227" s="205"/>
      <c r="BF227" s="205"/>
      <c r="BG227" s="205"/>
      <c r="BH227" s="205"/>
      <c r="BI227" s="205"/>
      <c r="BJ227" s="205"/>
      <c r="BK227" s="205"/>
      <c r="BL227" s="205"/>
      <c r="BM227" s="205"/>
      <c r="BN227" s="205"/>
    </row>
    <row r="228" spans="10:66"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  <c r="AA228" s="205"/>
      <c r="AB228" s="205"/>
      <c r="AC228" s="205"/>
      <c r="AD228" s="205"/>
      <c r="AE228" s="205"/>
      <c r="AF228" s="205"/>
      <c r="AG228" s="205"/>
      <c r="AH228" s="205"/>
      <c r="AI228" s="205"/>
      <c r="AJ228" s="205"/>
      <c r="AK228" s="205"/>
      <c r="AL228" s="205"/>
      <c r="AM228" s="205"/>
      <c r="AN228" s="205"/>
      <c r="AO228" s="205"/>
      <c r="AP228" s="205"/>
      <c r="AQ228" s="205"/>
      <c r="AR228" s="205"/>
      <c r="AS228" s="205"/>
      <c r="AT228" s="205"/>
      <c r="AU228" s="205"/>
      <c r="AV228" s="205"/>
      <c r="AW228" s="205"/>
      <c r="AX228" s="205"/>
      <c r="AY228" s="205"/>
      <c r="AZ228" s="205"/>
      <c r="BA228" s="205"/>
      <c r="BB228" s="205"/>
      <c r="BC228" s="205"/>
      <c r="BD228" s="205"/>
      <c r="BE228" s="205"/>
      <c r="BF228" s="205"/>
      <c r="BG228" s="205"/>
      <c r="BH228" s="205"/>
      <c r="BI228" s="205"/>
      <c r="BJ228" s="205"/>
      <c r="BK228" s="205"/>
      <c r="BL228" s="205"/>
      <c r="BM228" s="205"/>
      <c r="BN228" s="205"/>
    </row>
    <row r="229" spans="10:66"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5"/>
      <c r="AC229" s="205"/>
      <c r="AD229" s="205"/>
      <c r="AE229" s="205"/>
      <c r="AF229" s="205"/>
      <c r="AG229" s="205"/>
      <c r="AH229" s="205"/>
      <c r="AI229" s="205"/>
      <c r="AJ229" s="205"/>
      <c r="AK229" s="205"/>
      <c r="AL229" s="205"/>
      <c r="AM229" s="205"/>
      <c r="AN229" s="205"/>
      <c r="AO229" s="205"/>
      <c r="AP229" s="205"/>
      <c r="AQ229" s="205"/>
      <c r="AR229" s="205"/>
      <c r="AS229" s="205"/>
      <c r="AT229" s="205"/>
      <c r="AU229" s="205"/>
      <c r="AV229" s="205"/>
      <c r="AW229" s="205"/>
      <c r="AX229" s="205"/>
      <c r="AY229" s="205"/>
      <c r="AZ229" s="205"/>
      <c r="BA229" s="205"/>
      <c r="BB229" s="205"/>
      <c r="BC229" s="205"/>
      <c r="BD229" s="205"/>
      <c r="BE229" s="205"/>
      <c r="BF229" s="205"/>
      <c r="BG229" s="205"/>
      <c r="BH229" s="205"/>
      <c r="BI229" s="205"/>
      <c r="BJ229" s="205"/>
      <c r="BK229" s="205"/>
      <c r="BL229" s="205"/>
      <c r="BM229" s="205"/>
      <c r="BN229" s="205"/>
    </row>
    <row r="230" spans="10:66"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  <c r="AA230" s="205"/>
      <c r="AB230" s="205"/>
      <c r="AC230" s="205"/>
      <c r="AD230" s="205"/>
      <c r="AE230" s="205"/>
      <c r="AF230" s="205"/>
      <c r="AG230" s="205"/>
      <c r="AH230" s="205"/>
      <c r="AI230" s="205"/>
      <c r="AJ230" s="205"/>
      <c r="AK230" s="205"/>
      <c r="AL230" s="205"/>
      <c r="AM230" s="205"/>
      <c r="AN230" s="205"/>
      <c r="AO230" s="205"/>
      <c r="AP230" s="205"/>
      <c r="AQ230" s="205"/>
      <c r="AR230" s="205"/>
      <c r="AS230" s="205"/>
      <c r="AT230" s="205"/>
      <c r="AU230" s="205"/>
      <c r="AV230" s="205"/>
      <c r="AW230" s="205"/>
      <c r="AX230" s="205"/>
      <c r="AY230" s="205"/>
      <c r="AZ230" s="205"/>
      <c r="BA230" s="205"/>
      <c r="BB230" s="205"/>
      <c r="BC230" s="205"/>
      <c r="BD230" s="205"/>
      <c r="BE230" s="205"/>
      <c r="BF230" s="205"/>
      <c r="BG230" s="205"/>
      <c r="BH230" s="205"/>
      <c r="BI230" s="205"/>
      <c r="BJ230" s="205"/>
      <c r="BK230" s="205"/>
      <c r="BL230" s="205"/>
      <c r="BM230" s="205"/>
      <c r="BN230" s="205"/>
    </row>
    <row r="231" spans="10:66"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  <c r="AA231" s="205"/>
      <c r="AB231" s="205"/>
      <c r="AC231" s="205"/>
      <c r="AD231" s="205"/>
      <c r="AE231" s="205"/>
      <c r="AF231" s="205"/>
      <c r="AG231" s="205"/>
      <c r="AH231" s="205"/>
      <c r="AI231" s="205"/>
      <c r="AJ231" s="205"/>
      <c r="AK231" s="205"/>
      <c r="AL231" s="205"/>
      <c r="AM231" s="205"/>
      <c r="AN231" s="205"/>
      <c r="AO231" s="205"/>
      <c r="AP231" s="205"/>
      <c r="AQ231" s="205"/>
      <c r="AR231" s="205"/>
      <c r="AS231" s="205"/>
      <c r="AT231" s="205"/>
      <c r="AU231" s="205"/>
      <c r="AV231" s="205"/>
      <c r="AW231" s="205"/>
      <c r="AX231" s="205"/>
      <c r="AY231" s="205"/>
      <c r="AZ231" s="205"/>
      <c r="BA231" s="205"/>
      <c r="BB231" s="205"/>
      <c r="BC231" s="205"/>
      <c r="BD231" s="205"/>
      <c r="BE231" s="205"/>
      <c r="BF231" s="205"/>
      <c r="BG231" s="205"/>
      <c r="BH231" s="205"/>
      <c r="BI231" s="205"/>
      <c r="BJ231" s="205"/>
      <c r="BK231" s="205"/>
      <c r="BL231" s="205"/>
      <c r="BM231" s="205"/>
      <c r="BN231" s="205"/>
    </row>
    <row r="232" spans="10:66"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  <c r="AA232" s="205"/>
      <c r="AB232" s="205"/>
      <c r="AC232" s="205"/>
      <c r="AD232" s="205"/>
      <c r="AE232" s="205"/>
      <c r="AF232" s="205"/>
      <c r="AG232" s="205"/>
      <c r="AH232" s="205"/>
      <c r="AI232" s="205"/>
      <c r="AJ232" s="205"/>
      <c r="AK232" s="205"/>
      <c r="AL232" s="205"/>
      <c r="AM232" s="205"/>
      <c r="AN232" s="205"/>
      <c r="AO232" s="205"/>
      <c r="AP232" s="205"/>
      <c r="AQ232" s="205"/>
      <c r="AR232" s="205"/>
      <c r="AS232" s="205"/>
      <c r="AT232" s="205"/>
      <c r="AU232" s="205"/>
      <c r="AV232" s="205"/>
      <c r="AW232" s="205"/>
      <c r="AX232" s="205"/>
      <c r="AY232" s="205"/>
      <c r="AZ232" s="205"/>
      <c r="BA232" s="205"/>
      <c r="BB232" s="205"/>
      <c r="BC232" s="205"/>
      <c r="BD232" s="205"/>
      <c r="BE232" s="205"/>
      <c r="BF232" s="205"/>
      <c r="BG232" s="205"/>
      <c r="BH232" s="205"/>
      <c r="BI232" s="205"/>
      <c r="BJ232" s="205"/>
      <c r="BK232" s="205"/>
      <c r="BL232" s="205"/>
      <c r="BM232" s="205"/>
      <c r="BN232" s="205"/>
    </row>
    <row r="233" spans="10:66"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  <c r="AA233" s="205"/>
      <c r="AB233" s="205"/>
      <c r="AC233" s="205"/>
      <c r="AD233" s="205"/>
      <c r="AE233" s="205"/>
      <c r="AF233" s="205"/>
      <c r="AG233" s="205"/>
      <c r="AH233" s="205"/>
      <c r="AI233" s="205"/>
      <c r="AJ233" s="205"/>
      <c r="AK233" s="205"/>
      <c r="AL233" s="205"/>
      <c r="AM233" s="205"/>
      <c r="AN233" s="205"/>
      <c r="AO233" s="205"/>
      <c r="AP233" s="205"/>
      <c r="AQ233" s="205"/>
      <c r="AR233" s="205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</row>
    <row r="234" spans="10:66"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205"/>
      <c r="BN234" s="205"/>
    </row>
    <row r="235" spans="10:66"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205"/>
      <c r="BN235" s="205"/>
    </row>
    <row r="236" spans="10:66"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  <c r="AA236" s="205"/>
      <c r="AB236" s="205"/>
      <c r="AC236" s="205"/>
      <c r="AD236" s="205"/>
      <c r="AE236" s="205"/>
      <c r="AF236" s="205"/>
      <c r="AG236" s="205"/>
      <c r="AH236" s="205"/>
      <c r="AI236" s="205"/>
      <c r="AJ236" s="205"/>
      <c r="AK236" s="205"/>
      <c r="AL236" s="205"/>
      <c r="AM236" s="205"/>
      <c r="AN236" s="205"/>
      <c r="AO236" s="205"/>
      <c r="AP236" s="205"/>
      <c r="AQ236" s="205"/>
      <c r="AR236" s="205"/>
      <c r="AS236" s="205"/>
      <c r="AT236" s="205"/>
      <c r="AU236" s="205"/>
      <c r="AV236" s="205"/>
      <c r="AW236" s="205"/>
      <c r="AX236" s="205"/>
      <c r="AY236" s="205"/>
      <c r="AZ236" s="205"/>
      <c r="BA236" s="205"/>
      <c r="BB236" s="205"/>
      <c r="BC236" s="205"/>
      <c r="BD236" s="205"/>
      <c r="BE236" s="205"/>
      <c r="BF236" s="205"/>
      <c r="BG236" s="205"/>
      <c r="BH236" s="205"/>
      <c r="BI236" s="205"/>
      <c r="BJ236" s="205"/>
      <c r="BK236" s="205"/>
      <c r="BL236" s="205"/>
      <c r="BM236" s="205"/>
      <c r="BN236" s="205"/>
    </row>
    <row r="237" spans="10:66"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  <c r="AA237" s="205"/>
      <c r="AB237" s="205"/>
      <c r="AC237" s="205"/>
      <c r="AD237" s="205"/>
      <c r="AE237" s="205"/>
      <c r="AF237" s="205"/>
      <c r="AG237" s="205"/>
      <c r="AH237" s="205"/>
      <c r="AI237" s="205"/>
      <c r="AJ237" s="205"/>
      <c r="AK237" s="205"/>
      <c r="AL237" s="205"/>
      <c r="AM237" s="205"/>
      <c r="AN237" s="205"/>
      <c r="AO237" s="205"/>
      <c r="AP237" s="205"/>
      <c r="AQ237" s="205"/>
      <c r="AR237" s="205"/>
      <c r="AS237" s="205"/>
      <c r="AT237" s="205"/>
      <c r="AU237" s="205"/>
      <c r="AV237" s="205"/>
      <c r="AW237" s="205"/>
      <c r="AX237" s="205"/>
      <c r="AY237" s="205"/>
      <c r="AZ237" s="205"/>
      <c r="BA237" s="205"/>
      <c r="BB237" s="205"/>
      <c r="BC237" s="205"/>
      <c r="BD237" s="205"/>
      <c r="BE237" s="205"/>
      <c r="BF237" s="205"/>
      <c r="BG237" s="205"/>
      <c r="BH237" s="205"/>
      <c r="BI237" s="205"/>
      <c r="BJ237" s="205"/>
      <c r="BK237" s="205"/>
      <c r="BL237" s="205"/>
      <c r="BM237" s="205"/>
      <c r="BN237" s="205"/>
    </row>
    <row r="238" spans="10:66"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  <c r="AA238" s="205"/>
      <c r="AB238" s="205"/>
      <c r="AC238" s="205"/>
      <c r="AD238" s="205"/>
      <c r="AE238" s="205"/>
      <c r="AF238" s="205"/>
      <c r="AG238" s="205"/>
      <c r="AH238" s="205"/>
      <c r="AI238" s="205"/>
      <c r="AJ238" s="205"/>
      <c r="AK238" s="205"/>
      <c r="AL238" s="205"/>
      <c r="AM238" s="205"/>
      <c r="AN238" s="205"/>
      <c r="AO238" s="205"/>
      <c r="AP238" s="205"/>
      <c r="AQ238" s="205"/>
      <c r="AR238" s="205"/>
      <c r="AS238" s="205"/>
      <c r="AT238" s="205"/>
      <c r="AU238" s="205"/>
      <c r="AV238" s="205"/>
      <c r="AW238" s="205"/>
      <c r="AX238" s="205"/>
      <c r="AY238" s="205"/>
      <c r="AZ238" s="205"/>
      <c r="BA238" s="205"/>
      <c r="BB238" s="205"/>
      <c r="BC238" s="205"/>
      <c r="BD238" s="205"/>
      <c r="BE238" s="205"/>
      <c r="BF238" s="205"/>
      <c r="BG238" s="205"/>
      <c r="BH238" s="205"/>
      <c r="BI238" s="205"/>
      <c r="BJ238" s="205"/>
      <c r="BK238" s="205"/>
      <c r="BL238" s="205"/>
      <c r="BM238" s="205"/>
      <c r="BN238" s="205"/>
    </row>
    <row r="239" spans="10:66"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  <c r="AG239" s="205"/>
      <c r="AH239" s="205"/>
      <c r="AI239" s="205"/>
      <c r="AJ239" s="205"/>
      <c r="AK239" s="205"/>
      <c r="AL239" s="205"/>
      <c r="AM239" s="205"/>
      <c r="AN239" s="205"/>
      <c r="AO239" s="205"/>
      <c r="AP239" s="205"/>
      <c r="AQ239" s="205"/>
      <c r="AR239" s="205"/>
      <c r="AS239" s="205"/>
      <c r="AT239" s="205"/>
      <c r="AU239" s="205"/>
      <c r="AV239" s="205"/>
      <c r="AW239" s="205"/>
      <c r="AX239" s="205"/>
      <c r="AY239" s="205"/>
      <c r="AZ239" s="205"/>
      <c r="BA239" s="205"/>
      <c r="BB239" s="205"/>
      <c r="BC239" s="205"/>
      <c r="BD239" s="205"/>
      <c r="BE239" s="205"/>
      <c r="BF239" s="205"/>
      <c r="BG239" s="205"/>
      <c r="BH239" s="205"/>
      <c r="BI239" s="205"/>
      <c r="BJ239" s="205"/>
      <c r="BK239" s="205"/>
      <c r="BL239" s="205"/>
      <c r="BM239" s="205"/>
      <c r="BN239" s="205"/>
    </row>
    <row r="240" spans="10:66"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  <c r="AA240" s="205"/>
      <c r="AB240" s="205"/>
      <c r="AC240" s="205"/>
      <c r="AD240" s="205"/>
      <c r="AE240" s="205"/>
      <c r="AF240" s="205"/>
      <c r="AG240" s="205"/>
      <c r="AH240" s="205"/>
      <c r="AI240" s="205"/>
      <c r="AJ240" s="205"/>
      <c r="AK240" s="205"/>
      <c r="AL240" s="205"/>
      <c r="AM240" s="205"/>
      <c r="AN240" s="205"/>
      <c r="AO240" s="205"/>
      <c r="AP240" s="205"/>
      <c r="AQ240" s="205"/>
      <c r="AR240" s="205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</row>
    <row r="241" spans="10:66"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  <c r="AA241" s="205"/>
      <c r="AB241" s="205"/>
      <c r="AC241" s="205"/>
      <c r="AD241" s="205"/>
      <c r="AE241" s="205"/>
      <c r="AF241" s="205"/>
      <c r="AG241" s="205"/>
      <c r="AH241" s="205"/>
      <c r="AI241" s="205"/>
      <c r="AJ241" s="205"/>
      <c r="AK241" s="205"/>
      <c r="AL241" s="205"/>
      <c r="AM241" s="205"/>
      <c r="AN241" s="205"/>
      <c r="AO241" s="205"/>
      <c r="AP241" s="205"/>
      <c r="AQ241" s="205"/>
      <c r="AR241" s="205"/>
      <c r="AS241" s="205"/>
      <c r="AT241" s="205"/>
      <c r="AU241" s="205"/>
      <c r="AV241" s="205"/>
      <c r="AW241" s="205"/>
      <c r="AX241" s="205"/>
      <c r="AY241" s="205"/>
      <c r="AZ241" s="205"/>
      <c r="BA241" s="205"/>
      <c r="BB241" s="205"/>
      <c r="BC241" s="205"/>
      <c r="BD241" s="205"/>
      <c r="BE241" s="205"/>
      <c r="BF241" s="205"/>
      <c r="BG241" s="205"/>
      <c r="BH241" s="205"/>
      <c r="BI241" s="205"/>
      <c r="BJ241" s="205"/>
      <c r="BK241" s="205"/>
      <c r="BL241" s="205"/>
      <c r="BM241" s="205"/>
      <c r="BN241" s="205"/>
    </row>
    <row r="242" spans="10:66"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  <c r="AA242" s="205"/>
      <c r="AB242" s="205"/>
      <c r="AC242" s="205"/>
      <c r="AD242" s="205"/>
      <c r="AE242" s="205"/>
      <c r="AF242" s="205"/>
      <c r="AG242" s="205"/>
      <c r="AH242" s="205"/>
      <c r="AI242" s="205"/>
      <c r="AJ242" s="205"/>
      <c r="AK242" s="205"/>
      <c r="AL242" s="205"/>
      <c r="AM242" s="205"/>
      <c r="AN242" s="205"/>
      <c r="AO242" s="205"/>
      <c r="AP242" s="205"/>
      <c r="AQ242" s="205"/>
      <c r="AR242" s="205"/>
      <c r="AS242" s="205"/>
      <c r="AT242" s="205"/>
      <c r="AU242" s="205"/>
      <c r="AV242" s="205"/>
      <c r="AW242" s="205"/>
      <c r="AX242" s="205"/>
      <c r="AY242" s="205"/>
      <c r="AZ242" s="205"/>
      <c r="BA242" s="205"/>
      <c r="BB242" s="205"/>
      <c r="BC242" s="205"/>
      <c r="BD242" s="205"/>
      <c r="BE242" s="205"/>
      <c r="BF242" s="205"/>
      <c r="BG242" s="205"/>
      <c r="BH242" s="205"/>
      <c r="BI242" s="205"/>
      <c r="BJ242" s="205"/>
      <c r="BK242" s="205"/>
      <c r="BL242" s="205"/>
      <c r="BM242" s="205"/>
      <c r="BN242" s="205"/>
    </row>
    <row r="243" spans="10:66"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  <c r="AA243" s="205"/>
      <c r="AB243" s="205"/>
      <c r="AC243" s="205"/>
      <c r="AD243" s="205"/>
      <c r="AE243" s="205"/>
      <c r="AF243" s="205"/>
      <c r="AG243" s="205"/>
      <c r="AH243" s="205"/>
      <c r="AI243" s="205"/>
      <c r="AJ243" s="205"/>
      <c r="AK243" s="205"/>
      <c r="AL243" s="205"/>
      <c r="AM243" s="205"/>
      <c r="AN243" s="205"/>
      <c r="AO243" s="205"/>
      <c r="AP243" s="205"/>
      <c r="AQ243" s="205"/>
      <c r="AR243" s="205"/>
      <c r="AS243" s="205"/>
      <c r="AT243" s="205"/>
      <c r="AU243" s="205"/>
      <c r="AV243" s="205"/>
      <c r="AW243" s="205"/>
      <c r="AX243" s="205"/>
      <c r="AY243" s="205"/>
      <c r="AZ243" s="205"/>
      <c r="BA243" s="205"/>
      <c r="BB243" s="205"/>
      <c r="BC243" s="205"/>
      <c r="BD243" s="205"/>
      <c r="BE243" s="205"/>
      <c r="BF243" s="205"/>
      <c r="BG243" s="205"/>
      <c r="BH243" s="205"/>
      <c r="BI243" s="205"/>
      <c r="BJ243" s="205"/>
      <c r="BK243" s="205"/>
      <c r="BL243" s="205"/>
      <c r="BM243" s="205"/>
      <c r="BN243" s="205"/>
    </row>
    <row r="244" spans="10:66"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  <c r="AA244" s="205"/>
      <c r="AB244" s="205"/>
      <c r="AC244" s="205"/>
      <c r="AD244" s="205"/>
      <c r="AE244" s="205"/>
      <c r="AF244" s="205"/>
      <c r="AG244" s="205"/>
      <c r="AH244" s="205"/>
      <c r="AI244" s="205"/>
      <c r="AJ244" s="205"/>
      <c r="AK244" s="205"/>
      <c r="AL244" s="205"/>
      <c r="AM244" s="205"/>
      <c r="AN244" s="205"/>
      <c r="AO244" s="205"/>
      <c r="AP244" s="205"/>
      <c r="AQ244" s="205"/>
      <c r="AR244" s="205"/>
      <c r="AS244" s="205"/>
      <c r="AT244" s="205"/>
      <c r="AU244" s="205"/>
      <c r="AV244" s="205"/>
      <c r="AW244" s="205"/>
      <c r="AX244" s="205"/>
      <c r="AY244" s="205"/>
      <c r="AZ244" s="205"/>
      <c r="BA244" s="205"/>
      <c r="BB244" s="205"/>
      <c r="BC244" s="205"/>
      <c r="BD244" s="205"/>
      <c r="BE244" s="205"/>
      <c r="BF244" s="205"/>
      <c r="BG244" s="205"/>
      <c r="BH244" s="205"/>
      <c r="BI244" s="205"/>
      <c r="BJ244" s="205"/>
      <c r="BK244" s="205"/>
      <c r="BL244" s="205"/>
      <c r="BM244" s="205"/>
      <c r="BN244" s="205"/>
    </row>
    <row r="245" spans="10:66"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  <c r="AA245" s="205"/>
      <c r="AB245" s="205"/>
      <c r="AC245" s="205"/>
      <c r="AD245" s="205"/>
      <c r="AE245" s="205"/>
      <c r="AF245" s="205"/>
      <c r="AG245" s="205"/>
      <c r="AH245" s="205"/>
      <c r="AI245" s="205"/>
      <c r="AJ245" s="205"/>
      <c r="AK245" s="205"/>
      <c r="AL245" s="205"/>
      <c r="AM245" s="205"/>
      <c r="AN245" s="205"/>
      <c r="AO245" s="205"/>
      <c r="AP245" s="205"/>
      <c r="AQ245" s="205"/>
      <c r="AR245" s="205"/>
      <c r="AS245" s="205"/>
      <c r="AT245" s="205"/>
      <c r="AU245" s="205"/>
      <c r="AV245" s="205"/>
      <c r="AW245" s="205"/>
      <c r="AX245" s="205"/>
      <c r="AY245" s="205"/>
      <c r="AZ245" s="205"/>
      <c r="BA245" s="205"/>
      <c r="BB245" s="205"/>
      <c r="BC245" s="205"/>
      <c r="BD245" s="205"/>
      <c r="BE245" s="205"/>
      <c r="BF245" s="205"/>
      <c r="BG245" s="205"/>
      <c r="BH245" s="205"/>
      <c r="BI245" s="205"/>
      <c r="BJ245" s="205"/>
      <c r="BK245" s="205"/>
      <c r="BL245" s="205"/>
      <c r="BM245" s="205"/>
      <c r="BN245" s="205"/>
    </row>
    <row r="246" spans="10:66"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  <c r="AA246" s="205"/>
      <c r="AB246" s="205"/>
      <c r="AC246" s="205"/>
      <c r="AD246" s="205"/>
      <c r="AE246" s="205"/>
      <c r="AF246" s="205"/>
      <c r="AG246" s="205"/>
      <c r="AH246" s="205"/>
      <c r="AI246" s="205"/>
      <c r="AJ246" s="205"/>
      <c r="AK246" s="205"/>
      <c r="AL246" s="205"/>
      <c r="AM246" s="205"/>
      <c r="AN246" s="205"/>
      <c r="AO246" s="205"/>
      <c r="AP246" s="205"/>
      <c r="AQ246" s="205"/>
      <c r="AR246" s="205"/>
      <c r="AS246" s="205"/>
      <c r="AT246" s="205"/>
      <c r="AU246" s="205"/>
      <c r="AV246" s="205"/>
      <c r="AW246" s="205"/>
      <c r="AX246" s="205"/>
      <c r="AY246" s="205"/>
      <c r="AZ246" s="205"/>
      <c r="BA246" s="205"/>
      <c r="BB246" s="205"/>
      <c r="BC246" s="205"/>
      <c r="BD246" s="205"/>
      <c r="BE246" s="205"/>
      <c r="BF246" s="205"/>
      <c r="BG246" s="205"/>
      <c r="BH246" s="205"/>
      <c r="BI246" s="205"/>
      <c r="BJ246" s="205"/>
      <c r="BK246" s="205"/>
      <c r="BL246" s="205"/>
      <c r="BM246" s="205"/>
      <c r="BN246" s="205"/>
    </row>
    <row r="247" spans="10:66"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  <c r="AA247" s="205"/>
      <c r="AB247" s="205"/>
      <c r="AC247" s="205"/>
      <c r="AD247" s="205"/>
      <c r="AE247" s="205"/>
      <c r="AF247" s="205"/>
      <c r="AG247" s="205"/>
      <c r="AH247" s="205"/>
      <c r="AI247" s="205"/>
      <c r="AJ247" s="205"/>
      <c r="AK247" s="205"/>
      <c r="AL247" s="205"/>
      <c r="AM247" s="205"/>
      <c r="AN247" s="205"/>
      <c r="AO247" s="205"/>
      <c r="AP247" s="205"/>
      <c r="AQ247" s="205"/>
      <c r="AR247" s="205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</row>
    <row r="248" spans="10:66"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  <c r="AA248" s="205"/>
      <c r="AB248" s="205"/>
      <c r="AC248" s="205"/>
      <c r="AD248" s="205"/>
      <c r="AE248" s="205"/>
      <c r="AF248" s="205"/>
      <c r="AG248" s="205"/>
      <c r="AH248" s="205"/>
      <c r="AI248" s="205"/>
      <c r="AJ248" s="205"/>
      <c r="AK248" s="205"/>
      <c r="AL248" s="205"/>
      <c r="AM248" s="205"/>
      <c r="AN248" s="205"/>
      <c r="AO248" s="205"/>
      <c r="AP248" s="205"/>
      <c r="AQ248" s="205"/>
      <c r="AR248" s="205"/>
      <c r="AS248" s="205"/>
      <c r="AT248" s="205"/>
      <c r="AU248" s="205"/>
      <c r="AV248" s="205"/>
      <c r="AW248" s="205"/>
      <c r="AX248" s="205"/>
      <c r="AY248" s="205"/>
      <c r="AZ248" s="205"/>
      <c r="BA248" s="205"/>
      <c r="BB248" s="205"/>
      <c r="BC248" s="205"/>
      <c r="BD248" s="205"/>
      <c r="BE248" s="205"/>
      <c r="BF248" s="205"/>
      <c r="BG248" s="205"/>
      <c r="BH248" s="205"/>
      <c r="BI248" s="205"/>
      <c r="BJ248" s="205"/>
      <c r="BK248" s="205"/>
      <c r="BL248" s="205"/>
      <c r="BM248" s="205"/>
      <c r="BN248" s="205"/>
    </row>
    <row r="249" spans="10:66"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05"/>
      <c r="AQ249" s="205"/>
      <c r="AR249" s="205"/>
      <c r="AS249" s="205"/>
      <c r="AT249" s="205"/>
      <c r="AU249" s="205"/>
      <c r="AV249" s="205"/>
      <c r="AW249" s="205"/>
      <c r="AX249" s="205"/>
      <c r="AY249" s="205"/>
      <c r="AZ249" s="205"/>
      <c r="BA249" s="205"/>
      <c r="BB249" s="205"/>
      <c r="BC249" s="205"/>
      <c r="BD249" s="205"/>
      <c r="BE249" s="205"/>
      <c r="BF249" s="205"/>
      <c r="BG249" s="205"/>
      <c r="BH249" s="205"/>
      <c r="BI249" s="205"/>
      <c r="BJ249" s="205"/>
      <c r="BK249" s="205"/>
      <c r="BL249" s="205"/>
      <c r="BM249" s="205"/>
      <c r="BN249" s="205"/>
    </row>
    <row r="250" spans="10:66"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05"/>
      <c r="AQ250" s="205"/>
      <c r="AR250" s="205"/>
      <c r="AS250" s="205"/>
      <c r="AT250" s="205"/>
      <c r="AU250" s="205"/>
      <c r="AV250" s="205"/>
      <c r="AW250" s="205"/>
      <c r="AX250" s="205"/>
      <c r="AY250" s="205"/>
      <c r="AZ250" s="205"/>
      <c r="BA250" s="205"/>
      <c r="BB250" s="205"/>
      <c r="BC250" s="205"/>
      <c r="BD250" s="205"/>
      <c r="BE250" s="205"/>
      <c r="BF250" s="205"/>
      <c r="BG250" s="205"/>
      <c r="BH250" s="205"/>
      <c r="BI250" s="205"/>
      <c r="BJ250" s="205"/>
      <c r="BK250" s="205"/>
      <c r="BL250" s="205"/>
      <c r="BM250" s="205"/>
      <c r="BN250" s="205"/>
    </row>
    <row r="251" spans="10:66"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05"/>
      <c r="AQ251" s="205"/>
      <c r="AR251" s="205"/>
      <c r="AS251" s="205"/>
      <c r="AT251" s="205"/>
      <c r="AU251" s="205"/>
      <c r="AV251" s="205"/>
      <c r="AW251" s="205"/>
      <c r="AX251" s="205"/>
      <c r="AY251" s="205"/>
      <c r="AZ251" s="205"/>
      <c r="BA251" s="205"/>
      <c r="BB251" s="205"/>
      <c r="BC251" s="205"/>
      <c r="BD251" s="205"/>
      <c r="BE251" s="205"/>
      <c r="BF251" s="205"/>
      <c r="BG251" s="205"/>
      <c r="BH251" s="205"/>
      <c r="BI251" s="205"/>
      <c r="BJ251" s="205"/>
      <c r="BK251" s="205"/>
      <c r="BL251" s="205"/>
      <c r="BM251" s="205"/>
      <c r="BN251" s="205"/>
    </row>
    <row r="252" spans="10:66"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05"/>
      <c r="AQ252" s="205"/>
      <c r="AR252" s="205"/>
      <c r="AS252" s="205"/>
      <c r="AT252" s="205"/>
      <c r="AU252" s="205"/>
      <c r="AV252" s="205"/>
      <c r="AW252" s="205"/>
      <c r="AX252" s="205"/>
      <c r="AY252" s="205"/>
      <c r="AZ252" s="205"/>
      <c r="BA252" s="205"/>
      <c r="BB252" s="205"/>
      <c r="BC252" s="205"/>
      <c r="BD252" s="205"/>
      <c r="BE252" s="205"/>
      <c r="BF252" s="205"/>
      <c r="BG252" s="205"/>
      <c r="BH252" s="205"/>
      <c r="BI252" s="205"/>
      <c r="BJ252" s="205"/>
      <c r="BK252" s="205"/>
      <c r="BL252" s="205"/>
      <c r="BM252" s="205"/>
      <c r="BN252" s="205"/>
    </row>
    <row r="253" spans="10:66"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205"/>
      <c r="BN253" s="205"/>
    </row>
    <row r="254" spans="10:66"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05"/>
      <c r="AQ254" s="205"/>
      <c r="AR254" s="205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</row>
    <row r="255" spans="10:66"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05"/>
      <c r="AQ255" s="205"/>
      <c r="AR255" s="205"/>
      <c r="AS255" s="205"/>
      <c r="AT255" s="205"/>
      <c r="AU255" s="205"/>
      <c r="AV255" s="205"/>
      <c r="AW255" s="205"/>
      <c r="AX255" s="205"/>
      <c r="AY255" s="205"/>
      <c r="AZ255" s="205"/>
      <c r="BA255" s="205"/>
      <c r="BB255" s="205"/>
      <c r="BC255" s="205"/>
      <c r="BD255" s="205"/>
      <c r="BE255" s="205"/>
      <c r="BF255" s="205"/>
      <c r="BG255" s="205"/>
      <c r="BH255" s="205"/>
      <c r="BI255" s="205"/>
      <c r="BJ255" s="205"/>
      <c r="BK255" s="205"/>
      <c r="BL255" s="205"/>
      <c r="BM255" s="205"/>
      <c r="BN255" s="205"/>
    </row>
    <row r="256" spans="10:66"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05"/>
      <c r="AQ256" s="205"/>
      <c r="AR256" s="205"/>
      <c r="AS256" s="205"/>
      <c r="AT256" s="205"/>
      <c r="AU256" s="205"/>
      <c r="AV256" s="205"/>
      <c r="AW256" s="205"/>
      <c r="AX256" s="205"/>
      <c r="AY256" s="205"/>
      <c r="AZ256" s="205"/>
      <c r="BA256" s="205"/>
      <c r="BB256" s="205"/>
      <c r="BC256" s="205"/>
      <c r="BD256" s="205"/>
      <c r="BE256" s="205"/>
      <c r="BF256" s="205"/>
      <c r="BG256" s="205"/>
      <c r="BH256" s="205"/>
      <c r="BI256" s="205"/>
      <c r="BJ256" s="205"/>
      <c r="BK256" s="205"/>
      <c r="BL256" s="205"/>
      <c r="BM256" s="205"/>
      <c r="BN256" s="205"/>
    </row>
    <row r="257" spans="10:66"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05"/>
      <c r="AQ257" s="205"/>
      <c r="AR257" s="205"/>
      <c r="AS257" s="205"/>
      <c r="AT257" s="205"/>
      <c r="AU257" s="205"/>
      <c r="AV257" s="205"/>
      <c r="AW257" s="205"/>
      <c r="AX257" s="205"/>
      <c r="AY257" s="205"/>
      <c r="AZ257" s="205"/>
      <c r="BA257" s="205"/>
      <c r="BB257" s="205"/>
      <c r="BC257" s="205"/>
      <c r="BD257" s="205"/>
      <c r="BE257" s="205"/>
      <c r="BF257" s="205"/>
      <c r="BG257" s="205"/>
      <c r="BH257" s="205"/>
      <c r="BI257" s="205"/>
      <c r="BJ257" s="205"/>
      <c r="BK257" s="205"/>
      <c r="BL257" s="205"/>
      <c r="BM257" s="205"/>
      <c r="BN257" s="205"/>
    </row>
    <row r="258" spans="10:66"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5"/>
      <c r="BM258" s="205"/>
      <c r="BN258" s="205"/>
    </row>
    <row r="259" spans="10:66"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05"/>
      <c r="AQ259" s="205"/>
      <c r="AR259" s="205"/>
      <c r="AS259" s="205"/>
      <c r="AT259" s="205"/>
      <c r="AU259" s="205"/>
      <c r="AV259" s="205"/>
      <c r="AW259" s="205"/>
      <c r="AX259" s="205"/>
      <c r="AY259" s="205"/>
      <c r="AZ259" s="205"/>
      <c r="BA259" s="205"/>
      <c r="BB259" s="205"/>
      <c r="BC259" s="205"/>
      <c r="BD259" s="205"/>
      <c r="BE259" s="205"/>
      <c r="BF259" s="205"/>
      <c r="BG259" s="205"/>
      <c r="BH259" s="205"/>
      <c r="BI259" s="205"/>
      <c r="BJ259" s="205"/>
      <c r="BK259" s="205"/>
      <c r="BL259" s="205"/>
      <c r="BM259" s="205"/>
      <c r="BN259" s="205"/>
    </row>
    <row r="260" spans="10:66"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05"/>
      <c r="AQ260" s="205"/>
      <c r="AR260" s="205"/>
      <c r="AS260" s="205"/>
      <c r="AT260" s="205"/>
      <c r="AU260" s="205"/>
      <c r="AV260" s="205"/>
      <c r="AW260" s="205"/>
      <c r="AX260" s="205"/>
      <c r="AY260" s="205"/>
      <c r="AZ260" s="205"/>
      <c r="BA260" s="205"/>
      <c r="BB260" s="205"/>
      <c r="BC260" s="205"/>
      <c r="BD260" s="205"/>
      <c r="BE260" s="205"/>
      <c r="BF260" s="205"/>
      <c r="BG260" s="205"/>
      <c r="BH260" s="205"/>
      <c r="BI260" s="205"/>
      <c r="BJ260" s="205"/>
      <c r="BK260" s="205"/>
      <c r="BL260" s="205"/>
      <c r="BM260" s="205"/>
      <c r="BN260" s="205"/>
    </row>
    <row r="261" spans="10:66"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05"/>
      <c r="AQ261" s="205"/>
      <c r="AR261" s="205"/>
      <c r="AS261" s="205"/>
      <c r="AT261" s="205"/>
      <c r="AU261" s="205"/>
      <c r="AV261" s="205"/>
      <c r="AW261" s="205"/>
      <c r="AX261" s="205"/>
      <c r="AY261" s="205"/>
      <c r="AZ261" s="205"/>
      <c r="BA261" s="205"/>
      <c r="BB261" s="205"/>
      <c r="BC261" s="205"/>
      <c r="BD261" s="205"/>
      <c r="BE261" s="205"/>
      <c r="BF261" s="205"/>
      <c r="BG261" s="205"/>
      <c r="BH261" s="205"/>
      <c r="BI261" s="205"/>
      <c r="BJ261" s="205"/>
      <c r="BK261" s="205"/>
      <c r="BL261" s="205"/>
      <c r="BM261" s="205"/>
      <c r="BN261" s="205"/>
    </row>
    <row r="262" spans="10:66"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05"/>
      <c r="AQ262" s="205"/>
      <c r="AR262" s="205"/>
      <c r="AS262" s="205"/>
      <c r="AT262" s="205"/>
      <c r="AU262" s="205"/>
      <c r="AV262" s="205"/>
      <c r="AW262" s="205"/>
      <c r="AX262" s="205"/>
      <c r="AY262" s="205"/>
      <c r="AZ262" s="205"/>
      <c r="BA262" s="205"/>
      <c r="BB262" s="205"/>
      <c r="BC262" s="205"/>
      <c r="BD262" s="205"/>
      <c r="BE262" s="205"/>
      <c r="BF262" s="205"/>
      <c r="BG262" s="205"/>
      <c r="BH262" s="205"/>
      <c r="BI262" s="205"/>
      <c r="BJ262" s="205"/>
      <c r="BK262" s="205"/>
      <c r="BL262" s="205"/>
      <c r="BM262" s="205"/>
      <c r="BN262" s="205"/>
    </row>
    <row r="263" spans="10:66"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  <c r="AA263" s="205"/>
      <c r="AB263" s="205"/>
      <c r="AC263" s="205"/>
      <c r="AD263" s="205"/>
      <c r="AE263" s="205"/>
      <c r="AF263" s="205"/>
      <c r="AG263" s="205"/>
      <c r="AH263" s="205"/>
      <c r="AI263" s="205"/>
      <c r="AJ263" s="205"/>
      <c r="AK263" s="205"/>
      <c r="AL263" s="205"/>
      <c r="AM263" s="205"/>
      <c r="AN263" s="205"/>
      <c r="AO263" s="205"/>
      <c r="AP263" s="205"/>
      <c r="AQ263" s="205"/>
      <c r="AR263" s="205"/>
      <c r="AS263" s="205"/>
      <c r="AT263" s="205"/>
      <c r="AU263" s="205"/>
      <c r="AV263" s="205"/>
      <c r="AW263" s="205"/>
      <c r="AX263" s="205"/>
      <c r="AY263" s="205"/>
      <c r="AZ263" s="205"/>
      <c r="BA263" s="205"/>
      <c r="BB263" s="205"/>
      <c r="BC263" s="205"/>
      <c r="BD263" s="205"/>
      <c r="BE263" s="205"/>
      <c r="BF263" s="205"/>
      <c r="BG263" s="205"/>
      <c r="BH263" s="205"/>
      <c r="BI263" s="205"/>
      <c r="BJ263" s="205"/>
      <c r="BK263" s="205"/>
      <c r="BL263" s="205"/>
      <c r="BM263" s="205"/>
      <c r="BN263" s="205"/>
    </row>
    <row r="264" spans="10:66"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  <c r="AA264" s="205"/>
      <c r="AB264" s="205"/>
      <c r="AC264" s="205"/>
      <c r="AD264" s="205"/>
      <c r="AE264" s="205"/>
      <c r="AF264" s="205"/>
      <c r="AG264" s="205"/>
      <c r="AH264" s="205"/>
      <c r="AI264" s="205"/>
      <c r="AJ264" s="205"/>
      <c r="AK264" s="205"/>
      <c r="AL264" s="205"/>
      <c r="AM264" s="205"/>
      <c r="AN264" s="205"/>
      <c r="AO264" s="205"/>
      <c r="AP264" s="205"/>
      <c r="AQ264" s="205"/>
      <c r="AR264" s="205"/>
      <c r="AS264" s="205"/>
      <c r="AT264" s="205"/>
      <c r="AU264" s="205"/>
      <c r="AV264" s="205"/>
      <c r="AW264" s="205"/>
      <c r="AX264" s="205"/>
      <c r="AY264" s="205"/>
      <c r="AZ264" s="205"/>
      <c r="BA264" s="205"/>
      <c r="BB264" s="205"/>
      <c r="BC264" s="205"/>
      <c r="BD264" s="205"/>
      <c r="BE264" s="205"/>
      <c r="BF264" s="205"/>
      <c r="BG264" s="205"/>
      <c r="BH264" s="205"/>
      <c r="BI264" s="205"/>
      <c r="BJ264" s="205"/>
      <c r="BK264" s="205"/>
      <c r="BL264" s="205"/>
      <c r="BM264" s="205"/>
      <c r="BN264" s="205"/>
    </row>
    <row r="265" spans="10:66"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  <c r="AA265" s="205"/>
      <c r="AB265" s="205"/>
      <c r="AC265" s="205"/>
      <c r="AD265" s="205"/>
      <c r="AE265" s="205"/>
      <c r="AF265" s="205"/>
      <c r="AG265" s="205"/>
      <c r="AH265" s="205"/>
      <c r="AI265" s="205"/>
      <c r="AJ265" s="205"/>
      <c r="AK265" s="205"/>
      <c r="AL265" s="205"/>
      <c r="AM265" s="205"/>
      <c r="AN265" s="205"/>
      <c r="AO265" s="205"/>
      <c r="AP265" s="205"/>
      <c r="AQ265" s="205"/>
      <c r="AR265" s="205"/>
      <c r="AS265" s="205"/>
      <c r="AT265" s="205"/>
      <c r="AU265" s="205"/>
      <c r="AV265" s="205"/>
      <c r="AW265" s="205"/>
      <c r="AX265" s="205"/>
      <c r="AY265" s="205"/>
      <c r="AZ265" s="205"/>
      <c r="BA265" s="205"/>
      <c r="BB265" s="205"/>
      <c r="BC265" s="205"/>
      <c r="BD265" s="205"/>
      <c r="BE265" s="205"/>
      <c r="BF265" s="205"/>
      <c r="BG265" s="205"/>
      <c r="BH265" s="205"/>
      <c r="BI265" s="205"/>
      <c r="BJ265" s="205"/>
      <c r="BK265" s="205"/>
      <c r="BL265" s="205"/>
      <c r="BM265" s="205"/>
      <c r="BN265" s="205"/>
    </row>
    <row r="266" spans="10:66"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  <c r="AA266" s="205"/>
      <c r="AB266" s="205"/>
      <c r="AC266" s="205"/>
      <c r="AD266" s="205"/>
      <c r="AE266" s="205"/>
      <c r="AF266" s="205"/>
      <c r="AG266" s="205"/>
      <c r="AH266" s="205"/>
      <c r="AI266" s="205"/>
      <c r="AJ266" s="205"/>
      <c r="AK266" s="205"/>
      <c r="AL266" s="205"/>
      <c r="AM266" s="205"/>
      <c r="AN266" s="205"/>
      <c r="AO266" s="205"/>
      <c r="AP266" s="205"/>
      <c r="AQ266" s="205"/>
      <c r="AR266" s="205"/>
      <c r="AS266" s="205"/>
      <c r="AT266" s="205"/>
      <c r="AU266" s="205"/>
      <c r="AV266" s="205"/>
      <c r="AW266" s="205"/>
      <c r="AX266" s="205"/>
      <c r="AY266" s="205"/>
      <c r="AZ266" s="205"/>
      <c r="BA266" s="205"/>
      <c r="BB266" s="205"/>
      <c r="BC266" s="205"/>
      <c r="BD266" s="205"/>
      <c r="BE266" s="205"/>
      <c r="BF266" s="205"/>
      <c r="BG266" s="205"/>
      <c r="BH266" s="205"/>
      <c r="BI266" s="205"/>
      <c r="BJ266" s="205"/>
      <c r="BK266" s="205"/>
      <c r="BL266" s="205"/>
      <c r="BM266" s="205"/>
      <c r="BN266" s="205"/>
    </row>
    <row r="267" spans="10:66"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  <c r="AA267" s="205"/>
      <c r="AB267" s="205"/>
      <c r="AC267" s="205"/>
      <c r="AD267" s="205"/>
      <c r="AE267" s="205"/>
      <c r="AF267" s="205"/>
      <c r="AG267" s="205"/>
      <c r="AH267" s="205"/>
      <c r="AI267" s="205"/>
      <c r="AJ267" s="205"/>
      <c r="AK267" s="205"/>
      <c r="AL267" s="205"/>
      <c r="AM267" s="205"/>
      <c r="AN267" s="205"/>
      <c r="AO267" s="205"/>
      <c r="AP267" s="205"/>
      <c r="AQ267" s="205"/>
      <c r="AR267" s="205"/>
      <c r="AS267" s="205"/>
      <c r="AT267" s="205"/>
      <c r="AU267" s="205"/>
      <c r="AV267" s="205"/>
      <c r="AW267" s="205"/>
      <c r="AX267" s="205"/>
      <c r="AY267" s="205"/>
      <c r="AZ267" s="205"/>
      <c r="BA267" s="205"/>
      <c r="BB267" s="205"/>
      <c r="BC267" s="205"/>
      <c r="BD267" s="205"/>
      <c r="BE267" s="205"/>
      <c r="BF267" s="205"/>
      <c r="BG267" s="205"/>
      <c r="BH267" s="205"/>
      <c r="BI267" s="205"/>
      <c r="BJ267" s="205"/>
      <c r="BK267" s="205"/>
      <c r="BL267" s="205"/>
      <c r="BM267" s="205"/>
      <c r="BN267" s="205"/>
    </row>
    <row r="268" spans="10:66"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</row>
    <row r="269" spans="10:66"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</row>
    <row r="270" spans="10:66"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205"/>
      <c r="BN270" s="205"/>
    </row>
    <row r="271" spans="10:66"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205"/>
      <c r="BN271" s="205"/>
    </row>
    <row r="272" spans="10:66"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5"/>
      <c r="BN272" s="205"/>
    </row>
    <row r="273" spans="10:66"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5"/>
      <c r="BN273" s="205"/>
    </row>
    <row r="274" spans="10:66"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5"/>
      <c r="BN274" s="205"/>
    </row>
    <row r="275" spans="10:66"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5"/>
      <c r="BN275" s="205"/>
    </row>
    <row r="276" spans="10:66"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5"/>
      <c r="BN276" s="205"/>
    </row>
    <row r="277" spans="10:66"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  <c r="AA277" s="205"/>
      <c r="AB277" s="205"/>
      <c r="AC277" s="205"/>
      <c r="AD277" s="205"/>
      <c r="AE277" s="205"/>
      <c r="AF277" s="205"/>
      <c r="AG277" s="205"/>
      <c r="AH277" s="205"/>
      <c r="AI277" s="205"/>
      <c r="AJ277" s="205"/>
      <c r="AK277" s="205"/>
      <c r="AL277" s="205"/>
      <c r="AM277" s="205"/>
      <c r="AN277" s="205"/>
      <c r="AO277" s="205"/>
      <c r="AP277" s="205"/>
      <c r="AQ277" s="205"/>
      <c r="AR277" s="205"/>
      <c r="AS277" s="205"/>
      <c r="AT277" s="205"/>
      <c r="AU277" s="205"/>
      <c r="AV277" s="205"/>
      <c r="AW277" s="205"/>
      <c r="AX277" s="205"/>
      <c r="AY277" s="205"/>
      <c r="AZ277" s="205"/>
      <c r="BA277" s="205"/>
      <c r="BB277" s="205"/>
      <c r="BC277" s="205"/>
      <c r="BD277" s="205"/>
      <c r="BE277" s="205"/>
      <c r="BF277" s="205"/>
      <c r="BG277" s="205"/>
      <c r="BH277" s="205"/>
      <c r="BI277" s="205"/>
      <c r="BJ277" s="205"/>
      <c r="BK277" s="205"/>
      <c r="BL277" s="205"/>
      <c r="BM277" s="205"/>
      <c r="BN277" s="205"/>
    </row>
    <row r="278" spans="10:66"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  <c r="AA278" s="205"/>
      <c r="AB278" s="205"/>
      <c r="AC278" s="205"/>
      <c r="AD278" s="205"/>
      <c r="AE278" s="205"/>
      <c r="AF278" s="205"/>
      <c r="AG278" s="205"/>
      <c r="AH278" s="205"/>
      <c r="AI278" s="205"/>
      <c r="AJ278" s="205"/>
      <c r="AK278" s="205"/>
      <c r="AL278" s="205"/>
      <c r="AM278" s="205"/>
      <c r="AN278" s="205"/>
      <c r="AO278" s="205"/>
      <c r="AP278" s="205"/>
      <c r="AQ278" s="205"/>
      <c r="AR278" s="205"/>
      <c r="AS278" s="205"/>
      <c r="AT278" s="205"/>
      <c r="AU278" s="205"/>
      <c r="AV278" s="205"/>
      <c r="AW278" s="205"/>
      <c r="AX278" s="205"/>
      <c r="AY278" s="205"/>
      <c r="AZ278" s="205"/>
      <c r="BA278" s="205"/>
      <c r="BB278" s="205"/>
      <c r="BC278" s="205"/>
      <c r="BD278" s="205"/>
      <c r="BE278" s="205"/>
      <c r="BF278" s="205"/>
      <c r="BG278" s="205"/>
      <c r="BH278" s="205"/>
      <c r="BI278" s="205"/>
      <c r="BJ278" s="205"/>
      <c r="BK278" s="205"/>
      <c r="BL278" s="205"/>
      <c r="BM278" s="205"/>
      <c r="BN278" s="205"/>
    </row>
    <row r="279" spans="10:66"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  <c r="AG279" s="205"/>
      <c r="AH279" s="205"/>
      <c r="AI279" s="205"/>
      <c r="AJ279" s="205"/>
      <c r="AK279" s="205"/>
      <c r="AL279" s="205"/>
      <c r="AM279" s="205"/>
      <c r="AN279" s="205"/>
      <c r="AO279" s="205"/>
      <c r="AP279" s="205"/>
      <c r="AQ279" s="205"/>
      <c r="AR279" s="205"/>
      <c r="AS279" s="205"/>
      <c r="AT279" s="205"/>
      <c r="AU279" s="205"/>
      <c r="AV279" s="205"/>
      <c r="AW279" s="205"/>
      <c r="AX279" s="205"/>
      <c r="AY279" s="205"/>
      <c r="AZ279" s="205"/>
      <c r="BA279" s="205"/>
      <c r="BB279" s="205"/>
      <c r="BC279" s="205"/>
      <c r="BD279" s="205"/>
      <c r="BE279" s="205"/>
      <c r="BF279" s="205"/>
      <c r="BG279" s="205"/>
      <c r="BH279" s="205"/>
      <c r="BI279" s="205"/>
      <c r="BJ279" s="205"/>
      <c r="BK279" s="205"/>
      <c r="BL279" s="205"/>
      <c r="BM279" s="205"/>
      <c r="BN279" s="205"/>
    </row>
    <row r="280" spans="10:66"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</row>
    <row r="281" spans="10:66"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</row>
    <row r="282" spans="10:66"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</row>
    <row r="283" spans="10:66"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</row>
    <row r="284" spans="10:66"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</row>
    <row r="285" spans="10:66"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  <c r="AA285" s="205"/>
      <c r="AB285" s="205"/>
      <c r="AC285" s="205"/>
      <c r="AD285" s="205"/>
      <c r="AE285" s="205"/>
      <c r="AF285" s="205"/>
      <c r="AG285" s="205"/>
      <c r="AH285" s="205"/>
      <c r="AI285" s="205"/>
      <c r="AJ285" s="205"/>
      <c r="AK285" s="205"/>
      <c r="AL285" s="205"/>
      <c r="AM285" s="205"/>
      <c r="AN285" s="205"/>
      <c r="AO285" s="205"/>
      <c r="AP285" s="205"/>
      <c r="AQ285" s="205"/>
      <c r="AR285" s="205"/>
      <c r="AS285" s="205"/>
      <c r="AT285" s="205"/>
      <c r="AU285" s="205"/>
      <c r="AV285" s="205"/>
      <c r="AW285" s="205"/>
      <c r="AX285" s="205"/>
      <c r="AY285" s="205"/>
      <c r="AZ285" s="205"/>
      <c r="BA285" s="205"/>
      <c r="BB285" s="205"/>
      <c r="BC285" s="205"/>
      <c r="BD285" s="205"/>
      <c r="BE285" s="205"/>
      <c r="BF285" s="205"/>
      <c r="BG285" s="205"/>
      <c r="BH285" s="205"/>
      <c r="BI285" s="205"/>
      <c r="BJ285" s="205"/>
      <c r="BK285" s="205"/>
      <c r="BL285" s="205"/>
      <c r="BM285" s="205"/>
      <c r="BN285" s="205"/>
    </row>
    <row r="286" spans="10:66"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  <c r="AA286" s="205"/>
      <c r="AB286" s="205"/>
      <c r="AC286" s="205"/>
      <c r="AD286" s="205"/>
      <c r="AE286" s="205"/>
      <c r="AF286" s="205"/>
      <c r="AG286" s="205"/>
      <c r="AH286" s="205"/>
      <c r="AI286" s="205"/>
      <c r="AJ286" s="205"/>
      <c r="AK286" s="205"/>
      <c r="AL286" s="205"/>
      <c r="AM286" s="205"/>
      <c r="AN286" s="205"/>
      <c r="AO286" s="205"/>
      <c r="AP286" s="205"/>
      <c r="AQ286" s="205"/>
      <c r="AR286" s="205"/>
      <c r="AS286" s="205"/>
      <c r="AT286" s="205"/>
      <c r="AU286" s="205"/>
      <c r="AV286" s="205"/>
      <c r="AW286" s="205"/>
      <c r="AX286" s="205"/>
      <c r="AY286" s="205"/>
      <c r="AZ286" s="205"/>
      <c r="BA286" s="205"/>
      <c r="BB286" s="205"/>
      <c r="BC286" s="205"/>
      <c r="BD286" s="205"/>
      <c r="BE286" s="205"/>
      <c r="BF286" s="205"/>
      <c r="BG286" s="205"/>
      <c r="BH286" s="205"/>
      <c r="BI286" s="205"/>
      <c r="BJ286" s="205"/>
      <c r="BK286" s="205"/>
      <c r="BL286" s="205"/>
      <c r="BM286" s="205"/>
      <c r="BN286" s="205"/>
    </row>
    <row r="287" spans="10:66"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  <c r="AA287" s="205"/>
      <c r="AB287" s="205"/>
      <c r="AC287" s="205"/>
      <c r="AD287" s="205"/>
      <c r="AE287" s="205"/>
      <c r="AF287" s="205"/>
      <c r="AG287" s="205"/>
      <c r="AH287" s="205"/>
      <c r="AI287" s="205"/>
      <c r="AJ287" s="205"/>
      <c r="AK287" s="205"/>
      <c r="AL287" s="205"/>
      <c r="AM287" s="205"/>
      <c r="AN287" s="205"/>
      <c r="AO287" s="205"/>
      <c r="AP287" s="205"/>
      <c r="AQ287" s="205"/>
      <c r="AR287" s="205"/>
      <c r="AS287" s="205"/>
      <c r="AT287" s="205"/>
      <c r="AU287" s="205"/>
      <c r="AV287" s="205"/>
      <c r="AW287" s="205"/>
      <c r="AX287" s="205"/>
      <c r="AY287" s="205"/>
      <c r="AZ287" s="205"/>
      <c r="BA287" s="205"/>
      <c r="BB287" s="205"/>
      <c r="BC287" s="205"/>
      <c r="BD287" s="205"/>
      <c r="BE287" s="205"/>
      <c r="BF287" s="205"/>
      <c r="BG287" s="205"/>
      <c r="BH287" s="205"/>
      <c r="BI287" s="205"/>
      <c r="BJ287" s="205"/>
      <c r="BK287" s="205"/>
      <c r="BL287" s="205"/>
      <c r="BM287" s="205"/>
      <c r="BN287" s="205"/>
    </row>
    <row r="288" spans="10:66"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205"/>
      <c r="BN288" s="205"/>
    </row>
    <row r="289" spans="10:66"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  <c r="AA289" s="205"/>
      <c r="AB289" s="205"/>
      <c r="AC289" s="205"/>
      <c r="AD289" s="205"/>
      <c r="AE289" s="205"/>
      <c r="AF289" s="205"/>
      <c r="AG289" s="205"/>
      <c r="AH289" s="205"/>
      <c r="AI289" s="205"/>
      <c r="AJ289" s="205"/>
      <c r="AK289" s="205"/>
      <c r="AL289" s="205"/>
      <c r="AM289" s="205"/>
      <c r="AN289" s="205"/>
      <c r="AO289" s="205"/>
      <c r="AP289" s="205"/>
      <c r="AQ289" s="205"/>
      <c r="AR289" s="205"/>
      <c r="AS289" s="205"/>
      <c r="AT289" s="205"/>
      <c r="AU289" s="205"/>
      <c r="AV289" s="205"/>
      <c r="AW289" s="205"/>
      <c r="AX289" s="205"/>
      <c r="AY289" s="205"/>
      <c r="AZ289" s="205"/>
      <c r="BA289" s="205"/>
      <c r="BB289" s="205"/>
      <c r="BC289" s="205"/>
      <c r="BD289" s="205"/>
      <c r="BE289" s="205"/>
      <c r="BF289" s="205"/>
      <c r="BG289" s="205"/>
      <c r="BH289" s="205"/>
      <c r="BI289" s="205"/>
      <c r="BJ289" s="205"/>
      <c r="BK289" s="205"/>
      <c r="BL289" s="205"/>
      <c r="BM289" s="205"/>
      <c r="BN289" s="205"/>
    </row>
    <row r="290" spans="10:66"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205"/>
      <c r="BN290" s="205"/>
    </row>
    <row r="291" spans="10:66"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  <c r="AA291" s="205"/>
      <c r="AB291" s="205"/>
      <c r="AC291" s="205"/>
      <c r="AD291" s="205"/>
      <c r="AE291" s="205"/>
      <c r="AF291" s="205"/>
      <c r="AG291" s="205"/>
      <c r="AH291" s="205"/>
      <c r="AI291" s="205"/>
      <c r="AJ291" s="205"/>
      <c r="AK291" s="205"/>
      <c r="AL291" s="205"/>
      <c r="AM291" s="205"/>
      <c r="AN291" s="205"/>
      <c r="AO291" s="205"/>
      <c r="AP291" s="205"/>
      <c r="AQ291" s="205"/>
      <c r="AR291" s="205"/>
      <c r="AS291" s="205"/>
      <c r="AT291" s="205"/>
      <c r="AU291" s="205"/>
      <c r="AV291" s="205"/>
      <c r="AW291" s="205"/>
      <c r="AX291" s="205"/>
      <c r="AY291" s="205"/>
      <c r="AZ291" s="205"/>
      <c r="BA291" s="205"/>
      <c r="BB291" s="205"/>
      <c r="BC291" s="205"/>
      <c r="BD291" s="205"/>
      <c r="BE291" s="205"/>
      <c r="BF291" s="205"/>
      <c r="BG291" s="205"/>
      <c r="BH291" s="205"/>
      <c r="BI291" s="205"/>
      <c r="BJ291" s="205"/>
      <c r="BK291" s="205"/>
      <c r="BL291" s="205"/>
      <c r="BM291" s="205"/>
      <c r="BN291" s="205"/>
    </row>
    <row r="292" spans="10:66"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  <c r="AA292" s="205"/>
      <c r="AB292" s="205"/>
      <c r="AC292" s="205"/>
      <c r="AD292" s="205"/>
      <c r="AE292" s="205"/>
      <c r="AF292" s="205"/>
      <c r="AG292" s="205"/>
      <c r="AH292" s="205"/>
      <c r="AI292" s="205"/>
      <c r="AJ292" s="205"/>
      <c r="AK292" s="205"/>
      <c r="AL292" s="205"/>
      <c r="AM292" s="205"/>
      <c r="AN292" s="205"/>
      <c r="AO292" s="205"/>
      <c r="AP292" s="205"/>
      <c r="AQ292" s="205"/>
      <c r="AR292" s="205"/>
      <c r="AS292" s="205"/>
      <c r="AT292" s="205"/>
      <c r="AU292" s="205"/>
      <c r="AV292" s="205"/>
      <c r="AW292" s="205"/>
      <c r="AX292" s="205"/>
      <c r="AY292" s="205"/>
      <c r="AZ292" s="205"/>
      <c r="BA292" s="205"/>
      <c r="BB292" s="205"/>
      <c r="BC292" s="205"/>
      <c r="BD292" s="205"/>
      <c r="BE292" s="205"/>
      <c r="BF292" s="205"/>
      <c r="BG292" s="205"/>
      <c r="BH292" s="205"/>
      <c r="BI292" s="205"/>
      <c r="BJ292" s="205"/>
      <c r="BK292" s="205"/>
      <c r="BL292" s="205"/>
      <c r="BM292" s="205"/>
      <c r="BN292" s="205"/>
    </row>
    <row r="293" spans="10:66"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  <c r="AA293" s="205"/>
      <c r="AB293" s="205"/>
      <c r="AC293" s="205"/>
      <c r="AD293" s="205"/>
      <c r="AE293" s="205"/>
      <c r="AF293" s="205"/>
      <c r="AG293" s="205"/>
      <c r="AH293" s="205"/>
      <c r="AI293" s="205"/>
      <c r="AJ293" s="205"/>
      <c r="AK293" s="205"/>
      <c r="AL293" s="205"/>
      <c r="AM293" s="205"/>
      <c r="AN293" s="205"/>
      <c r="AO293" s="205"/>
      <c r="AP293" s="205"/>
      <c r="AQ293" s="205"/>
      <c r="AR293" s="205"/>
      <c r="AS293" s="205"/>
      <c r="AT293" s="205"/>
      <c r="AU293" s="205"/>
      <c r="AV293" s="205"/>
      <c r="AW293" s="205"/>
      <c r="AX293" s="205"/>
      <c r="AY293" s="205"/>
      <c r="AZ293" s="205"/>
      <c r="BA293" s="205"/>
      <c r="BB293" s="205"/>
      <c r="BC293" s="205"/>
      <c r="BD293" s="205"/>
      <c r="BE293" s="205"/>
      <c r="BF293" s="205"/>
      <c r="BG293" s="205"/>
      <c r="BH293" s="205"/>
      <c r="BI293" s="205"/>
      <c r="BJ293" s="205"/>
      <c r="BK293" s="205"/>
      <c r="BL293" s="205"/>
      <c r="BM293" s="205"/>
      <c r="BN293" s="205"/>
    </row>
    <row r="294" spans="10:66"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  <c r="AA294" s="205"/>
      <c r="AB294" s="205"/>
      <c r="AC294" s="205"/>
      <c r="AD294" s="205"/>
      <c r="AE294" s="205"/>
      <c r="AF294" s="205"/>
      <c r="AG294" s="205"/>
      <c r="AH294" s="205"/>
      <c r="AI294" s="205"/>
      <c r="AJ294" s="205"/>
      <c r="AK294" s="205"/>
      <c r="AL294" s="205"/>
      <c r="AM294" s="205"/>
      <c r="AN294" s="205"/>
      <c r="AO294" s="205"/>
      <c r="AP294" s="205"/>
      <c r="AQ294" s="205"/>
      <c r="AR294" s="205"/>
      <c r="AS294" s="205"/>
      <c r="AT294" s="205"/>
      <c r="AU294" s="205"/>
      <c r="AV294" s="205"/>
      <c r="AW294" s="205"/>
      <c r="AX294" s="205"/>
      <c r="AY294" s="205"/>
      <c r="AZ294" s="205"/>
      <c r="BA294" s="205"/>
      <c r="BB294" s="205"/>
      <c r="BC294" s="205"/>
      <c r="BD294" s="205"/>
      <c r="BE294" s="205"/>
      <c r="BF294" s="205"/>
      <c r="BG294" s="205"/>
      <c r="BH294" s="205"/>
      <c r="BI294" s="205"/>
      <c r="BJ294" s="205"/>
      <c r="BK294" s="205"/>
      <c r="BL294" s="205"/>
      <c r="BM294" s="205"/>
      <c r="BN294" s="205"/>
    </row>
    <row r="295" spans="10:66"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  <c r="AA295" s="205"/>
      <c r="AB295" s="205"/>
      <c r="AC295" s="205"/>
      <c r="AD295" s="205"/>
      <c r="AE295" s="205"/>
      <c r="AF295" s="205"/>
      <c r="AG295" s="205"/>
      <c r="AH295" s="205"/>
      <c r="AI295" s="205"/>
      <c r="AJ295" s="205"/>
      <c r="AK295" s="205"/>
      <c r="AL295" s="205"/>
      <c r="AM295" s="205"/>
      <c r="AN295" s="205"/>
      <c r="AO295" s="205"/>
      <c r="AP295" s="205"/>
      <c r="AQ295" s="205"/>
      <c r="AR295" s="205"/>
      <c r="AS295" s="205"/>
      <c r="AT295" s="205"/>
      <c r="AU295" s="205"/>
      <c r="AV295" s="205"/>
      <c r="AW295" s="205"/>
      <c r="AX295" s="205"/>
      <c r="AY295" s="205"/>
      <c r="AZ295" s="205"/>
      <c r="BA295" s="205"/>
      <c r="BB295" s="205"/>
      <c r="BC295" s="205"/>
      <c r="BD295" s="205"/>
      <c r="BE295" s="205"/>
      <c r="BF295" s="205"/>
      <c r="BG295" s="205"/>
      <c r="BH295" s="205"/>
      <c r="BI295" s="205"/>
      <c r="BJ295" s="205"/>
      <c r="BK295" s="205"/>
      <c r="BL295" s="205"/>
      <c r="BM295" s="205"/>
      <c r="BN295" s="205"/>
    </row>
    <row r="296" spans="10:66"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  <c r="AA296" s="205"/>
      <c r="AB296" s="205"/>
      <c r="AC296" s="205"/>
      <c r="AD296" s="205"/>
      <c r="AE296" s="205"/>
      <c r="AF296" s="205"/>
      <c r="AG296" s="205"/>
      <c r="AH296" s="205"/>
      <c r="AI296" s="205"/>
      <c r="AJ296" s="205"/>
      <c r="AK296" s="205"/>
      <c r="AL296" s="205"/>
      <c r="AM296" s="205"/>
      <c r="AN296" s="205"/>
      <c r="AO296" s="205"/>
      <c r="AP296" s="205"/>
      <c r="AQ296" s="205"/>
      <c r="AR296" s="205"/>
      <c r="AS296" s="205"/>
      <c r="AT296" s="205"/>
      <c r="AU296" s="205"/>
      <c r="AV296" s="205"/>
      <c r="AW296" s="205"/>
      <c r="AX296" s="205"/>
      <c r="AY296" s="205"/>
      <c r="AZ296" s="205"/>
      <c r="BA296" s="205"/>
      <c r="BB296" s="205"/>
      <c r="BC296" s="205"/>
      <c r="BD296" s="205"/>
      <c r="BE296" s="205"/>
      <c r="BF296" s="205"/>
      <c r="BG296" s="205"/>
      <c r="BH296" s="205"/>
      <c r="BI296" s="205"/>
      <c r="BJ296" s="205"/>
      <c r="BK296" s="205"/>
      <c r="BL296" s="205"/>
      <c r="BM296" s="205"/>
      <c r="BN296" s="205"/>
    </row>
    <row r="297" spans="10:66"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  <c r="AA297" s="205"/>
      <c r="AB297" s="205"/>
      <c r="AC297" s="205"/>
      <c r="AD297" s="205"/>
      <c r="AE297" s="205"/>
      <c r="AF297" s="205"/>
      <c r="AG297" s="205"/>
      <c r="AH297" s="205"/>
      <c r="AI297" s="205"/>
      <c r="AJ297" s="205"/>
      <c r="AK297" s="205"/>
      <c r="AL297" s="205"/>
      <c r="AM297" s="205"/>
      <c r="AN297" s="205"/>
      <c r="AO297" s="205"/>
      <c r="AP297" s="205"/>
      <c r="AQ297" s="205"/>
      <c r="AR297" s="205"/>
      <c r="AS297" s="205"/>
      <c r="AT297" s="205"/>
      <c r="AU297" s="205"/>
      <c r="AV297" s="205"/>
      <c r="AW297" s="205"/>
      <c r="AX297" s="205"/>
      <c r="AY297" s="205"/>
      <c r="AZ297" s="205"/>
      <c r="BA297" s="205"/>
      <c r="BB297" s="205"/>
      <c r="BC297" s="205"/>
      <c r="BD297" s="205"/>
      <c r="BE297" s="205"/>
      <c r="BF297" s="205"/>
      <c r="BG297" s="205"/>
      <c r="BH297" s="205"/>
      <c r="BI297" s="205"/>
      <c r="BJ297" s="205"/>
      <c r="BK297" s="205"/>
      <c r="BL297" s="205"/>
      <c r="BM297" s="205"/>
      <c r="BN297" s="205"/>
    </row>
    <row r="298" spans="10:66"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  <c r="AA298" s="205"/>
      <c r="AB298" s="205"/>
      <c r="AC298" s="205"/>
      <c r="AD298" s="205"/>
      <c r="AE298" s="205"/>
      <c r="AF298" s="205"/>
      <c r="AG298" s="205"/>
      <c r="AH298" s="205"/>
      <c r="AI298" s="205"/>
      <c r="AJ298" s="205"/>
      <c r="AK298" s="205"/>
      <c r="AL298" s="205"/>
      <c r="AM298" s="205"/>
      <c r="AN298" s="205"/>
      <c r="AO298" s="205"/>
      <c r="AP298" s="205"/>
      <c r="AQ298" s="205"/>
      <c r="AR298" s="205"/>
      <c r="AS298" s="205"/>
      <c r="AT298" s="205"/>
      <c r="AU298" s="205"/>
      <c r="AV298" s="205"/>
      <c r="AW298" s="205"/>
      <c r="AX298" s="205"/>
      <c r="AY298" s="205"/>
      <c r="AZ298" s="205"/>
      <c r="BA298" s="205"/>
      <c r="BB298" s="205"/>
      <c r="BC298" s="205"/>
      <c r="BD298" s="205"/>
      <c r="BE298" s="205"/>
      <c r="BF298" s="205"/>
      <c r="BG298" s="205"/>
      <c r="BH298" s="205"/>
      <c r="BI298" s="205"/>
      <c r="BJ298" s="205"/>
      <c r="BK298" s="205"/>
      <c r="BL298" s="205"/>
      <c r="BM298" s="205"/>
      <c r="BN298" s="205"/>
    </row>
    <row r="299" spans="10:66"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  <c r="AA299" s="205"/>
      <c r="AB299" s="205"/>
      <c r="AC299" s="205"/>
      <c r="AD299" s="205"/>
      <c r="AE299" s="205"/>
      <c r="AF299" s="205"/>
      <c r="AG299" s="205"/>
      <c r="AH299" s="205"/>
      <c r="AI299" s="205"/>
      <c r="AJ299" s="205"/>
      <c r="AK299" s="205"/>
      <c r="AL299" s="205"/>
      <c r="AM299" s="205"/>
      <c r="AN299" s="205"/>
      <c r="AO299" s="205"/>
      <c r="AP299" s="205"/>
      <c r="AQ299" s="205"/>
      <c r="AR299" s="205"/>
      <c r="AS299" s="205"/>
      <c r="AT299" s="205"/>
      <c r="AU299" s="205"/>
      <c r="AV299" s="205"/>
      <c r="AW299" s="205"/>
      <c r="AX299" s="205"/>
      <c r="AY299" s="205"/>
      <c r="AZ299" s="205"/>
      <c r="BA299" s="205"/>
      <c r="BB299" s="205"/>
      <c r="BC299" s="205"/>
      <c r="BD299" s="205"/>
      <c r="BE299" s="205"/>
      <c r="BF299" s="205"/>
      <c r="BG299" s="205"/>
      <c r="BH299" s="205"/>
      <c r="BI299" s="205"/>
      <c r="BJ299" s="205"/>
      <c r="BK299" s="205"/>
      <c r="BL299" s="205"/>
      <c r="BM299" s="205"/>
      <c r="BN299" s="205"/>
    </row>
    <row r="300" spans="10:66"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  <c r="AA300" s="205"/>
      <c r="AB300" s="205"/>
      <c r="AC300" s="205"/>
      <c r="AD300" s="205"/>
      <c r="AE300" s="205"/>
      <c r="AF300" s="205"/>
      <c r="AG300" s="205"/>
      <c r="AH300" s="205"/>
      <c r="AI300" s="205"/>
      <c r="AJ300" s="205"/>
      <c r="AK300" s="205"/>
      <c r="AL300" s="205"/>
      <c r="AM300" s="205"/>
      <c r="AN300" s="205"/>
      <c r="AO300" s="205"/>
      <c r="AP300" s="205"/>
      <c r="AQ300" s="205"/>
      <c r="AR300" s="205"/>
      <c r="AS300" s="205"/>
      <c r="AT300" s="205"/>
      <c r="AU300" s="205"/>
      <c r="AV300" s="205"/>
      <c r="AW300" s="205"/>
      <c r="AX300" s="205"/>
      <c r="AY300" s="205"/>
      <c r="AZ300" s="205"/>
      <c r="BA300" s="205"/>
      <c r="BB300" s="205"/>
      <c r="BC300" s="205"/>
      <c r="BD300" s="205"/>
      <c r="BE300" s="205"/>
      <c r="BF300" s="205"/>
      <c r="BG300" s="205"/>
      <c r="BH300" s="205"/>
      <c r="BI300" s="205"/>
      <c r="BJ300" s="205"/>
      <c r="BK300" s="205"/>
      <c r="BL300" s="205"/>
      <c r="BM300" s="205"/>
      <c r="BN300" s="205"/>
    </row>
    <row r="301" spans="10:66"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  <c r="AA301" s="205"/>
      <c r="AB301" s="205"/>
      <c r="AC301" s="205"/>
      <c r="AD301" s="205"/>
      <c r="AE301" s="205"/>
      <c r="AF301" s="205"/>
      <c r="AG301" s="205"/>
      <c r="AH301" s="205"/>
      <c r="AI301" s="205"/>
      <c r="AJ301" s="205"/>
      <c r="AK301" s="205"/>
      <c r="AL301" s="205"/>
      <c r="AM301" s="205"/>
      <c r="AN301" s="205"/>
      <c r="AO301" s="205"/>
      <c r="AP301" s="205"/>
      <c r="AQ301" s="205"/>
      <c r="AR301" s="205"/>
      <c r="AS301" s="205"/>
      <c r="AT301" s="205"/>
      <c r="AU301" s="205"/>
      <c r="AV301" s="205"/>
      <c r="AW301" s="205"/>
      <c r="AX301" s="205"/>
      <c r="AY301" s="205"/>
      <c r="AZ301" s="205"/>
      <c r="BA301" s="205"/>
      <c r="BB301" s="205"/>
      <c r="BC301" s="205"/>
      <c r="BD301" s="205"/>
      <c r="BE301" s="205"/>
      <c r="BF301" s="205"/>
      <c r="BG301" s="205"/>
      <c r="BH301" s="205"/>
      <c r="BI301" s="205"/>
      <c r="BJ301" s="205"/>
      <c r="BK301" s="205"/>
      <c r="BL301" s="205"/>
      <c r="BM301" s="205"/>
      <c r="BN301" s="205"/>
    </row>
    <row r="302" spans="10:66"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  <c r="AA302" s="205"/>
      <c r="AB302" s="205"/>
      <c r="AC302" s="205"/>
      <c r="AD302" s="205"/>
      <c r="AE302" s="205"/>
      <c r="AF302" s="205"/>
      <c r="AG302" s="205"/>
      <c r="AH302" s="205"/>
      <c r="AI302" s="205"/>
      <c r="AJ302" s="205"/>
      <c r="AK302" s="205"/>
      <c r="AL302" s="205"/>
      <c r="AM302" s="205"/>
      <c r="AN302" s="205"/>
      <c r="AO302" s="205"/>
      <c r="AP302" s="205"/>
      <c r="AQ302" s="205"/>
      <c r="AR302" s="205"/>
      <c r="AS302" s="205"/>
      <c r="AT302" s="205"/>
      <c r="AU302" s="205"/>
      <c r="AV302" s="205"/>
      <c r="AW302" s="205"/>
      <c r="AX302" s="205"/>
      <c r="AY302" s="205"/>
      <c r="AZ302" s="205"/>
      <c r="BA302" s="205"/>
      <c r="BB302" s="205"/>
      <c r="BC302" s="205"/>
      <c r="BD302" s="205"/>
      <c r="BE302" s="205"/>
      <c r="BF302" s="205"/>
      <c r="BG302" s="205"/>
      <c r="BH302" s="205"/>
      <c r="BI302" s="205"/>
      <c r="BJ302" s="205"/>
      <c r="BK302" s="205"/>
      <c r="BL302" s="205"/>
      <c r="BM302" s="205"/>
      <c r="BN302" s="205"/>
    </row>
    <row r="303" spans="10:66"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  <c r="AA303" s="205"/>
      <c r="AB303" s="205"/>
      <c r="AC303" s="205"/>
      <c r="AD303" s="205"/>
      <c r="AE303" s="205"/>
      <c r="AF303" s="205"/>
      <c r="AG303" s="205"/>
      <c r="AH303" s="205"/>
      <c r="AI303" s="205"/>
      <c r="AJ303" s="205"/>
      <c r="AK303" s="205"/>
      <c r="AL303" s="205"/>
      <c r="AM303" s="205"/>
      <c r="AN303" s="205"/>
      <c r="AO303" s="205"/>
      <c r="AP303" s="205"/>
      <c r="AQ303" s="205"/>
      <c r="AR303" s="205"/>
      <c r="AS303" s="205"/>
      <c r="AT303" s="205"/>
      <c r="AU303" s="205"/>
      <c r="AV303" s="205"/>
      <c r="AW303" s="205"/>
      <c r="AX303" s="205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205"/>
      <c r="BL303" s="205"/>
      <c r="BM303" s="205"/>
      <c r="BN303" s="205"/>
    </row>
    <row r="304" spans="10:66"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  <c r="AA304" s="205"/>
      <c r="AB304" s="205"/>
      <c r="AC304" s="205"/>
      <c r="AD304" s="205"/>
      <c r="AE304" s="205"/>
      <c r="AF304" s="205"/>
      <c r="AG304" s="205"/>
      <c r="AH304" s="205"/>
      <c r="AI304" s="205"/>
      <c r="AJ304" s="205"/>
      <c r="AK304" s="205"/>
      <c r="AL304" s="205"/>
      <c r="AM304" s="205"/>
      <c r="AN304" s="205"/>
      <c r="AO304" s="205"/>
      <c r="AP304" s="205"/>
      <c r="AQ304" s="205"/>
      <c r="AR304" s="205"/>
      <c r="AS304" s="205"/>
      <c r="AT304" s="205"/>
      <c r="AU304" s="205"/>
      <c r="AV304" s="205"/>
      <c r="AW304" s="205"/>
      <c r="AX304" s="205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205"/>
      <c r="BL304" s="205"/>
      <c r="BM304" s="205"/>
      <c r="BN304" s="205"/>
    </row>
    <row r="305" spans="10:66"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  <c r="AA305" s="205"/>
      <c r="AB305" s="205"/>
      <c r="AC305" s="205"/>
      <c r="AD305" s="205"/>
      <c r="AE305" s="205"/>
      <c r="AF305" s="205"/>
      <c r="AG305" s="205"/>
      <c r="AH305" s="205"/>
      <c r="AI305" s="205"/>
      <c r="AJ305" s="205"/>
      <c r="AK305" s="205"/>
      <c r="AL305" s="205"/>
      <c r="AM305" s="205"/>
      <c r="AN305" s="205"/>
      <c r="AO305" s="205"/>
      <c r="AP305" s="205"/>
      <c r="AQ305" s="205"/>
      <c r="AR305" s="205"/>
      <c r="AS305" s="205"/>
      <c r="AT305" s="205"/>
      <c r="AU305" s="205"/>
      <c r="AV305" s="205"/>
      <c r="AW305" s="205"/>
      <c r="AX305" s="205"/>
      <c r="AY305" s="205"/>
      <c r="AZ305" s="205"/>
      <c r="BA305" s="205"/>
      <c r="BB305" s="205"/>
      <c r="BC305" s="205"/>
      <c r="BD305" s="205"/>
      <c r="BE305" s="205"/>
      <c r="BF305" s="205"/>
      <c r="BG305" s="205"/>
      <c r="BH305" s="205"/>
      <c r="BI305" s="205"/>
      <c r="BJ305" s="205"/>
      <c r="BK305" s="205"/>
      <c r="BL305" s="205"/>
      <c r="BM305" s="205"/>
      <c r="BN305" s="205"/>
    </row>
    <row r="306" spans="10:66"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205"/>
      <c r="BN306" s="205"/>
    </row>
    <row r="307" spans="10:66"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  <c r="AA307" s="205"/>
      <c r="AB307" s="205"/>
      <c r="AC307" s="205"/>
      <c r="AD307" s="205"/>
      <c r="AE307" s="205"/>
      <c r="AF307" s="205"/>
      <c r="AG307" s="205"/>
      <c r="AH307" s="205"/>
      <c r="AI307" s="205"/>
      <c r="AJ307" s="205"/>
      <c r="AK307" s="205"/>
      <c r="AL307" s="205"/>
      <c r="AM307" s="205"/>
      <c r="AN307" s="205"/>
      <c r="AO307" s="205"/>
      <c r="AP307" s="205"/>
      <c r="AQ307" s="205"/>
      <c r="AR307" s="205"/>
      <c r="AS307" s="205"/>
      <c r="AT307" s="205"/>
      <c r="AU307" s="205"/>
      <c r="AV307" s="205"/>
      <c r="AW307" s="205"/>
      <c r="AX307" s="205"/>
      <c r="AY307" s="205"/>
      <c r="AZ307" s="205"/>
      <c r="BA307" s="205"/>
      <c r="BB307" s="205"/>
      <c r="BC307" s="205"/>
      <c r="BD307" s="205"/>
      <c r="BE307" s="205"/>
      <c r="BF307" s="205"/>
      <c r="BG307" s="205"/>
      <c r="BH307" s="205"/>
      <c r="BI307" s="205"/>
      <c r="BJ307" s="205"/>
      <c r="BK307" s="205"/>
      <c r="BL307" s="205"/>
      <c r="BM307" s="205"/>
      <c r="BN307" s="205"/>
    </row>
    <row r="308" spans="10:66"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205"/>
      <c r="BN308" s="205"/>
    </row>
    <row r="309" spans="10:66"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  <c r="AA309" s="205"/>
      <c r="AB309" s="205"/>
      <c r="AC309" s="205"/>
      <c r="AD309" s="205"/>
      <c r="AE309" s="205"/>
      <c r="AF309" s="205"/>
      <c r="AG309" s="205"/>
      <c r="AH309" s="205"/>
      <c r="AI309" s="205"/>
      <c r="AJ309" s="205"/>
      <c r="AK309" s="205"/>
      <c r="AL309" s="205"/>
      <c r="AM309" s="205"/>
      <c r="AN309" s="205"/>
      <c r="AO309" s="205"/>
      <c r="AP309" s="205"/>
      <c r="AQ309" s="205"/>
      <c r="AR309" s="205"/>
      <c r="AS309" s="205"/>
      <c r="AT309" s="205"/>
      <c r="AU309" s="205"/>
      <c r="AV309" s="205"/>
      <c r="AW309" s="205"/>
      <c r="AX309" s="205"/>
      <c r="AY309" s="205"/>
      <c r="AZ309" s="205"/>
      <c r="BA309" s="205"/>
      <c r="BB309" s="205"/>
      <c r="BC309" s="205"/>
      <c r="BD309" s="205"/>
      <c r="BE309" s="205"/>
      <c r="BF309" s="205"/>
      <c r="BG309" s="205"/>
      <c r="BH309" s="205"/>
      <c r="BI309" s="205"/>
      <c r="BJ309" s="205"/>
      <c r="BK309" s="205"/>
      <c r="BL309" s="205"/>
      <c r="BM309" s="205"/>
      <c r="BN309" s="205"/>
    </row>
    <row r="310" spans="10:66"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  <c r="AA310" s="205"/>
      <c r="AB310" s="205"/>
      <c r="AC310" s="205"/>
      <c r="AD310" s="205"/>
      <c r="AE310" s="205"/>
      <c r="AF310" s="205"/>
      <c r="AG310" s="205"/>
      <c r="AH310" s="205"/>
      <c r="AI310" s="205"/>
      <c r="AJ310" s="205"/>
      <c r="AK310" s="205"/>
      <c r="AL310" s="205"/>
      <c r="AM310" s="205"/>
      <c r="AN310" s="205"/>
      <c r="AO310" s="205"/>
      <c r="AP310" s="205"/>
      <c r="AQ310" s="205"/>
      <c r="AR310" s="205"/>
      <c r="AS310" s="205"/>
      <c r="AT310" s="205"/>
      <c r="AU310" s="205"/>
      <c r="AV310" s="205"/>
      <c r="AW310" s="205"/>
      <c r="AX310" s="205"/>
      <c r="AY310" s="205"/>
      <c r="AZ310" s="205"/>
      <c r="BA310" s="205"/>
      <c r="BB310" s="205"/>
      <c r="BC310" s="205"/>
      <c r="BD310" s="205"/>
      <c r="BE310" s="205"/>
      <c r="BF310" s="205"/>
      <c r="BG310" s="205"/>
      <c r="BH310" s="205"/>
      <c r="BI310" s="205"/>
      <c r="BJ310" s="205"/>
      <c r="BK310" s="205"/>
      <c r="BL310" s="205"/>
      <c r="BM310" s="205"/>
      <c r="BN310" s="205"/>
    </row>
    <row r="311" spans="10:66"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  <c r="AA311" s="205"/>
      <c r="AB311" s="205"/>
      <c r="AC311" s="205"/>
      <c r="AD311" s="205"/>
      <c r="AE311" s="205"/>
      <c r="AF311" s="205"/>
      <c r="AG311" s="205"/>
      <c r="AH311" s="205"/>
      <c r="AI311" s="205"/>
      <c r="AJ311" s="205"/>
      <c r="AK311" s="205"/>
      <c r="AL311" s="205"/>
      <c r="AM311" s="205"/>
      <c r="AN311" s="205"/>
      <c r="AO311" s="205"/>
      <c r="AP311" s="205"/>
      <c r="AQ311" s="205"/>
      <c r="AR311" s="205"/>
      <c r="AS311" s="205"/>
      <c r="AT311" s="205"/>
      <c r="AU311" s="205"/>
      <c r="AV311" s="205"/>
      <c r="AW311" s="205"/>
      <c r="AX311" s="205"/>
      <c r="AY311" s="205"/>
      <c r="AZ311" s="205"/>
      <c r="BA311" s="205"/>
      <c r="BB311" s="205"/>
      <c r="BC311" s="205"/>
      <c r="BD311" s="205"/>
      <c r="BE311" s="205"/>
      <c r="BF311" s="205"/>
      <c r="BG311" s="205"/>
      <c r="BH311" s="205"/>
      <c r="BI311" s="205"/>
      <c r="BJ311" s="205"/>
      <c r="BK311" s="205"/>
      <c r="BL311" s="205"/>
      <c r="BM311" s="205"/>
      <c r="BN311" s="205"/>
    </row>
    <row r="312" spans="10:66"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</row>
    <row r="313" spans="10:66"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  <c r="AA313" s="205"/>
      <c r="AB313" s="205"/>
      <c r="AC313" s="205"/>
      <c r="AD313" s="205"/>
      <c r="AE313" s="205"/>
      <c r="AF313" s="205"/>
      <c r="AG313" s="205"/>
      <c r="AH313" s="205"/>
      <c r="AI313" s="205"/>
      <c r="AJ313" s="205"/>
      <c r="AK313" s="205"/>
      <c r="AL313" s="205"/>
      <c r="AM313" s="205"/>
      <c r="AN313" s="205"/>
      <c r="AO313" s="205"/>
      <c r="AP313" s="205"/>
      <c r="AQ313" s="205"/>
      <c r="AR313" s="205"/>
      <c r="AS313" s="205"/>
      <c r="AT313" s="205"/>
      <c r="AU313" s="205"/>
      <c r="AV313" s="205"/>
      <c r="AW313" s="205"/>
      <c r="AX313" s="205"/>
      <c r="AY313" s="205"/>
      <c r="AZ313" s="205"/>
      <c r="BA313" s="205"/>
      <c r="BB313" s="205"/>
      <c r="BC313" s="205"/>
      <c r="BD313" s="205"/>
      <c r="BE313" s="205"/>
      <c r="BF313" s="205"/>
      <c r="BG313" s="205"/>
      <c r="BH313" s="205"/>
      <c r="BI313" s="205"/>
      <c r="BJ313" s="205"/>
      <c r="BK313" s="205"/>
      <c r="BL313" s="205"/>
      <c r="BM313" s="205"/>
      <c r="BN313" s="205"/>
    </row>
    <row r="314" spans="10:66"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5"/>
      <c r="BN314" s="205"/>
    </row>
    <row r="315" spans="10:66"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5"/>
      <c r="BN315" s="205"/>
    </row>
    <row r="316" spans="10:66"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5"/>
      <c r="BN316" s="205"/>
    </row>
    <row r="317" spans="10:66"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5"/>
      <c r="BN317" s="205"/>
    </row>
    <row r="318" spans="10:66"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5"/>
      <c r="BN318" s="205"/>
    </row>
    <row r="319" spans="10:66"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  <c r="AG319" s="205"/>
      <c r="AH319" s="205"/>
      <c r="AI319" s="205"/>
      <c r="AJ319" s="205"/>
      <c r="AK319" s="205"/>
      <c r="AL319" s="205"/>
      <c r="AM319" s="205"/>
      <c r="AN319" s="205"/>
      <c r="AO319" s="205"/>
      <c r="AP319" s="205"/>
      <c r="AQ319" s="205"/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5"/>
      <c r="BF319" s="205"/>
      <c r="BG319" s="205"/>
      <c r="BH319" s="205"/>
      <c r="BI319" s="205"/>
      <c r="BJ319" s="205"/>
      <c r="BK319" s="205"/>
      <c r="BL319" s="205"/>
      <c r="BM319" s="205"/>
      <c r="BN319" s="205"/>
    </row>
    <row r="320" spans="10:66"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  <c r="AA320" s="205"/>
      <c r="AB320" s="205"/>
      <c r="AC320" s="205"/>
      <c r="AD320" s="205"/>
      <c r="AE320" s="205"/>
      <c r="AF320" s="205"/>
      <c r="AG320" s="205"/>
      <c r="AH320" s="205"/>
      <c r="AI320" s="205"/>
      <c r="AJ320" s="205"/>
      <c r="AK320" s="205"/>
      <c r="AL320" s="205"/>
      <c r="AM320" s="205"/>
      <c r="AN320" s="205"/>
      <c r="AO320" s="205"/>
      <c r="AP320" s="205"/>
      <c r="AQ320" s="205"/>
      <c r="AR320" s="205"/>
      <c r="AS320" s="205"/>
      <c r="AT320" s="205"/>
      <c r="AU320" s="205"/>
      <c r="AV320" s="205"/>
      <c r="AW320" s="205"/>
      <c r="AX320" s="205"/>
      <c r="AY320" s="205"/>
      <c r="AZ320" s="205"/>
      <c r="BA320" s="205"/>
      <c r="BB320" s="205"/>
      <c r="BC320" s="205"/>
      <c r="BD320" s="205"/>
      <c r="BE320" s="205"/>
      <c r="BF320" s="205"/>
      <c r="BG320" s="205"/>
      <c r="BH320" s="205"/>
      <c r="BI320" s="205"/>
      <c r="BJ320" s="205"/>
      <c r="BK320" s="205"/>
      <c r="BL320" s="205"/>
      <c r="BM320" s="205"/>
      <c r="BN320" s="205"/>
    </row>
    <row r="321" spans="10:66"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  <c r="AA321" s="205"/>
      <c r="AB321" s="205"/>
      <c r="AC321" s="205"/>
      <c r="AD321" s="205"/>
      <c r="AE321" s="205"/>
      <c r="AF321" s="205"/>
      <c r="AG321" s="205"/>
      <c r="AH321" s="205"/>
      <c r="AI321" s="205"/>
      <c r="AJ321" s="205"/>
      <c r="AK321" s="205"/>
      <c r="AL321" s="205"/>
      <c r="AM321" s="205"/>
      <c r="AN321" s="205"/>
      <c r="AO321" s="205"/>
      <c r="AP321" s="205"/>
      <c r="AQ321" s="205"/>
      <c r="AR321" s="205"/>
      <c r="AS321" s="205"/>
      <c r="AT321" s="205"/>
      <c r="AU321" s="205"/>
      <c r="AV321" s="205"/>
      <c r="AW321" s="205"/>
      <c r="AX321" s="205"/>
      <c r="AY321" s="205"/>
      <c r="AZ321" s="205"/>
      <c r="BA321" s="205"/>
      <c r="BB321" s="205"/>
      <c r="BC321" s="205"/>
      <c r="BD321" s="205"/>
      <c r="BE321" s="205"/>
      <c r="BF321" s="205"/>
      <c r="BG321" s="205"/>
      <c r="BH321" s="205"/>
      <c r="BI321" s="205"/>
      <c r="BJ321" s="205"/>
      <c r="BK321" s="205"/>
      <c r="BL321" s="205"/>
      <c r="BM321" s="205"/>
      <c r="BN321" s="205"/>
    </row>
    <row r="322" spans="10:66"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  <c r="AA322" s="205"/>
      <c r="AB322" s="205"/>
      <c r="AC322" s="205"/>
      <c r="AD322" s="205"/>
      <c r="AE322" s="205"/>
      <c r="AF322" s="205"/>
      <c r="AG322" s="205"/>
      <c r="AH322" s="205"/>
      <c r="AI322" s="205"/>
      <c r="AJ322" s="205"/>
      <c r="AK322" s="205"/>
      <c r="AL322" s="205"/>
      <c r="AM322" s="205"/>
      <c r="AN322" s="205"/>
      <c r="AO322" s="205"/>
      <c r="AP322" s="205"/>
      <c r="AQ322" s="205"/>
      <c r="AR322" s="205"/>
      <c r="AS322" s="205"/>
      <c r="AT322" s="205"/>
      <c r="AU322" s="205"/>
      <c r="AV322" s="205"/>
      <c r="AW322" s="205"/>
      <c r="AX322" s="205"/>
      <c r="AY322" s="205"/>
      <c r="AZ322" s="205"/>
      <c r="BA322" s="205"/>
      <c r="BB322" s="205"/>
      <c r="BC322" s="205"/>
      <c r="BD322" s="205"/>
      <c r="BE322" s="205"/>
      <c r="BF322" s="205"/>
      <c r="BG322" s="205"/>
      <c r="BH322" s="205"/>
      <c r="BI322" s="205"/>
      <c r="BJ322" s="205"/>
      <c r="BK322" s="205"/>
      <c r="BL322" s="205"/>
      <c r="BM322" s="205"/>
      <c r="BN322" s="205"/>
    </row>
    <row r="323" spans="10:66"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  <c r="AA323" s="205"/>
      <c r="AB323" s="205"/>
      <c r="AC323" s="205"/>
      <c r="AD323" s="205"/>
      <c r="AE323" s="205"/>
      <c r="AF323" s="205"/>
      <c r="AG323" s="205"/>
      <c r="AH323" s="205"/>
      <c r="AI323" s="205"/>
      <c r="AJ323" s="205"/>
      <c r="AK323" s="205"/>
      <c r="AL323" s="205"/>
      <c r="AM323" s="205"/>
      <c r="AN323" s="205"/>
      <c r="AO323" s="205"/>
      <c r="AP323" s="205"/>
      <c r="AQ323" s="205"/>
      <c r="AR323" s="205"/>
      <c r="AS323" s="205"/>
      <c r="AT323" s="205"/>
      <c r="AU323" s="205"/>
      <c r="AV323" s="205"/>
      <c r="AW323" s="205"/>
      <c r="AX323" s="205"/>
      <c r="AY323" s="205"/>
      <c r="AZ323" s="205"/>
      <c r="BA323" s="205"/>
      <c r="BB323" s="205"/>
      <c r="BC323" s="205"/>
      <c r="BD323" s="205"/>
      <c r="BE323" s="205"/>
      <c r="BF323" s="205"/>
      <c r="BG323" s="205"/>
      <c r="BH323" s="205"/>
      <c r="BI323" s="205"/>
      <c r="BJ323" s="205"/>
      <c r="BK323" s="205"/>
      <c r="BL323" s="205"/>
      <c r="BM323" s="205"/>
      <c r="BN323" s="205"/>
    </row>
    <row r="324" spans="10:66"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  <c r="AA324" s="205"/>
      <c r="AB324" s="205"/>
      <c r="AC324" s="205"/>
      <c r="AD324" s="205"/>
      <c r="AE324" s="205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205"/>
      <c r="BN324" s="205"/>
    </row>
    <row r="325" spans="10:66"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205"/>
      <c r="BN325" s="205"/>
    </row>
    <row r="326" spans="10:66"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  <c r="AA326" s="205"/>
      <c r="AB326" s="205"/>
      <c r="AC326" s="205"/>
      <c r="AD326" s="205"/>
      <c r="AE326" s="205"/>
      <c r="AF326" s="205"/>
      <c r="AG326" s="205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205"/>
      <c r="BN326" s="205"/>
    </row>
    <row r="327" spans="10:66"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  <c r="AA327" s="205"/>
      <c r="AB327" s="205"/>
      <c r="AC327" s="205"/>
      <c r="AD327" s="205"/>
      <c r="AE327" s="205"/>
      <c r="AF327" s="205"/>
      <c r="AG327" s="205"/>
      <c r="AH327" s="205"/>
      <c r="AI327" s="205"/>
      <c r="AJ327" s="205"/>
      <c r="AK327" s="205"/>
      <c r="AL327" s="205"/>
      <c r="AM327" s="205"/>
      <c r="AN327" s="205"/>
      <c r="AO327" s="205"/>
      <c r="AP327" s="205"/>
      <c r="AQ327" s="205"/>
      <c r="AR327" s="205"/>
      <c r="AS327" s="205"/>
      <c r="AT327" s="205"/>
      <c r="AU327" s="205"/>
      <c r="AV327" s="205"/>
      <c r="AW327" s="205"/>
      <c r="AX327" s="205"/>
      <c r="AY327" s="205"/>
      <c r="AZ327" s="205"/>
      <c r="BA327" s="205"/>
      <c r="BB327" s="205"/>
      <c r="BC327" s="205"/>
      <c r="BD327" s="205"/>
      <c r="BE327" s="205"/>
      <c r="BF327" s="205"/>
      <c r="BG327" s="205"/>
      <c r="BH327" s="205"/>
      <c r="BI327" s="205"/>
      <c r="BJ327" s="205"/>
      <c r="BK327" s="205"/>
      <c r="BL327" s="205"/>
      <c r="BM327" s="205"/>
      <c r="BN327" s="205"/>
    </row>
    <row r="328" spans="10:66"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  <c r="AA328" s="205"/>
      <c r="AB328" s="205"/>
      <c r="AC328" s="205"/>
      <c r="AD328" s="205"/>
      <c r="AE328" s="205"/>
      <c r="AF328" s="205"/>
      <c r="AG328" s="205"/>
      <c r="AH328" s="205"/>
      <c r="AI328" s="205"/>
      <c r="AJ328" s="205"/>
      <c r="AK328" s="205"/>
      <c r="AL328" s="205"/>
      <c r="AM328" s="205"/>
      <c r="AN328" s="205"/>
      <c r="AO328" s="205"/>
      <c r="AP328" s="205"/>
      <c r="AQ328" s="205"/>
      <c r="AR328" s="205"/>
      <c r="AS328" s="205"/>
      <c r="AT328" s="205"/>
      <c r="AU328" s="205"/>
      <c r="AV328" s="205"/>
      <c r="AW328" s="205"/>
      <c r="AX328" s="205"/>
      <c r="AY328" s="205"/>
      <c r="AZ328" s="205"/>
      <c r="BA328" s="205"/>
      <c r="BB328" s="205"/>
      <c r="BC328" s="205"/>
      <c r="BD328" s="205"/>
      <c r="BE328" s="205"/>
      <c r="BF328" s="205"/>
      <c r="BG328" s="205"/>
      <c r="BH328" s="205"/>
      <c r="BI328" s="205"/>
      <c r="BJ328" s="205"/>
      <c r="BK328" s="205"/>
      <c r="BL328" s="205"/>
      <c r="BM328" s="205"/>
      <c r="BN328" s="205"/>
    </row>
    <row r="329" spans="10:66"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  <c r="AA329" s="205"/>
      <c r="AB329" s="205"/>
      <c r="AC329" s="205"/>
      <c r="AD329" s="205"/>
      <c r="AE329" s="205"/>
      <c r="AF329" s="205"/>
      <c r="AG329" s="205"/>
      <c r="AH329" s="205"/>
      <c r="AI329" s="205"/>
      <c r="AJ329" s="205"/>
      <c r="AK329" s="205"/>
      <c r="AL329" s="205"/>
      <c r="AM329" s="205"/>
      <c r="AN329" s="205"/>
      <c r="AO329" s="205"/>
      <c r="AP329" s="205"/>
      <c r="AQ329" s="205"/>
      <c r="AR329" s="205"/>
      <c r="AS329" s="205"/>
      <c r="AT329" s="205"/>
      <c r="AU329" s="205"/>
      <c r="AV329" s="205"/>
      <c r="AW329" s="205"/>
      <c r="AX329" s="205"/>
      <c r="AY329" s="205"/>
      <c r="AZ329" s="205"/>
      <c r="BA329" s="205"/>
      <c r="BB329" s="205"/>
      <c r="BC329" s="205"/>
      <c r="BD329" s="205"/>
      <c r="BE329" s="205"/>
      <c r="BF329" s="205"/>
      <c r="BG329" s="205"/>
      <c r="BH329" s="205"/>
      <c r="BI329" s="205"/>
      <c r="BJ329" s="205"/>
      <c r="BK329" s="205"/>
      <c r="BL329" s="205"/>
      <c r="BM329" s="205"/>
      <c r="BN329" s="205"/>
    </row>
    <row r="330" spans="10:66"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  <c r="BK330" s="205"/>
      <c r="BL330" s="205"/>
      <c r="BM330" s="205"/>
      <c r="BN330" s="205"/>
    </row>
    <row r="331" spans="10:66"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  <c r="AA331" s="205"/>
      <c r="AB331" s="205"/>
      <c r="AC331" s="205"/>
      <c r="AD331" s="205"/>
      <c r="AE331" s="205"/>
      <c r="AF331" s="205"/>
      <c r="AG331" s="205"/>
      <c r="AH331" s="205"/>
      <c r="AI331" s="205"/>
      <c r="AJ331" s="205"/>
      <c r="AK331" s="205"/>
      <c r="AL331" s="205"/>
      <c r="AM331" s="205"/>
      <c r="AN331" s="205"/>
      <c r="AO331" s="205"/>
      <c r="AP331" s="205"/>
      <c r="AQ331" s="205"/>
      <c r="AR331" s="205"/>
      <c r="AS331" s="205"/>
      <c r="AT331" s="205"/>
      <c r="AU331" s="205"/>
      <c r="AV331" s="205"/>
      <c r="AW331" s="205"/>
      <c r="AX331" s="205"/>
      <c r="AY331" s="205"/>
      <c r="AZ331" s="205"/>
      <c r="BA331" s="205"/>
      <c r="BB331" s="205"/>
      <c r="BC331" s="205"/>
      <c r="BD331" s="205"/>
      <c r="BE331" s="205"/>
      <c r="BF331" s="205"/>
      <c r="BG331" s="205"/>
      <c r="BH331" s="205"/>
      <c r="BI331" s="205"/>
      <c r="BJ331" s="205"/>
      <c r="BK331" s="205"/>
      <c r="BL331" s="205"/>
      <c r="BM331" s="205"/>
      <c r="BN331" s="205"/>
    </row>
    <row r="332" spans="10:66"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  <c r="AA332" s="205"/>
      <c r="AB332" s="205"/>
      <c r="AC332" s="205"/>
      <c r="AD332" s="205"/>
      <c r="AE332" s="205"/>
      <c r="AF332" s="205"/>
      <c r="AG332" s="205"/>
      <c r="AH332" s="205"/>
      <c r="AI332" s="205"/>
      <c r="AJ332" s="205"/>
      <c r="AK332" s="205"/>
      <c r="AL332" s="205"/>
      <c r="AM332" s="205"/>
      <c r="AN332" s="205"/>
      <c r="AO332" s="205"/>
      <c r="AP332" s="205"/>
      <c r="AQ332" s="205"/>
      <c r="AR332" s="205"/>
      <c r="AS332" s="205"/>
      <c r="AT332" s="205"/>
      <c r="AU332" s="205"/>
      <c r="AV332" s="205"/>
      <c r="AW332" s="205"/>
      <c r="AX332" s="205"/>
      <c r="AY332" s="205"/>
      <c r="AZ332" s="205"/>
      <c r="BA332" s="205"/>
      <c r="BB332" s="205"/>
      <c r="BC332" s="205"/>
      <c r="BD332" s="205"/>
      <c r="BE332" s="205"/>
      <c r="BF332" s="205"/>
      <c r="BG332" s="205"/>
      <c r="BH332" s="205"/>
      <c r="BI332" s="205"/>
      <c r="BJ332" s="205"/>
      <c r="BK332" s="205"/>
      <c r="BL332" s="205"/>
      <c r="BM332" s="205"/>
      <c r="BN332" s="205"/>
    </row>
    <row r="333" spans="10:66"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  <c r="AA333" s="205"/>
      <c r="AB333" s="205"/>
      <c r="AC333" s="205"/>
      <c r="AD333" s="205"/>
      <c r="AE333" s="205"/>
      <c r="AF333" s="205"/>
      <c r="AG333" s="205"/>
      <c r="AH333" s="205"/>
      <c r="AI333" s="205"/>
      <c r="AJ333" s="205"/>
      <c r="AK333" s="205"/>
      <c r="AL333" s="205"/>
      <c r="AM333" s="205"/>
      <c r="AN333" s="205"/>
      <c r="AO333" s="205"/>
      <c r="AP333" s="205"/>
      <c r="AQ333" s="205"/>
      <c r="AR333" s="205"/>
      <c r="AS333" s="205"/>
      <c r="AT333" s="205"/>
      <c r="AU333" s="205"/>
      <c r="AV333" s="205"/>
      <c r="AW333" s="205"/>
      <c r="AX333" s="205"/>
      <c r="AY333" s="205"/>
      <c r="AZ333" s="205"/>
      <c r="BA333" s="205"/>
      <c r="BB333" s="205"/>
      <c r="BC333" s="205"/>
      <c r="BD333" s="205"/>
      <c r="BE333" s="205"/>
      <c r="BF333" s="205"/>
      <c r="BG333" s="205"/>
      <c r="BH333" s="205"/>
      <c r="BI333" s="205"/>
      <c r="BJ333" s="205"/>
      <c r="BK333" s="205"/>
      <c r="BL333" s="205"/>
      <c r="BM333" s="205"/>
      <c r="BN333" s="205"/>
    </row>
    <row r="334" spans="10:66"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  <c r="AA334" s="205"/>
      <c r="AB334" s="205"/>
      <c r="AC334" s="205"/>
      <c r="AD334" s="205"/>
      <c r="AE334" s="205"/>
      <c r="AF334" s="205"/>
      <c r="AG334" s="205"/>
      <c r="AH334" s="205"/>
      <c r="AI334" s="205"/>
      <c r="AJ334" s="205"/>
      <c r="AK334" s="205"/>
      <c r="AL334" s="205"/>
      <c r="AM334" s="205"/>
      <c r="AN334" s="205"/>
      <c r="AO334" s="205"/>
      <c r="AP334" s="205"/>
      <c r="AQ334" s="205"/>
      <c r="AR334" s="205"/>
      <c r="AS334" s="205"/>
      <c r="AT334" s="205"/>
      <c r="AU334" s="205"/>
      <c r="AV334" s="205"/>
      <c r="AW334" s="205"/>
      <c r="AX334" s="205"/>
      <c r="AY334" s="205"/>
      <c r="AZ334" s="205"/>
      <c r="BA334" s="205"/>
      <c r="BB334" s="205"/>
      <c r="BC334" s="205"/>
      <c r="BD334" s="205"/>
      <c r="BE334" s="205"/>
      <c r="BF334" s="205"/>
      <c r="BG334" s="205"/>
      <c r="BH334" s="205"/>
      <c r="BI334" s="205"/>
      <c r="BJ334" s="205"/>
      <c r="BK334" s="205"/>
      <c r="BL334" s="205"/>
      <c r="BM334" s="205"/>
      <c r="BN334" s="205"/>
    </row>
    <row r="335" spans="10:66"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  <c r="AA335" s="205"/>
      <c r="AB335" s="205"/>
      <c r="AC335" s="205"/>
      <c r="AD335" s="205"/>
      <c r="AE335" s="205"/>
      <c r="AF335" s="205"/>
      <c r="AG335" s="205"/>
      <c r="AH335" s="205"/>
      <c r="AI335" s="205"/>
      <c r="AJ335" s="205"/>
      <c r="AK335" s="205"/>
      <c r="AL335" s="205"/>
      <c r="AM335" s="205"/>
      <c r="AN335" s="205"/>
      <c r="AO335" s="205"/>
      <c r="AP335" s="205"/>
      <c r="AQ335" s="205"/>
      <c r="AR335" s="205"/>
      <c r="AS335" s="205"/>
      <c r="AT335" s="205"/>
      <c r="AU335" s="205"/>
      <c r="AV335" s="205"/>
      <c r="AW335" s="205"/>
      <c r="AX335" s="205"/>
      <c r="AY335" s="205"/>
      <c r="AZ335" s="205"/>
      <c r="BA335" s="205"/>
      <c r="BB335" s="205"/>
      <c r="BC335" s="205"/>
      <c r="BD335" s="205"/>
      <c r="BE335" s="205"/>
      <c r="BF335" s="205"/>
      <c r="BG335" s="205"/>
      <c r="BH335" s="205"/>
      <c r="BI335" s="205"/>
      <c r="BJ335" s="205"/>
      <c r="BK335" s="205"/>
      <c r="BL335" s="205"/>
      <c r="BM335" s="205"/>
      <c r="BN335" s="205"/>
    </row>
    <row r="336" spans="10:66"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  <c r="AA336" s="205"/>
      <c r="AB336" s="205"/>
      <c r="AC336" s="205"/>
      <c r="AD336" s="205"/>
      <c r="AE336" s="205"/>
      <c r="AF336" s="205"/>
      <c r="AG336" s="205"/>
      <c r="AH336" s="205"/>
      <c r="AI336" s="205"/>
      <c r="AJ336" s="205"/>
      <c r="AK336" s="205"/>
      <c r="AL336" s="205"/>
      <c r="AM336" s="205"/>
      <c r="AN336" s="205"/>
      <c r="AO336" s="205"/>
      <c r="AP336" s="205"/>
      <c r="AQ336" s="205"/>
      <c r="AR336" s="205"/>
      <c r="AS336" s="205"/>
      <c r="AT336" s="205"/>
      <c r="AU336" s="205"/>
      <c r="AV336" s="205"/>
      <c r="AW336" s="205"/>
      <c r="AX336" s="205"/>
      <c r="AY336" s="205"/>
      <c r="AZ336" s="205"/>
      <c r="BA336" s="205"/>
      <c r="BB336" s="205"/>
      <c r="BC336" s="205"/>
      <c r="BD336" s="205"/>
      <c r="BE336" s="205"/>
      <c r="BF336" s="205"/>
      <c r="BG336" s="205"/>
      <c r="BH336" s="205"/>
      <c r="BI336" s="205"/>
      <c r="BJ336" s="205"/>
      <c r="BK336" s="205"/>
      <c r="BL336" s="205"/>
      <c r="BM336" s="205"/>
      <c r="BN336" s="205"/>
    </row>
    <row r="337" spans="10:66"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  <c r="AA337" s="205"/>
      <c r="AB337" s="205"/>
      <c r="AC337" s="205"/>
      <c r="AD337" s="205"/>
      <c r="AE337" s="205"/>
      <c r="AF337" s="205"/>
      <c r="AG337" s="205"/>
      <c r="AH337" s="205"/>
      <c r="AI337" s="205"/>
      <c r="AJ337" s="205"/>
      <c r="AK337" s="205"/>
      <c r="AL337" s="205"/>
      <c r="AM337" s="205"/>
      <c r="AN337" s="205"/>
      <c r="AO337" s="205"/>
      <c r="AP337" s="205"/>
      <c r="AQ337" s="205"/>
      <c r="AR337" s="205"/>
      <c r="AS337" s="205"/>
      <c r="AT337" s="205"/>
      <c r="AU337" s="205"/>
      <c r="AV337" s="205"/>
      <c r="AW337" s="205"/>
      <c r="AX337" s="205"/>
      <c r="AY337" s="205"/>
      <c r="AZ337" s="205"/>
      <c r="BA337" s="205"/>
      <c r="BB337" s="205"/>
      <c r="BC337" s="205"/>
      <c r="BD337" s="205"/>
      <c r="BE337" s="205"/>
      <c r="BF337" s="205"/>
      <c r="BG337" s="205"/>
      <c r="BH337" s="205"/>
      <c r="BI337" s="205"/>
      <c r="BJ337" s="205"/>
      <c r="BK337" s="205"/>
      <c r="BL337" s="205"/>
      <c r="BM337" s="205"/>
      <c r="BN337" s="205"/>
    </row>
    <row r="338" spans="10:66"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  <c r="AA338" s="205"/>
      <c r="AB338" s="205"/>
      <c r="AC338" s="205"/>
      <c r="AD338" s="205"/>
      <c r="AE338" s="205"/>
      <c r="AF338" s="205"/>
      <c r="AG338" s="205"/>
      <c r="AH338" s="205"/>
      <c r="AI338" s="205"/>
      <c r="AJ338" s="205"/>
      <c r="AK338" s="205"/>
      <c r="AL338" s="205"/>
      <c r="AM338" s="205"/>
      <c r="AN338" s="205"/>
      <c r="AO338" s="205"/>
      <c r="AP338" s="205"/>
      <c r="AQ338" s="205"/>
      <c r="AR338" s="205"/>
      <c r="AS338" s="205"/>
      <c r="AT338" s="205"/>
      <c r="AU338" s="205"/>
      <c r="AV338" s="205"/>
      <c r="AW338" s="205"/>
      <c r="AX338" s="205"/>
      <c r="AY338" s="205"/>
      <c r="AZ338" s="205"/>
      <c r="BA338" s="205"/>
      <c r="BB338" s="205"/>
      <c r="BC338" s="205"/>
      <c r="BD338" s="205"/>
      <c r="BE338" s="205"/>
      <c r="BF338" s="205"/>
      <c r="BG338" s="205"/>
      <c r="BH338" s="205"/>
      <c r="BI338" s="205"/>
      <c r="BJ338" s="205"/>
      <c r="BK338" s="205"/>
      <c r="BL338" s="205"/>
      <c r="BM338" s="205"/>
      <c r="BN338" s="205"/>
    </row>
    <row r="339" spans="10:66"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  <c r="AA339" s="205"/>
      <c r="AB339" s="205"/>
      <c r="AC339" s="205"/>
      <c r="AD339" s="205"/>
      <c r="AE339" s="205"/>
      <c r="AF339" s="205"/>
      <c r="AG339" s="205"/>
      <c r="AH339" s="205"/>
      <c r="AI339" s="205"/>
      <c r="AJ339" s="205"/>
      <c r="AK339" s="205"/>
      <c r="AL339" s="205"/>
      <c r="AM339" s="205"/>
      <c r="AN339" s="205"/>
      <c r="AO339" s="205"/>
      <c r="AP339" s="205"/>
      <c r="AQ339" s="205"/>
      <c r="AR339" s="205"/>
      <c r="AS339" s="205"/>
      <c r="AT339" s="205"/>
      <c r="AU339" s="205"/>
      <c r="AV339" s="205"/>
      <c r="AW339" s="205"/>
      <c r="AX339" s="205"/>
      <c r="AY339" s="205"/>
      <c r="AZ339" s="205"/>
      <c r="BA339" s="205"/>
      <c r="BB339" s="205"/>
      <c r="BC339" s="205"/>
      <c r="BD339" s="205"/>
      <c r="BE339" s="205"/>
      <c r="BF339" s="205"/>
      <c r="BG339" s="205"/>
      <c r="BH339" s="205"/>
      <c r="BI339" s="205"/>
      <c r="BJ339" s="205"/>
      <c r="BK339" s="205"/>
      <c r="BL339" s="205"/>
      <c r="BM339" s="205"/>
      <c r="BN339" s="205"/>
    </row>
    <row r="340" spans="10:66"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  <c r="AA340" s="205"/>
      <c r="AB340" s="205"/>
      <c r="AC340" s="205"/>
      <c r="AD340" s="205"/>
      <c r="AE340" s="205"/>
      <c r="AF340" s="205"/>
      <c r="AG340" s="205"/>
      <c r="AH340" s="205"/>
      <c r="AI340" s="205"/>
      <c r="AJ340" s="205"/>
      <c r="AK340" s="205"/>
      <c r="AL340" s="205"/>
      <c r="AM340" s="205"/>
      <c r="AN340" s="205"/>
      <c r="AO340" s="205"/>
      <c r="AP340" s="205"/>
      <c r="AQ340" s="205"/>
      <c r="AR340" s="205"/>
      <c r="AS340" s="205"/>
      <c r="AT340" s="205"/>
      <c r="AU340" s="205"/>
      <c r="AV340" s="205"/>
      <c r="AW340" s="205"/>
      <c r="AX340" s="205"/>
      <c r="AY340" s="205"/>
      <c r="AZ340" s="205"/>
      <c r="BA340" s="205"/>
      <c r="BB340" s="205"/>
      <c r="BC340" s="205"/>
      <c r="BD340" s="205"/>
      <c r="BE340" s="205"/>
      <c r="BF340" s="205"/>
      <c r="BG340" s="205"/>
      <c r="BH340" s="205"/>
      <c r="BI340" s="205"/>
      <c r="BJ340" s="205"/>
      <c r="BK340" s="205"/>
      <c r="BL340" s="205"/>
      <c r="BM340" s="205"/>
      <c r="BN340" s="205"/>
    </row>
    <row r="341" spans="10:66"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  <c r="AA341" s="205"/>
      <c r="AB341" s="205"/>
      <c r="AC341" s="205"/>
      <c r="AD341" s="205"/>
      <c r="AE341" s="205"/>
      <c r="AF341" s="205"/>
      <c r="AG341" s="205"/>
      <c r="AH341" s="205"/>
      <c r="AI341" s="205"/>
      <c r="AJ341" s="205"/>
      <c r="AK341" s="205"/>
      <c r="AL341" s="205"/>
      <c r="AM341" s="205"/>
      <c r="AN341" s="205"/>
      <c r="AO341" s="205"/>
      <c r="AP341" s="205"/>
      <c r="AQ341" s="205"/>
      <c r="AR341" s="205"/>
      <c r="AS341" s="205"/>
      <c r="AT341" s="205"/>
      <c r="AU341" s="205"/>
      <c r="AV341" s="205"/>
      <c r="AW341" s="205"/>
      <c r="AX341" s="205"/>
      <c r="AY341" s="205"/>
      <c r="AZ341" s="205"/>
      <c r="BA341" s="205"/>
      <c r="BB341" s="205"/>
      <c r="BC341" s="205"/>
      <c r="BD341" s="205"/>
      <c r="BE341" s="205"/>
      <c r="BF341" s="205"/>
      <c r="BG341" s="205"/>
      <c r="BH341" s="205"/>
      <c r="BI341" s="205"/>
      <c r="BJ341" s="205"/>
      <c r="BK341" s="205"/>
      <c r="BL341" s="205"/>
      <c r="BM341" s="205"/>
      <c r="BN341" s="205"/>
    </row>
    <row r="342" spans="10:66"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  <c r="AA342" s="205"/>
      <c r="AB342" s="205"/>
      <c r="AC342" s="205"/>
      <c r="AD342" s="205"/>
      <c r="AE342" s="205"/>
      <c r="AF342" s="205"/>
      <c r="AG342" s="205"/>
      <c r="AH342" s="205"/>
      <c r="AI342" s="205"/>
      <c r="AJ342" s="205"/>
      <c r="AK342" s="205"/>
      <c r="AL342" s="205"/>
      <c r="AM342" s="205"/>
      <c r="AN342" s="205"/>
      <c r="AO342" s="205"/>
      <c r="AP342" s="205"/>
      <c r="AQ342" s="205"/>
      <c r="AR342" s="205"/>
      <c r="AS342" s="205"/>
      <c r="AT342" s="205"/>
      <c r="AU342" s="205"/>
      <c r="AV342" s="205"/>
      <c r="AW342" s="205"/>
      <c r="AX342" s="205"/>
      <c r="AY342" s="205"/>
      <c r="AZ342" s="205"/>
      <c r="BA342" s="205"/>
      <c r="BB342" s="205"/>
      <c r="BC342" s="205"/>
      <c r="BD342" s="205"/>
      <c r="BE342" s="205"/>
      <c r="BF342" s="205"/>
      <c r="BG342" s="205"/>
      <c r="BH342" s="205"/>
      <c r="BI342" s="205"/>
      <c r="BJ342" s="205"/>
      <c r="BK342" s="205"/>
      <c r="BL342" s="205"/>
      <c r="BM342" s="205"/>
      <c r="BN342" s="205"/>
    </row>
    <row r="343" spans="10:66"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205"/>
      <c r="BN343" s="205"/>
    </row>
    <row r="344" spans="10:66"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205"/>
      <c r="BN344" s="205"/>
    </row>
    <row r="345" spans="10:66"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  <c r="AA345" s="205"/>
      <c r="AB345" s="205"/>
      <c r="AC345" s="205"/>
      <c r="AD345" s="205"/>
      <c r="AE345" s="205"/>
      <c r="AF345" s="205"/>
      <c r="AG345" s="205"/>
      <c r="AH345" s="205"/>
      <c r="AI345" s="205"/>
      <c r="AJ345" s="205"/>
      <c r="AK345" s="205"/>
      <c r="AL345" s="205"/>
      <c r="AM345" s="205"/>
      <c r="AN345" s="205"/>
      <c r="AO345" s="205"/>
      <c r="AP345" s="205"/>
      <c r="AQ345" s="205"/>
      <c r="AR345" s="205"/>
      <c r="AS345" s="205"/>
      <c r="AT345" s="205"/>
      <c r="AU345" s="205"/>
      <c r="AV345" s="205"/>
      <c r="AW345" s="205"/>
      <c r="AX345" s="205"/>
      <c r="AY345" s="205"/>
      <c r="AZ345" s="205"/>
      <c r="BA345" s="205"/>
      <c r="BB345" s="205"/>
      <c r="BC345" s="205"/>
      <c r="BD345" s="205"/>
      <c r="BE345" s="205"/>
      <c r="BF345" s="205"/>
      <c r="BG345" s="205"/>
      <c r="BH345" s="205"/>
      <c r="BI345" s="205"/>
      <c r="BJ345" s="205"/>
      <c r="BK345" s="205"/>
      <c r="BL345" s="205"/>
      <c r="BM345" s="205"/>
      <c r="BN345" s="205"/>
    </row>
    <row r="346" spans="10:66"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  <c r="AA346" s="205"/>
      <c r="AB346" s="205"/>
      <c r="AC346" s="205"/>
      <c r="AD346" s="205"/>
      <c r="AE346" s="205"/>
      <c r="AF346" s="205"/>
      <c r="AG346" s="205"/>
      <c r="AH346" s="205"/>
      <c r="AI346" s="205"/>
      <c r="AJ346" s="205"/>
      <c r="AK346" s="205"/>
      <c r="AL346" s="205"/>
      <c r="AM346" s="205"/>
      <c r="AN346" s="205"/>
      <c r="AO346" s="205"/>
      <c r="AP346" s="205"/>
      <c r="AQ346" s="205"/>
      <c r="AR346" s="205"/>
      <c r="AS346" s="205"/>
      <c r="AT346" s="205"/>
      <c r="AU346" s="205"/>
      <c r="AV346" s="205"/>
      <c r="AW346" s="205"/>
      <c r="AX346" s="205"/>
      <c r="AY346" s="205"/>
      <c r="AZ346" s="205"/>
      <c r="BA346" s="205"/>
      <c r="BB346" s="205"/>
      <c r="BC346" s="205"/>
      <c r="BD346" s="205"/>
      <c r="BE346" s="205"/>
      <c r="BF346" s="205"/>
      <c r="BG346" s="205"/>
      <c r="BH346" s="205"/>
      <c r="BI346" s="205"/>
      <c r="BJ346" s="205"/>
      <c r="BK346" s="205"/>
      <c r="BL346" s="205"/>
      <c r="BM346" s="205"/>
      <c r="BN346" s="205"/>
    </row>
    <row r="347" spans="10:66"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  <c r="AA347" s="205"/>
      <c r="AB347" s="205"/>
      <c r="AC347" s="205"/>
      <c r="AD347" s="205"/>
      <c r="AE347" s="205"/>
      <c r="AF347" s="205"/>
      <c r="AG347" s="205"/>
      <c r="AH347" s="205"/>
      <c r="AI347" s="205"/>
      <c r="AJ347" s="205"/>
      <c r="AK347" s="205"/>
      <c r="AL347" s="205"/>
      <c r="AM347" s="205"/>
      <c r="AN347" s="205"/>
      <c r="AO347" s="205"/>
      <c r="AP347" s="205"/>
      <c r="AQ347" s="205"/>
      <c r="AR347" s="205"/>
      <c r="AS347" s="205"/>
      <c r="AT347" s="205"/>
      <c r="AU347" s="205"/>
      <c r="AV347" s="205"/>
      <c r="AW347" s="205"/>
      <c r="AX347" s="205"/>
      <c r="AY347" s="205"/>
      <c r="AZ347" s="205"/>
      <c r="BA347" s="205"/>
      <c r="BB347" s="205"/>
      <c r="BC347" s="205"/>
      <c r="BD347" s="205"/>
      <c r="BE347" s="205"/>
      <c r="BF347" s="205"/>
      <c r="BG347" s="205"/>
      <c r="BH347" s="205"/>
      <c r="BI347" s="205"/>
      <c r="BJ347" s="205"/>
      <c r="BK347" s="205"/>
      <c r="BL347" s="205"/>
      <c r="BM347" s="205"/>
      <c r="BN347" s="205"/>
    </row>
    <row r="348" spans="10:66"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  <c r="AA348" s="205"/>
      <c r="AB348" s="205"/>
      <c r="AC348" s="205"/>
      <c r="AD348" s="205"/>
      <c r="AE348" s="205"/>
      <c r="AF348" s="205"/>
      <c r="AG348" s="205"/>
      <c r="AH348" s="205"/>
      <c r="AI348" s="205"/>
      <c r="AJ348" s="205"/>
      <c r="AK348" s="205"/>
      <c r="AL348" s="205"/>
      <c r="AM348" s="205"/>
      <c r="AN348" s="205"/>
      <c r="AO348" s="205"/>
      <c r="AP348" s="205"/>
      <c r="AQ348" s="205"/>
      <c r="AR348" s="205"/>
      <c r="AS348" s="205"/>
      <c r="AT348" s="205"/>
      <c r="AU348" s="205"/>
      <c r="AV348" s="205"/>
      <c r="AW348" s="205"/>
      <c r="AX348" s="205"/>
      <c r="AY348" s="205"/>
      <c r="AZ348" s="205"/>
      <c r="BA348" s="205"/>
      <c r="BB348" s="205"/>
      <c r="BC348" s="205"/>
      <c r="BD348" s="205"/>
      <c r="BE348" s="205"/>
      <c r="BF348" s="205"/>
      <c r="BG348" s="205"/>
      <c r="BH348" s="205"/>
      <c r="BI348" s="205"/>
      <c r="BJ348" s="205"/>
      <c r="BK348" s="205"/>
      <c r="BL348" s="205"/>
      <c r="BM348" s="205"/>
      <c r="BN348" s="205"/>
    </row>
    <row r="349" spans="10:66"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  <c r="AA349" s="205"/>
      <c r="AB349" s="205"/>
      <c r="AC349" s="205"/>
      <c r="AD349" s="205"/>
      <c r="AE349" s="205"/>
      <c r="AF349" s="205"/>
      <c r="AG349" s="205"/>
      <c r="AH349" s="205"/>
      <c r="AI349" s="205"/>
      <c r="AJ349" s="205"/>
      <c r="AK349" s="205"/>
      <c r="AL349" s="205"/>
      <c r="AM349" s="205"/>
      <c r="AN349" s="205"/>
      <c r="AO349" s="205"/>
      <c r="AP349" s="205"/>
      <c r="AQ349" s="205"/>
      <c r="AR349" s="205"/>
      <c r="AS349" s="205"/>
      <c r="AT349" s="205"/>
      <c r="AU349" s="205"/>
      <c r="AV349" s="205"/>
      <c r="AW349" s="205"/>
      <c r="AX349" s="205"/>
      <c r="AY349" s="205"/>
      <c r="AZ349" s="205"/>
      <c r="BA349" s="205"/>
      <c r="BB349" s="205"/>
      <c r="BC349" s="205"/>
      <c r="BD349" s="205"/>
      <c r="BE349" s="205"/>
      <c r="BF349" s="205"/>
      <c r="BG349" s="205"/>
      <c r="BH349" s="205"/>
      <c r="BI349" s="205"/>
      <c r="BJ349" s="205"/>
      <c r="BK349" s="205"/>
      <c r="BL349" s="205"/>
      <c r="BM349" s="205"/>
      <c r="BN349" s="205"/>
    </row>
    <row r="350" spans="10:66"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  <c r="AA350" s="205"/>
      <c r="AB350" s="205"/>
      <c r="AC350" s="205"/>
      <c r="AD350" s="205"/>
      <c r="AE350" s="205"/>
      <c r="AF350" s="205"/>
      <c r="AG350" s="205"/>
      <c r="AH350" s="205"/>
      <c r="AI350" s="205"/>
      <c r="AJ350" s="205"/>
      <c r="AK350" s="205"/>
      <c r="AL350" s="205"/>
      <c r="AM350" s="205"/>
      <c r="AN350" s="205"/>
      <c r="AO350" s="205"/>
      <c r="AP350" s="205"/>
      <c r="AQ350" s="205"/>
      <c r="AR350" s="205"/>
      <c r="AS350" s="205"/>
      <c r="AT350" s="205"/>
      <c r="AU350" s="205"/>
      <c r="AV350" s="205"/>
      <c r="AW350" s="205"/>
      <c r="AX350" s="205"/>
      <c r="AY350" s="205"/>
      <c r="AZ350" s="205"/>
      <c r="BA350" s="205"/>
      <c r="BB350" s="205"/>
      <c r="BC350" s="205"/>
      <c r="BD350" s="205"/>
      <c r="BE350" s="205"/>
      <c r="BF350" s="205"/>
      <c r="BG350" s="205"/>
      <c r="BH350" s="205"/>
      <c r="BI350" s="205"/>
      <c r="BJ350" s="205"/>
      <c r="BK350" s="205"/>
      <c r="BL350" s="205"/>
      <c r="BM350" s="205"/>
      <c r="BN350" s="205"/>
    </row>
    <row r="351" spans="10:66"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  <c r="AA351" s="205"/>
      <c r="AB351" s="205"/>
      <c r="AC351" s="205"/>
      <c r="AD351" s="205"/>
      <c r="AE351" s="205"/>
      <c r="AF351" s="205"/>
      <c r="AG351" s="205"/>
      <c r="AH351" s="205"/>
      <c r="AI351" s="205"/>
      <c r="AJ351" s="205"/>
      <c r="AK351" s="205"/>
      <c r="AL351" s="205"/>
      <c r="AM351" s="205"/>
      <c r="AN351" s="205"/>
      <c r="AO351" s="205"/>
      <c r="AP351" s="205"/>
      <c r="AQ351" s="205"/>
      <c r="AR351" s="205"/>
      <c r="AS351" s="205"/>
      <c r="AT351" s="205"/>
      <c r="AU351" s="205"/>
      <c r="AV351" s="205"/>
      <c r="AW351" s="205"/>
      <c r="AX351" s="205"/>
      <c r="AY351" s="205"/>
      <c r="AZ351" s="205"/>
      <c r="BA351" s="205"/>
      <c r="BB351" s="205"/>
      <c r="BC351" s="205"/>
      <c r="BD351" s="205"/>
      <c r="BE351" s="205"/>
      <c r="BF351" s="205"/>
      <c r="BG351" s="205"/>
      <c r="BH351" s="205"/>
      <c r="BI351" s="205"/>
      <c r="BJ351" s="205"/>
      <c r="BK351" s="205"/>
      <c r="BL351" s="205"/>
      <c r="BM351" s="205"/>
      <c r="BN351" s="205"/>
    </row>
    <row r="352" spans="10:66"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  <c r="AA352" s="205"/>
      <c r="AB352" s="205"/>
      <c r="AC352" s="205"/>
      <c r="AD352" s="205"/>
      <c r="AE352" s="205"/>
      <c r="AF352" s="205"/>
      <c r="AG352" s="205"/>
      <c r="AH352" s="205"/>
      <c r="AI352" s="205"/>
      <c r="AJ352" s="205"/>
      <c r="AK352" s="205"/>
      <c r="AL352" s="205"/>
      <c r="AM352" s="205"/>
      <c r="AN352" s="205"/>
      <c r="AO352" s="205"/>
      <c r="AP352" s="205"/>
      <c r="AQ352" s="205"/>
      <c r="AR352" s="205"/>
      <c r="AS352" s="205"/>
      <c r="AT352" s="205"/>
      <c r="AU352" s="205"/>
      <c r="AV352" s="205"/>
      <c r="AW352" s="205"/>
      <c r="AX352" s="205"/>
      <c r="AY352" s="205"/>
      <c r="AZ352" s="205"/>
      <c r="BA352" s="205"/>
      <c r="BB352" s="205"/>
      <c r="BC352" s="205"/>
      <c r="BD352" s="205"/>
      <c r="BE352" s="205"/>
      <c r="BF352" s="205"/>
      <c r="BG352" s="205"/>
      <c r="BH352" s="205"/>
      <c r="BI352" s="205"/>
      <c r="BJ352" s="205"/>
      <c r="BK352" s="205"/>
      <c r="BL352" s="205"/>
      <c r="BM352" s="205"/>
      <c r="BN352" s="205"/>
    </row>
    <row r="353" spans="10:66"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  <c r="AA353" s="205"/>
      <c r="AB353" s="205"/>
      <c r="AC353" s="205"/>
      <c r="AD353" s="205"/>
      <c r="AE353" s="205"/>
      <c r="AF353" s="205"/>
      <c r="AG353" s="205"/>
      <c r="AH353" s="205"/>
      <c r="AI353" s="205"/>
      <c r="AJ353" s="205"/>
      <c r="AK353" s="205"/>
      <c r="AL353" s="205"/>
      <c r="AM353" s="205"/>
      <c r="AN353" s="205"/>
      <c r="AO353" s="205"/>
      <c r="AP353" s="205"/>
      <c r="AQ353" s="205"/>
      <c r="AR353" s="205"/>
      <c r="AS353" s="205"/>
      <c r="AT353" s="205"/>
      <c r="AU353" s="205"/>
      <c r="AV353" s="205"/>
      <c r="AW353" s="205"/>
      <c r="AX353" s="205"/>
      <c r="AY353" s="205"/>
      <c r="AZ353" s="205"/>
      <c r="BA353" s="205"/>
      <c r="BB353" s="205"/>
      <c r="BC353" s="205"/>
      <c r="BD353" s="205"/>
      <c r="BE353" s="205"/>
      <c r="BF353" s="205"/>
      <c r="BG353" s="205"/>
      <c r="BH353" s="205"/>
      <c r="BI353" s="205"/>
      <c r="BJ353" s="205"/>
      <c r="BK353" s="205"/>
      <c r="BL353" s="205"/>
      <c r="BM353" s="205"/>
      <c r="BN353" s="205"/>
    </row>
    <row r="354" spans="10:66"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  <c r="AA354" s="205"/>
      <c r="AB354" s="205"/>
      <c r="AC354" s="205"/>
      <c r="AD354" s="205"/>
      <c r="AE354" s="205"/>
      <c r="AF354" s="205"/>
      <c r="AG354" s="205"/>
      <c r="AH354" s="205"/>
      <c r="AI354" s="205"/>
      <c r="AJ354" s="205"/>
      <c r="AK354" s="205"/>
      <c r="AL354" s="205"/>
      <c r="AM354" s="205"/>
      <c r="AN354" s="205"/>
      <c r="AO354" s="205"/>
      <c r="AP354" s="205"/>
      <c r="AQ354" s="205"/>
      <c r="AR354" s="205"/>
      <c r="AS354" s="205"/>
      <c r="AT354" s="205"/>
      <c r="AU354" s="205"/>
      <c r="AV354" s="205"/>
      <c r="AW354" s="205"/>
      <c r="AX354" s="205"/>
      <c r="AY354" s="205"/>
      <c r="AZ354" s="205"/>
      <c r="BA354" s="205"/>
      <c r="BB354" s="205"/>
      <c r="BC354" s="205"/>
      <c r="BD354" s="205"/>
      <c r="BE354" s="205"/>
      <c r="BF354" s="205"/>
      <c r="BG354" s="205"/>
      <c r="BH354" s="205"/>
      <c r="BI354" s="205"/>
      <c r="BJ354" s="205"/>
      <c r="BK354" s="205"/>
      <c r="BL354" s="205"/>
      <c r="BM354" s="205"/>
      <c r="BN354" s="205"/>
    </row>
    <row r="355" spans="10:66"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  <c r="AA355" s="205"/>
      <c r="AB355" s="205"/>
      <c r="AC355" s="205"/>
      <c r="AD355" s="205"/>
      <c r="AE355" s="205"/>
      <c r="AF355" s="205"/>
      <c r="AG355" s="205"/>
      <c r="AH355" s="205"/>
      <c r="AI355" s="205"/>
      <c r="AJ355" s="205"/>
      <c r="AK355" s="205"/>
      <c r="AL355" s="205"/>
      <c r="AM355" s="205"/>
      <c r="AN355" s="205"/>
      <c r="AO355" s="205"/>
      <c r="AP355" s="205"/>
      <c r="AQ355" s="205"/>
      <c r="AR355" s="205"/>
      <c r="AS355" s="205"/>
      <c r="AT355" s="205"/>
      <c r="AU355" s="205"/>
      <c r="AV355" s="205"/>
      <c r="AW355" s="205"/>
      <c r="AX355" s="205"/>
      <c r="AY355" s="205"/>
      <c r="AZ355" s="205"/>
      <c r="BA355" s="205"/>
      <c r="BB355" s="205"/>
      <c r="BC355" s="205"/>
      <c r="BD355" s="205"/>
      <c r="BE355" s="205"/>
      <c r="BF355" s="205"/>
      <c r="BG355" s="205"/>
      <c r="BH355" s="205"/>
      <c r="BI355" s="205"/>
      <c r="BJ355" s="205"/>
      <c r="BK355" s="205"/>
      <c r="BL355" s="205"/>
      <c r="BM355" s="205"/>
      <c r="BN355" s="205"/>
    </row>
    <row r="356" spans="10:66"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  <c r="AA356" s="205"/>
      <c r="AB356" s="205"/>
      <c r="AC356" s="205"/>
      <c r="AD356" s="205"/>
      <c r="AE356" s="205"/>
      <c r="AF356" s="205"/>
      <c r="AG356" s="205"/>
      <c r="AH356" s="205"/>
      <c r="AI356" s="205"/>
      <c r="AJ356" s="205"/>
      <c r="AK356" s="205"/>
      <c r="AL356" s="205"/>
      <c r="AM356" s="205"/>
      <c r="AN356" s="205"/>
      <c r="AO356" s="205"/>
      <c r="AP356" s="205"/>
      <c r="AQ356" s="205"/>
      <c r="AR356" s="205"/>
      <c r="AS356" s="205"/>
      <c r="AT356" s="205"/>
      <c r="AU356" s="205"/>
      <c r="AV356" s="205"/>
      <c r="AW356" s="205"/>
      <c r="AX356" s="205"/>
      <c r="AY356" s="205"/>
      <c r="AZ356" s="205"/>
      <c r="BA356" s="205"/>
      <c r="BB356" s="205"/>
      <c r="BC356" s="205"/>
      <c r="BD356" s="205"/>
      <c r="BE356" s="205"/>
      <c r="BF356" s="205"/>
      <c r="BG356" s="205"/>
      <c r="BH356" s="205"/>
      <c r="BI356" s="205"/>
      <c r="BJ356" s="205"/>
      <c r="BK356" s="205"/>
      <c r="BL356" s="205"/>
      <c r="BM356" s="205"/>
      <c r="BN356" s="205"/>
    </row>
    <row r="357" spans="10:66"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  <c r="AA357" s="205"/>
      <c r="AB357" s="205"/>
      <c r="AC357" s="205"/>
      <c r="AD357" s="205"/>
      <c r="AE357" s="205"/>
      <c r="AF357" s="205"/>
      <c r="AG357" s="205"/>
      <c r="AH357" s="205"/>
      <c r="AI357" s="205"/>
      <c r="AJ357" s="205"/>
      <c r="AK357" s="205"/>
      <c r="AL357" s="205"/>
      <c r="AM357" s="205"/>
      <c r="AN357" s="205"/>
      <c r="AO357" s="205"/>
      <c r="AP357" s="205"/>
      <c r="AQ357" s="205"/>
      <c r="AR357" s="205"/>
      <c r="AS357" s="205"/>
      <c r="AT357" s="205"/>
      <c r="AU357" s="205"/>
      <c r="AV357" s="205"/>
      <c r="AW357" s="205"/>
      <c r="AX357" s="205"/>
      <c r="AY357" s="205"/>
      <c r="AZ357" s="205"/>
      <c r="BA357" s="205"/>
      <c r="BB357" s="205"/>
      <c r="BC357" s="205"/>
      <c r="BD357" s="205"/>
      <c r="BE357" s="205"/>
      <c r="BF357" s="205"/>
      <c r="BG357" s="205"/>
      <c r="BH357" s="205"/>
      <c r="BI357" s="205"/>
      <c r="BJ357" s="205"/>
      <c r="BK357" s="205"/>
      <c r="BL357" s="205"/>
      <c r="BM357" s="205"/>
      <c r="BN357" s="205"/>
    </row>
    <row r="358" spans="10:66"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  <c r="AA358" s="205"/>
      <c r="AB358" s="205"/>
      <c r="AC358" s="205"/>
      <c r="AD358" s="205"/>
      <c r="AE358" s="205"/>
      <c r="AF358" s="205"/>
      <c r="AG358" s="205"/>
      <c r="AH358" s="205"/>
      <c r="AI358" s="205"/>
      <c r="AJ358" s="205"/>
      <c r="AK358" s="205"/>
      <c r="AL358" s="205"/>
      <c r="AM358" s="205"/>
      <c r="AN358" s="205"/>
      <c r="AO358" s="205"/>
      <c r="AP358" s="205"/>
      <c r="AQ358" s="205"/>
      <c r="AR358" s="205"/>
      <c r="AS358" s="205"/>
      <c r="AT358" s="205"/>
      <c r="AU358" s="205"/>
      <c r="AV358" s="205"/>
      <c r="AW358" s="205"/>
      <c r="AX358" s="205"/>
      <c r="AY358" s="205"/>
      <c r="AZ358" s="205"/>
      <c r="BA358" s="205"/>
      <c r="BB358" s="205"/>
      <c r="BC358" s="205"/>
      <c r="BD358" s="205"/>
      <c r="BE358" s="205"/>
      <c r="BF358" s="205"/>
      <c r="BG358" s="205"/>
      <c r="BH358" s="205"/>
      <c r="BI358" s="205"/>
      <c r="BJ358" s="205"/>
      <c r="BK358" s="205"/>
      <c r="BL358" s="205"/>
      <c r="BM358" s="205"/>
      <c r="BN358" s="205"/>
    </row>
    <row r="359" spans="10:66"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  <c r="AG359" s="205"/>
      <c r="AH359" s="205"/>
      <c r="AI359" s="205"/>
      <c r="AJ359" s="205"/>
      <c r="AK359" s="205"/>
      <c r="AL359" s="205"/>
      <c r="AM359" s="205"/>
      <c r="AN359" s="205"/>
      <c r="AO359" s="205"/>
      <c r="AP359" s="205"/>
      <c r="AQ359" s="205"/>
      <c r="AR359" s="205"/>
      <c r="AS359" s="205"/>
      <c r="AT359" s="205"/>
      <c r="AU359" s="205"/>
      <c r="AV359" s="205"/>
      <c r="AW359" s="205"/>
      <c r="AX359" s="205"/>
      <c r="AY359" s="205"/>
      <c r="AZ359" s="205"/>
      <c r="BA359" s="205"/>
      <c r="BB359" s="205"/>
      <c r="BC359" s="205"/>
      <c r="BD359" s="205"/>
      <c r="BE359" s="205"/>
      <c r="BF359" s="205"/>
      <c r="BG359" s="205"/>
      <c r="BH359" s="205"/>
      <c r="BI359" s="205"/>
      <c r="BJ359" s="205"/>
      <c r="BK359" s="205"/>
      <c r="BL359" s="205"/>
      <c r="BM359" s="205"/>
      <c r="BN359" s="205"/>
    </row>
    <row r="360" spans="10:66"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  <c r="AA360" s="205"/>
      <c r="AB360" s="205"/>
      <c r="AC360" s="205"/>
      <c r="AD360" s="205"/>
      <c r="AE360" s="205"/>
      <c r="AF360" s="205"/>
      <c r="AG360" s="205"/>
      <c r="AH360" s="205"/>
      <c r="AI360" s="205"/>
      <c r="AJ360" s="205"/>
      <c r="AK360" s="205"/>
      <c r="AL360" s="205"/>
      <c r="AM360" s="205"/>
      <c r="AN360" s="205"/>
      <c r="AO360" s="205"/>
      <c r="AP360" s="205"/>
      <c r="AQ360" s="205"/>
      <c r="AR360" s="205"/>
      <c r="AS360" s="205"/>
      <c r="AT360" s="205"/>
      <c r="AU360" s="205"/>
      <c r="AV360" s="205"/>
      <c r="AW360" s="205"/>
      <c r="AX360" s="205"/>
      <c r="AY360" s="205"/>
      <c r="AZ360" s="205"/>
      <c r="BA360" s="205"/>
      <c r="BB360" s="205"/>
      <c r="BC360" s="205"/>
      <c r="BD360" s="205"/>
      <c r="BE360" s="205"/>
      <c r="BF360" s="205"/>
      <c r="BG360" s="205"/>
      <c r="BH360" s="205"/>
      <c r="BI360" s="205"/>
      <c r="BJ360" s="205"/>
      <c r="BK360" s="205"/>
      <c r="BL360" s="205"/>
      <c r="BM360" s="205"/>
      <c r="BN360" s="205"/>
    </row>
    <row r="361" spans="10:66"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205"/>
      <c r="BN361" s="205"/>
    </row>
    <row r="362" spans="10:66"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05"/>
      <c r="AE362" s="205"/>
      <c r="AF362" s="205"/>
      <c r="AG362" s="205"/>
      <c r="AH362" s="205"/>
      <c r="AI362" s="205"/>
      <c r="AJ362" s="205"/>
      <c r="AK362" s="205"/>
      <c r="AL362" s="205"/>
      <c r="AM362" s="205"/>
      <c r="AN362" s="205"/>
      <c r="AO362" s="205"/>
      <c r="AP362" s="205"/>
      <c r="AQ362" s="205"/>
      <c r="AR362" s="205"/>
      <c r="AS362" s="205"/>
      <c r="AT362" s="205"/>
      <c r="AU362" s="205"/>
      <c r="AV362" s="205"/>
      <c r="AW362" s="205"/>
      <c r="AX362" s="205"/>
      <c r="AY362" s="205"/>
      <c r="AZ362" s="205"/>
      <c r="BA362" s="205"/>
      <c r="BB362" s="205"/>
      <c r="BC362" s="205"/>
      <c r="BD362" s="205"/>
      <c r="BE362" s="205"/>
      <c r="BF362" s="205"/>
      <c r="BG362" s="205"/>
      <c r="BH362" s="205"/>
      <c r="BI362" s="205"/>
      <c r="BJ362" s="205"/>
      <c r="BK362" s="205"/>
      <c r="BL362" s="205"/>
      <c r="BM362" s="205"/>
      <c r="BN362" s="205"/>
    </row>
    <row r="363" spans="10:66"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  <c r="AA363" s="205"/>
      <c r="AB363" s="205"/>
      <c r="AC363" s="205"/>
      <c r="AD363" s="205"/>
      <c r="AE363" s="205"/>
      <c r="AF363" s="205"/>
      <c r="AG363" s="205"/>
      <c r="AH363" s="205"/>
      <c r="AI363" s="205"/>
      <c r="AJ363" s="205"/>
      <c r="AK363" s="205"/>
      <c r="AL363" s="205"/>
      <c r="AM363" s="205"/>
      <c r="AN363" s="205"/>
      <c r="AO363" s="205"/>
      <c r="AP363" s="205"/>
      <c r="AQ363" s="205"/>
      <c r="AR363" s="205"/>
      <c r="AS363" s="205"/>
      <c r="AT363" s="205"/>
      <c r="AU363" s="205"/>
      <c r="AV363" s="205"/>
      <c r="AW363" s="205"/>
      <c r="AX363" s="205"/>
      <c r="AY363" s="205"/>
      <c r="AZ363" s="205"/>
      <c r="BA363" s="205"/>
      <c r="BB363" s="205"/>
      <c r="BC363" s="205"/>
      <c r="BD363" s="205"/>
      <c r="BE363" s="205"/>
      <c r="BF363" s="205"/>
      <c r="BG363" s="205"/>
      <c r="BH363" s="205"/>
      <c r="BI363" s="205"/>
      <c r="BJ363" s="205"/>
      <c r="BK363" s="205"/>
      <c r="BL363" s="205"/>
      <c r="BM363" s="205"/>
      <c r="BN363" s="205"/>
    </row>
    <row r="364" spans="10:66"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  <c r="AA364" s="205"/>
      <c r="AB364" s="205"/>
      <c r="AC364" s="205"/>
      <c r="AD364" s="205"/>
      <c r="AE364" s="205"/>
      <c r="AF364" s="205"/>
      <c r="AG364" s="205"/>
      <c r="AH364" s="205"/>
      <c r="AI364" s="205"/>
      <c r="AJ364" s="205"/>
      <c r="AK364" s="205"/>
      <c r="AL364" s="205"/>
      <c r="AM364" s="205"/>
      <c r="AN364" s="205"/>
      <c r="AO364" s="205"/>
      <c r="AP364" s="205"/>
      <c r="AQ364" s="205"/>
      <c r="AR364" s="205"/>
      <c r="AS364" s="205"/>
      <c r="AT364" s="205"/>
      <c r="AU364" s="205"/>
      <c r="AV364" s="205"/>
      <c r="AW364" s="205"/>
      <c r="AX364" s="205"/>
      <c r="AY364" s="205"/>
      <c r="AZ364" s="205"/>
      <c r="BA364" s="205"/>
      <c r="BB364" s="205"/>
      <c r="BC364" s="205"/>
      <c r="BD364" s="205"/>
      <c r="BE364" s="205"/>
      <c r="BF364" s="205"/>
      <c r="BG364" s="205"/>
      <c r="BH364" s="205"/>
      <c r="BI364" s="205"/>
      <c r="BJ364" s="205"/>
      <c r="BK364" s="205"/>
      <c r="BL364" s="205"/>
      <c r="BM364" s="205"/>
      <c r="BN364" s="205"/>
    </row>
    <row r="365" spans="10:66"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  <c r="AA365" s="205"/>
      <c r="AB365" s="205"/>
      <c r="AC365" s="205"/>
      <c r="AD365" s="205"/>
      <c r="AE365" s="205"/>
      <c r="AF365" s="205"/>
      <c r="AG365" s="205"/>
      <c r="AH365" s="205"/>
      <c r="AI365" s="205"/>
      <c r="AJ365" s="205"/>
      <c r="AK365" s="205"/>
      <c r="AL365" s="205"/>
      <c r="AM365" s="205"/>
      <c r="AN365" s="205"/>
      <c r="AO365" s="205"/>
      <c r="AP365" s="205"/>
      <c r="AQ365" s="205"/>
      <c r="AR365" s="205"/>
      <c r="AS365" s="205"/>
      <c r="AT365" s="205"/>
      <c r="AU365" s="205"/>
      <c r="AV365" s="205"/>
      <c r="AW365" s="205"/>
      <c r="AX365" s="205"/>
      <c r="AY365" s="205"/>
      <c r="AZ365" s="205"/>
      <c r="BA365" s="205"/>
      <c r="BB365" s="205"/>
      <c r="BC365" s="205"/>
      <c r="BD365" s="205"/>
      <c r="BE365" s="205"/>
      <c r="BF365" s="205"/>
      <c r="BG365" s="205"/>
      <c r="BH365" s="205"/>
      <c r="BI365" s="205"/>
      <c r="BJ365" s="205"/>
      <c r="BK365" s="205"/>
      <c r="BL365" s="205"/>
      <c r="BM365" s="205"/>
      <c r="BN365" s="205"/>
    </row>
    <row r="366" spans="10:66"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  <c r="AA366" s="205"/>
      <c r="AB366" s="205"/>
      <c r="AC366" s="205"/>
      <c r="AD366" s="205"/>
      <c r="AE366" s="205"/>
      <c r="AF366" s="205"/>
      <c r="AG366" s="205"/>
      <c r="AH366" s="205"/>
      <c r="AI366" s="205"/>
      <c r="AJ366" s="205"/>
      <c r="AK366" s="205"/>
      <c r="AL366" s="205"/>
      <c r="AM366" s="205"/>
      <c r="AN366" s="205"/>
      <c r="AO366" s="205"/>
      <c r="AP366" s="205"/>
      <c r="AQ366" s="205"/>
      <c r="AR366" s="205"/>
      <c r="AS366" s="205"/>
      <c r="AT366" s="205"/>
      <c r="AU366" s="205"/>
      <c r="AV366" s="205"/>
      <c r="AW366" s="205"/>
      <c r="AX366" s="205"/>
      <c r="AY366" s="205"/>
      <c r="AZ366" s="205"/>
      <c r="BA366" s="205"/>
      <c r="BB366" s="205"/>
      <c r="BC366" s="205"/>
      <c r="BD366" s="205"/>
      <c r="BE366" s="205"/>
      <c r="BF366" s="205"/>
      <c r="BG366" s="205"/>
      <c r="BH366" s="205"/>
      <c r="BI366" s="205"/>
      <c r="BJ366" s="205"/>
      <c r="BK366" s="205"/>
      <c r="BL366" s="205"/>
      <c r="BM366" s="205"/>
      <c r="BN366" s="205"/>
    </row>
    <row r="367" spans="10:66"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  <c r="AA367" s="205"/>
      <c r="AB367" s="205"/>
      <c r="AC367" s="205"/>
      <c r="AD367" s="205"/>
      <c r="AE367" s="205"/>
      <c r="AF367" s="205"/>
      <c r="AG367" s="205"/>
      <c r="AH367" s="205"/>
      <c r="AI367" s="205"/>
      <c r="AJ367" s="205"/>
      <c r="AK367" s="205"/>
      <c r="AL367" s="205"/>
      <c r="AM367" s="205"/>
      <c r="AN367" s="205"/>
      <c r="AO367" s="205"/>
      <c r="AP367" s="205"/>
      <c r="AQ367" s="205"/>
      <c r="AR367" s="205"/>
      <c r="AS367" s="205"/>
      <c r="AT367" s="205"/>
      <c r="AU367" s="205"/>
      <c r="AV367" s="205"/>
      <c r="AW367" s="205"/>
      <c r="AX367" s="205"/>
      <c r="AY367" s="205"/>
      <c r="AZ367" s="205"/>
      <c r="BA367" s="205"/>
      <c r="BB367" s="205"/>
      <c r="BC367" s="205"/>
      <c r="BD367" s="205"/>
      <c r="BE367" s="205"/>
      <c r="BF367" s="205"/>
      <c r="BG367" s="205"/>
      <c r="BH367" s="205"/>
      <c r="BI367" s="205"/>
      <c r="BJ367" s="205"/>
      <c r="BK367" s="205"/>
      <c r="BL367" s="205"/>
      <c r="BM367" s="205"/>
      <c r="BN367" s="205"/>
    </row>
    <row r="368" spans="10:66"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  <c r="AA368" s="205"/>
      <c r="AB368" s="205"/>
      <c r="AC368" s="205"/>
      <c r="AD368" s="205"/>
      <c r="AE368" s="205"/>
      <c r="AF368" s="205"/>
      <c r="AG368" s="205"/>
      <c r="AH368" s="205"/>
      <c r="AI368" s="205"/>
      <c r="AJ368" s="205"/>
      <c r="AK368" s="205"/>
      <c r="AL368" s="205"/>
      <c r="AM368" s="205"/>
      <c r="AN368" s="205"/>
      <c r="AO368" s="205"/>
      <c r="AP368" s="205"/>
      <c r="AQ368" s="205"/>
      <c r="AR368" s="205"/>
      <c r="AS368" s="205"/>
      <c r="AT368" s="205"/>
      <c r="AU368" s="205"/>
      <c r="AV368" s="205"/>
      <c r="AW368" s="205"/>
      <c r="AX368" s="205"/>
      <c r="AY368" s="205"/>
      <c r="AZ368" s="205"/>
      <c r="BA368" s="205"/>
      <c r="BB368" s="205"/>
      <c r="BC368" s="205"/>
      <c r="BD368" s="205"/>
      <c r="BE368" s="205"/>
      <c r="BF368" s="205"/>
      <c r="BG368" s="205"/>
      <c r="BH368" s="205"/>
      <c r="BI368" s="205"/>
      <c r="BJ368" s="205"/>
      <c r="BK368" s="205"/>
      <c r="BL368" s="205"/>
      <c r="BM368" s="205"/>
      <c r="BN368" s="205"/>
    </row>
    <row r="369" spans="10:66"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  <c r="AA369" s="205"/>
      <c r="AB369" s="205"/>
      <c r="AC369" s="205"/>
      <c r="AD369" s="205"/>
      <c r="AE369" s="205"/>
      <c r="AF369" s="205"/>
      <c r="AG369" s="205"/>
      <c r="AH369" s="205"/>
      <c r="AI369" s="205"/>
      <c r="AJ369" s="205"/>
      <c r="AK369" s="205"/>
      <c r="AL369" s="205"/>
      <c r="AM369" s="205"/>
      <c r="AN369" s="205"/>
      <c r="AO369" s="205"/>
      <c r="AP369" s="205"/>
      <c r="AQ369" s="205"/>
      <c r="AR369" s="205"/>
      <c r="AS369" s="205"/>
      <c r="AT369" s="205"/>
      <c r="AU369" s="205"/>
      <c r="AV369" s="205"/>
      <c r="AW369" s="205"/>
      <c r="AX369" s="205"/>
      <c r="AY369" s="205"/>
      <c r="AZ369" s="205"/>
      <c r="BA369" s="205"/>
      <c r="BB369" s="205"/>
      <c r="BC369" s="205"/>
      <c r="BD369" s="205"/>
      <c r="BE369" s="205"/>
      <c r="BF369" s="205"/>
      <c r="BG369" s="205"/>
      <c r="BH369" s="205"/>
      <c r="BI369" s="205"/>
      <c r="BJ369" s="205"/>
      <c r="BK369" s="205"/>
      <c r="BL369" s="205"/>
      <c r="BM369" s="205"/>
      <c r="BN369" s="205"/>
    </row>
    <row r="370" spans="10:66"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  <c r="AA370" s="205"/>
      <c r="AB370" s="205"/>
      <c r="AC370" s="205"/>
      <c r="AD370" s="205"/>
      <c r="AE370" s="205"/>
      <c r="AF370" s="205"/>
      <c r="AG370" s="205"/>
      <c r="AH370" s="205"/>
      <c r="AI370" s="205"/>
      <c r="AJ370" s="205"/>
      <c r="AK370" s="205"/>
      <c r="AL370" s="205"/>
      <c r="AM370" s="205"/>
      <c r="AN370" s="205"/>
      <c r="AO370" s="205"/>
      <c r="AP370" s="205"/>
      <c r="AQ370" s="205"/>
      <c r="AR370" s="205"/>
      <c r="AS370" s="205"/>
      <c r="AT370" s="205"/>
      <c r="AU370" s="205"/>
      <c r="AV370" s="205"/>
      <c r="AW370" s="205"/>
      <c r="AX370" s="205"/>
      <c r="AY370" s="205"/>
      <c r="AZ370" s="205"/>
      <c r="BA370" s="205"/>
      <c r="BB370" s="205"/>
      <c r="BC370" s="205"/>
      <c r="BD370" s="205"/>
      <c r="BE370" s="205"/>
      <c r="BF370" s="205"/>
      <c r="BG370" s="205"/>
      <c r="BH370" s="205"/>
      <c r="BI370" s="205"/>
      <c r="BJ370" s="205"/>
      <c r="BK370" s="205"/>
      <c r="BL370" s="205"/>
      <c r="BM370" s="205"/>
      <c r="BN370" s="205"/>
    </row>
    <row r="371" spans="10:66"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05"/>
      <c r="BN371" s="205"/>
    </row>
    <row r="372" spans="10:66"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5"/>
      <c r="BN372" s="205"/>
    </row>
    <row r="373" spans="10:66"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5"/>
      <c r="BN373" s="205"/>
    </row>
    <row r="374" spans="10:66"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5"/>
      <c r="BN374" s="205"/>
    </row>
    <row r="375" spans="10:66"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5"/>
      <c r="BN375" s="205"/>
    </row>
    <row r="376" spans="10:66"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5"/>
      <c r="BN376" s="205"/>
    </row>
    <row r="377" spans="10:66"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05"/>
      <c r="BN377" s="205"/>
    </row>
    <row r="378" spans="10:66"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205"/>
      <c r="BN378" s="205"/>
    </row>
    <row r="379" spans="10:66"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205"/>
      <c r="BN379" s="205"/>
    </row>
    <row r="380" spans="10:66"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205"/>
      <c r="BN380" s="205"/>
    </row>
    <row r="381" spans="10:66"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205"/>
      <c r="BN381" s="205"/>
    </row>
    <row r="382" spans="10:66"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  <c r="AA382" s="205"/>
      <c r="AB382" s="205"/>
      <c r="AC382" s="205"/>
      <c r="AD382" s="205"/>
      <c r="AE382" s="205"/>
      <c r="AF382" s="205"/>
      <c r="AG382" s="205"/>
      <c r="AH382" s="205"/>
      <c r="AI382" s="205"/>
      <c r="AJ382" s="205"/>
      <c r="AK382" s="205"/>
      <c r="AL382" s="205"/>
      <c r="AM382" s="205"/>
      <c r="AN382" s="205"/>
      <c r="AO382" s="205"/>
      <c r="AP382" s="205"/>
      <c r="AQ382" s="205"/>
      <c r="AR382" s="205"/>
      <c r="AS382" s="205"/>
      <c r="AT382" s="205"/>
      <c r="AU382" s="205"/>
      <c r="AV382" s="205"/>
      <c r="AW382" s="205"/>
      <c r="AX382" s="205"/>
      <c r="AY382" s="205"/>
      <c r="AZ382" s="205"/>
      <c r="BA382" s="205"/>
      <c r="BB382" s="205"/>
      <c r="BC382" s="205"/>
      <c r="BD382" s="205"/>
      <c r="BE382" s="205"/>
      <c r="BF382" s="205"/>
      <c r="BG382" s="205"/>
      <c r="BH382" s="205"/>
      <c r="BI382" s="205"/>
      <c r="BJ382" s="205"/>
      <c r="BK382" s="205"/>
      <c r="BL382" s="205"/>
      <c r="BM382" s="205"/>
      <c r="BN382" s="205"/>
    </row>
    <row r="383" spans="10:66"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  <c r="AA383" s="205"/>
      <c r="AB383" s="205"/>
      <c r="AC383" s="205"/>
      <c r="AD383" s="205"/>
      <c r="AE383" s="205"/>
      <c r="AF383" s="205"/>
      <c r="AG383" s="205"/>
      <c r="AH383" s="205"/>
      <c r="AI383" s="205"/>
      <c r="AJ383" s="205"/>
      <c r="AK383" s="205"/>
      <c r="AL383" s="205"/>
      <c r="AM383" s="205"/>
      <c r="AN383" s="205"/>
      <c r="AO383" s="205"/>
      <c r="AP383" s="205"/>
      <c r="AQ383" s="205"/>
      <c r="AR383" s="205"/>
      <c r="AS383" s="205"/>
      <c r="AT383" s="205"/>
      <c r="AU383" s="205"/>
      <c r="AV383" s="205"/>
      <c r="AW383" s="205"/>
      <c r="AX383" s="205"/>
      <c r="AY383" s="205"/>
      <c r="AZ383" s="205"/>
      <c r="BA383" s="205"/>
      <c r="BB383" s="205"/>
      <c r="BC383" s="205"/>
      <c r="BD383" s="205"/>
      <c r="BE383" s="205"/>
      <c r="BF383" s="205"/>
      <c r="BG383" s="205"/>
      <c r="BH383" s="205"/>
      <c r="BI383" s="205"/>
      <c r="BJ383" s="205"/>
      <c r="BK383" s="205"/>
      <c r="BL383" s="205"/>
      <c r="BM383" s="205"/>
      <c r="BN383" s="205"/>
    </row>
    <row r="384" spans="10:66"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  <c r="AA384" s="205"/>
      <c r="AB384" s="205"/>
      <c r="AC384" s="205"/>
      <c r="AD384" s="205"/>
      <c r="AE384" s="205"/>
      <c r="AF384" s="205"/>
      <c r="AG384" s="205"/>
      <c r="AH384" s="205"/>
      <c r="AI384" s="205"/>
      <c r="AJ384" s="205"/>
      <c r="AK384" s="205"/>
      <c r="AL384" s="205"/>
      <c r="AM384" s="205"/>
      <c r="AN384" s="205"/>
      <c r="AO384" s="205"/>
      <c r="AP384" s="205"/>
      <c r="AQ384" s="205"/>
      <c r="AR384" s="205"/>
      <c r="AS384" s="205"/>
      <c r="AT384" s="205"/>
      <c r="AU384" s="205"/>
      <c r="AV384" s="205"/>
      <c r="AW384" s="205"/>
      <c r="AX384" s="205"/>
      <c r="AY384" s="205"/>
      <c r="AZ384" s="205"/>
      <c r="BA384" s="205"/>
      <c r="BB384" s="205"/>
      <c r="BC384" s="205"/>
      <c r="BD384" s="205"/>
      <c r="BE384" s="205"/>
      <c r="BF384" s="205"/>
      <c r="BG384" s="205"/>
      <c r="BH384" s="205"/>
      <c r="BI384" s="205"/>
      <c r="BJ384" s="205"/>
      <c r="BK384" s="205"/>
      <c r="BL384" s="205"/>
      <c r="BM384" s="205"/>
      <c r="BN384" s="205"/>
    </row>
    <row r="385" spans="10:66"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  <c r="AA385" s="205"/>
      <c r="AB385" s="205"/>
      <c r="AC385" s="205"/>
      <c r="AD385" s="205"/>
      <c r="AE385" s="205"/>
      <c r="AF385" s="205"/>
      <c r="AG385" s="205"/>
      <c r="AH385" s="205"/>
      <c r="AI385" s="205"/>
      <c r="AJ385" s="205"/>
      <c r="AK385" s="205"/>
      <c r="AL385" s="205"/>
      <c r="AM385" s="205"/>
      <c r="AN385" s="205"/>
      <c r="AO385" s="205"/>
      <c r="AP385" s="205"/>
      <c r="AQ385" s="205"/>
      <c r="AR385" s="205"/>
      <c r="AS385" s="205"/>
      <c r="AT385" s="205"/>
      <c r="AU385" s="205"/>
      <c r="AV385" s="205"/>
      <c r="AW385" s="205"/>
      <c r="AX385" s="205"/>
      <c r="AY385" s="205"/>
      <c r="AZ385" s="205"/>
      <c r="BA385" s="205"/>
      <c r="BB385" s="205"/>
      <c r="BC385" s="205"/>
      <c r="BD385" s="205"/>
      <c r="BE385" s="205"/>
      <c r="BF385" s="205"/>
      <c r="BG385" s="205"/>
      <c r="BH385" s="205"/>
      <c r="BI385" s="205"/>
      <c r="BJ385" s="205"/>
      <c r="BK385" s="205"/>
      <c r="BL385" s="205"/>
      <c r="BM385" s="205"/>
      <c r="BN385" s="205"/>
    </row>
    <row r="386" spans="10:66"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  <c r="AA386" s="205"/>
      <c r="AB386" s="205"/>
      <c r="AC386" s="205"/>
      <c r="AD386" s="205"/>
      <c r="AE386" s="205"/>
      <c r="AF386" s="205"/>
      <c r="AG386" s="205"/>
      <c r="AH386" s="205"/>
      <c r="AI386" s="205"/>
      <c r="AJ386" s="205"/>
      <c r="AK386" s="205"/>
      <c r="AL386" s="205"/>
      <c r="AM386" s="205"/>
      <c r="AN386" s="205"/>
      <c r="AO386" s="205"/>
      <c r="AP386" s="205"/>
      <c r="AQ386" s="205"/>
      <c r="AR386" s="205"/>
      <c r="AS386" s="205"/>
      <c r="AT386" s="205"/>
      <c r="AU386" s="205"/>
      <c r="AV386" s="205"/>
      <c r="AW386" s="205"/>
      <c r="AX386" s="205"/>
      <c r="AY386" s="205"/>
      <c r="AZ386" s="205"/>
      <c r="BA386" s="205"/>
      <c r="BB386" s="205"/>
      <c r="BC386" s="205"/>
      <c r="BD386" s="205"/>
      <c r="BE386" s="205"/>
      <c r="BF386" s="205"/>
      <c r="BG386" s="205"/>
      <c r="BH386" s="205"/>
      <c r="BI386" s="205"/>
      <c r="BJ386" s="205"/>
      <c r="BK386" s="205"/>
      <c r="BL386" s="205"/>
      <c r="BM386" s="205"/>
      <c r="BN386" s="205"/>
    </row>
    <row r="387" spans="10:66"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  <c r="AA387" s="205"/>
      <c r="AB387" s="205"/>
      <c r="AC387" s="205"/>
      <c r="AD387" s="205"/>
      <c r="AE387" s="205"/>
      <c r="AF387" s="205"/>
      <c r="AG387" s="205"/>
      <c r="AH387" s="205"/>
      <c r="AI387" s="205"/>
      <c r="AJ387" s="205"/>
      <c r="AK387" s="205"/>
      <c r="AL387" s="205"/>
      <c r="AM387" s="205"/>
      <c r="AN387" s="205"/>
      <c r="AO387" s="205"/>
      <c r="AP387" s="205"/>
      <c r="AQ387" s="205"/>
      <c r="AR387" s="205"/>
      <c r="AS387" s="205"/>
      <c r="AT387" s="205"/>
      <c r="AU387" s="205"/>
      <c r="AV387" s="205"/>
      <c r="AW387" s="205"/>
      <c r="AX387" s="205"/>
      <c r="AY387" s="205"/>
      <c r="AZ387" s="205"/>
      <c r="BA387" s="205"/>
      <c r="BB387" s="205"/>
      <c r="BC387" s="205"/>
      <c r="BD387" s="205"/>
      <c r="BE387" s="205"/>
      <c r="BF387" s="205"/>
      <c r="BG387" s="205"/>
      <c r="BH387" s="205"/>
      <c r="BI387" s="205"/>
      <c r="BJ387" s="205"/>
      <c r="BK387" s="205"/>
      <c r="BL387" s="205"/>
      <c r="BM387" s="205"/>
      <c r="BN387" s="205"/>
    </row>
    <row r="388" spans="10:66"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  <c r="AA388" s="205"/>
      <c r="AB388" s="205"/>
      <c r="AC388" s="205"/>
      <c r="AD388" s="205"/>
      <c r="AE388" s="205"/>
      <c r="AF388" s="205"/>
      <c r="AG388" s="205"/>
      <c r="AH388" s="205"/>
      <c r="AI388" s="205"/>
      <c r="AJ388" s="205"/>
      <c r="AK388" s="205"/>
      <c r="AL388" s="205"/>
      <c r="AM388" s="205"/>
      <c r="AN388" s="205"/>
      <c r="AO388" s="205"/>
      <c r="AP388" s="205"/>
      <c r="AQ388" s="205"/>
      <c r="AR388" s="205"/>
      <c r="AS388" s="205"/>
      <c r="AT388" s="205"/>
      <c r="AU388" s="205"/>
      <c r="AV388" s="205"/>
      <c r="AW388" s="205"/>
      <c r="AX388" s="205"/>
      <c r="AY388" s="205"/>
      <c r="AZ388" s="205"/>
      <c r="BA388" s="205"/>
      <c r="BB388" s="205"/>
      <c r="BC388" s="205"/>
      <c r="BD388" s="205"/>
      <c r="BE388" s="205"/>
      <c r="BF388" s="205"/>
      <c r="BG388" s="205"/>
      <c r="BH388" s="205"/>
      <c r="BI388" s="205"/>
      <c r="BJ388" s="205"/>
      <c r="BK388" s="205"/>
      <c r="BL388" s="205"/>
      <c r="BM388" s="205"/>
      <c r="BN388" s="205"/>
    </row>
    <row r="389" spans="10:66"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  <c r="AA389" s="205"/>
      <c r="AB389" s="205"/>
      <c r="AC389" s="205"/>
      <c r="AD389" s="205"/>
      <c r="AE389" s="205"/>
      <c r="AF389" s="205"/>
      <c r="AG389" s="205"/>
      <c r="AH389" s="205"/>
      <c r="AI389" s="205"/>
      <c r="AJ389" s="205"/>
      <c r="AK389" s="205"/>
      <c r="AL389" s="205"/>
      <c r="AM389" s="205"/>
      <c r="AN389" s="205"/>
      <c r="AO389" s="205"/>
      <c r="AP389" s="205"/>
      <c r="AQ389" s="205"/>
      <c r="AR389" s="205"/>
      <c r="AS389" s="205"/>
      <c r="AT389" s="205"/>
      <c r="AU389" s="205"/>
      <c r="AV389" s="205"/>
      <c r="AW389" s="205"/>
      <c r="AX389" s="205"/>
      <c r="AY389" s="205"/>
      <c r="AZ389" s="205"/>
      <c r="BA389" s="205"/>
      <c r="BB389" s="205"/>
      <c r="BC389" s="205"/>
      <c r="BD389" s="205"/>
      <c r="BE389" s="205"/>
      <c r="BF389" s="205"/>
      <c r="BG389" s="205"/>
      <c r="BH389" s="205"/>
      <c r="BI389" s="205"/>
      <c r="BJ389" s="205"/>
      <c r="BK389" s="205"/>
      <c r="BL389" s="205"/>
      <c r="BM389" s="205"/>
      <c r="BN389" s="205"/>
    </row>
    <row r="390" spans="10:66"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5"/>
      <c r="BN390" s="205"/>
    </row>
    <row r="391" spans="10:66"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5"/>
      <c r="BN391" s="205"/>
    </row>
    <row r="392" spans="10:66"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5"/>
      <c r="BN392" s="205"/>
    </row>
    <row r="393" spans="10:66"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5"/>
      <c r="BN393" s="205"/>
    </row>
    <row r="394" spans="10:66"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5"/>
      <c r="BN394" s="205"/>
    </row>
    <row r="395" spans="10:66"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205"/>
      <c r="BN395" s="205"/>
    </row>
    <row r="396" spans="10:66"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205"/>
      <c r="BN396" s="205"/>
    </row>
    <row r="397" spans="10:66"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  <c r="BK397" s="205"/>
      <c r="BL397" s="205"/>
      <c r="BM397" s="205"/>
      <c r="BN397" s="205"/>
    </row>
    <row r="398" spans="10:66"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205"/>
      <c r="BN398" s="205"/>
    </row>
    <row r="399" spans="10:66"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  <c r="AG399" s="205"/>
      <c r="AH399" s="205"/>
      <c r="AI399" s="205"/>
      <c r="AJ399" s="205"/>
      <c r="AK399" s="205"/>
      <c r="AL399" s="205"/>
      <c r="AM399" s="205"/>
      <c r="AN399" s="205"/>
      <c r="AO399" s="205"/>
      <c r="AP399" s="205"/>
      <c r="AQ399" s="205"/>
      <c r="AR399" s="205"/>
      <c r="AS399" s="205"/>
      <c r="AT399" s="205"/>
      <c r="AU399" s="205"/>
      <c r="AV399" s="205"/>
      <c r="AW399" s="205"/>
      <c r="AX399" s="205"/>
      <c r="AY399" s="205"/>
      <c r="AZ399" s="205"/>
      <c r="BA399" s="205"/>
      <c r="BB399" s="205"/>
      <c r="BC399" s="205"/>
      <c r="BD399" s="205"/>
      <c r="BE399" s="205"/>
      <c r="BF399" s="205"/>
      <c r="BG399" s="205"/>
      <c r="BH399" s="205"/>
      <c r="BI399" s="205"/>
      <c r="BJ399" s="205"/>
      <c r="BK399" s="205"/>
      <c r="BL399" s="205"/>
      <c r="BM399" s="205"/>
      <c r="BN399" s="205"/>
    </row>
    <row r="400" spans="10:66"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  <c r="AA400" s="205"/>
      <c r="AB400" s="205"/>
      <c r="AC400" s="205"/>
      <c r="AD400" s="205"/>
      <c r="AE400" s="205"/>
      <c r="AF400" s="205"/>
      <c r="AG400" s="205"/>
      <c r="AH400" s="205"/>
      <c r="AI400" s="205"/>
      <c r="AJ400" s="205"/>
      <c r="AK400" s="205"/>
      <c r="AL400" s="205"/>
      <c r="AM400" s="205"/>
      <c r="AN400" s="205"/>
      <c r="AO400" s="205"/>
      <c r="AP400" s="205"/>
      <c r="AQ400" s="205"/>
      <c r="AR400" s="205"/>
      <c r="AS400" s="205"/>
      <c r="AT400" s="205"/>
      <c r="AU400" s="205"/>
      <c r="AV400" s="205"/>
      <c r="AW400" s="205"/>
      <c r="AX400" s="205"/>
      <c r="AY400" s="205"/>
      <c r="AZ400" s="205"/>
      <c r="BA400" s="205"/>
      <c r="BB400" s="205"/>
      <c r="BC400" s="205"/>
      <c r="BD400" s="205"/>
      <c r="BE400" s="205"/>
      <c r="BF400" s="205"/>
      <c r="BG400" s="205"/>
      <c r="BH400" s="205"/>
      <c r="BI400" s="205"/>
      <c r="BJ400" s="205"/>
      <c r="BK400" s="205"/>
      <c r="BL400" s="205"/>
      <c r="BM400" s="205"/>
      <c r="BN400" s="205"/>
    </row>
    <row r="401" spans="10:66"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  <c r="AA401" s="205"/>
      <c r="AB401" s="205"/>
      <c r="AC401" s="205"/>
      <c r="AD401" s="205"/>
      <c r="AE401" s="205"/>
      <c r="AF401" s="205"/>
      <c r="AG401" s="205"/>
      <c r="AH401" s="205"/>
      <c r="AI401" s="205"/>
      <c r="AJ401" s="205"/>
      <c r="AK401" s="205"/>
      <c r="AL401" s="205"/>
      <c r="AM401" s="205"/>
      <c r="AN401" s="205"/>
      <c r="AO401" s="205"/>
      <c r="AP401" s="205"/>
      <c r="AQ401" s="205"/>
      <c r="AR401" s="205"/>
      <c r="AS401" s="205"/>
      <c r="AT401" s="205"/>
      <c r="AU401" s="205"/>
      <c r="AV401" s="205"/>
      <c r="AW401" s="205"/>
      <c r="AX401" s="205"/>
      <c r="AY401" s="205"/>
      <c r="AZ401" s="205"/>
      <c r="BA401" s="205"/>
      <c r="BB401" s="205"/>
      <c r="BC401" s="205"/>
      <c r="BD401" s="205"/>
      <c r="BE401" s="205"/>
      <c r="BF401" s="205"/>
      <c r="BG401" s="205"/>
      <c r="BH401" s="205"/>
      <c r="BI401" s="205"/>
      <c r="BJ401" s="205"/>
      <c r="BK401" s="205"/>
      <c r="BL401" s="205"/>
      <c r="BM401" s="205"/>
      <c r="BN401" s="205"/>
    </row>
    <row r="402" spans="10:66"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  <c r="BI402" s="205"/>
      <c r="BJ402" s="205"/>
      <c r="BK402" s="205"/>
      <c r="BL402" s="205"/>
      <c r="BM402" s="205"/>
      <c r="BN402" s="205"/>
    </row>
    <row r="403" spans="10:66"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  <c r="AA403" s="205"/>
      <c r="AB403" s="205"/>
      <c r="AC403" s="205"/>
      <c r="AD403" s="205"/>
      <c r="AE403" s="205"/>
      <c r="AF403" s="205"/>
      <c r="AG403" s="205"/>
      <c r="AH403" s="205"/>
      <c r="AI403" s="205"/>
      <c r="AJ403" s="205"/>
      <c r="AK403" s="205"/>
      <c r="AL403" s="205"/>
      <c r="AM403" s="205"/>
      <c r="AN403" s="205"/>
      <c r="AO403" s="205"/>
      <c r="AP403" s="205"/>
      <c r="AQ403" s="205"/>
      <c r="AR403" s="205"/>
      <c r="AS403" s="205"/>
      <c r="AT403" s="205"/>
      <c r="AU403" s="205"/>
      <c r="AV403" s="205"/>
      <c r="AW403" s="205"/>
      <c r="AX403" s="205"/>
      <c r="AY403" s="205"/>
      <c r="AZ403" s="205"/>
      <c r="BA403" s="205"/>
      <c r="BB403" s="205"/>
      <c r="BC403" s="205"/>
      <c r="BD403" s="205"/>
      <c r="BE403" s="205"/>
      <c r="BF403" s="205"/>
      <c r="BG403" s="205"/>
      <c r="BH403" s="205"/>
      <c r="BI403" s="205"/>
      <c r="BJ403" s="205"/>
      <c r="BK403" s="205"/>
      <c r="BL403" s="205"/>
      <c r="BM403" s="205"/>
      <c r="BN403" s="205"/>
    </row>
    <row r="404" spans="10:66"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  <c r="AA404" s="205"/>
      <c r="AB404" s="205"/>
      <c r="AC404" s="205"/>
      <c r="AD404" s="205"/>
      <c r="AE404" s="205"/>
      <c r="AF404" s="205"/>
      <c r="AG404" s="205"/>
      <c r="AH404" s="205"/>
      <c r="AI404" s="205"/>
      <c r="AJ404" s="205"/>
      <c r="AK404" s="205"/>
      <c r="AL404" s="205"/>
      <c r="AM404" s="205"/>
      <c r="AN404" s="205"/>
      <c r="AO404" s="205"/>
      <c r="AP404" s="205"/>
      <c r="AQ404" s="205"/>
      <c r="AR404" s="205"/>
      <c r="AS404" s="205"/>
      <c r="AT404" s="205"/>
      <c r="AU404" s="205"/>
      <c r="AV404" s="205"/>
      <c r="AW404" s="205"/>
      <c r="AX404" s="205"/>
      <c r="AY404" s="205"/>
      <c r="AZ404" s="205"/>
      <c r="BA404" s="205"/>
      <c r="BB404" s="205"/>
      <c r="BC404" s="205"/>
      <c r="BD404" s="205"/>
      <c r="BE404" s="205"/>
      <c r="BF404" s="205"/>
      <c r="BG404" s="205"/>
      <c r="BH404" s="205"/>
      <c r="BI404" s="205"/>
      <c r="BJ404" s="205"/>
      <c r="BK404" s="205"/>
      <c r="BL404" s="205"/>
      <c r="BM404" s="205"/>
      <c r="BN404" s="205"/>
    </row>
    <row r="405" spans="10:66"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  <c r="AA405" s="205"/>
      <c r="AB405" s="205"/>
      <c r="AC405" s="205"/>
      <c r="AD405" s="205"/>
      <c r="AE405" s="205"/>
      <c r="AF405" s="205"/>
      <c r="AG405" s="205"/>
      <c r="AH405" s="205"/>
      <c r="AI405" s="205"/>
      <c r="AJ405" s="205"/>
      <c r="AK405" s="205"/>
      <c r="AL405" s="205"/>
      <c r="AM405" s="205"/>
      <c r="AN405" s="205"/>
      <c r="AO405" s="205"/>
      <c r="AP405" s="205"/>
      <c r="AQ405" s="205"/>
      <c r="AR405" s="205"/>
      <c r="AS405" s="205"/>
      <c r="AT405" s="205"/>
      <c r="AU405" s="205"/>
      <c r="AV405" s="205"/>
      <c r="AW405" s="205"/>
      <c r="AX405" s="205"/>
      <c r="AY405" s="205"/>
      <c r="AZ405" s="205"/>
      <c r="BA405" s="205"/>
      <c r="BB405" s="205"/>
      <c r="BC405" s="205"/>
      <c r="BD405" s="205"/>
      <c r="BE405" s="205"/>
      <c r="BF405" s="205"/>
      <c r="BG405" s="205"/>
      <c r="BH405" s="205"/>
      <c r="BI405" s="205"/>
      <c r="BJ405" s="205"/>
      <c r="BK405" s="205"/>
      <c r="BL405" s="205"/>
      <c r="BM405" s="205"/>
      <c r="BN405" s="205"/>
    </row>
    <row r="406" spans="10:66"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  <c r="AA406" s="205"/>
      <c r="AB406" s="205"/>
      <c r="AC406" s="205"/>
      <c r="AD406" s="205"/>
      <c r="AE406" s="205"/>
      <c r="AF406" s="205"/>
      <c r="AG406" s="205"/>
      <c r="AH406" s="205"/>
      <c r="AI406" s="205"/>
      <c r="AJ406" s="205"/>
      <c r="AK406" s="205"/>
      <c r="AL406" s="205"/>
      <c r="AM406" s="205"/>
      <c r="AN406" s="205"/>
      <c r="AO406" s="205"/>
      <c r="AP406" s="205"/>
      <c r="AQ406" s="205"/>
      <c r="AR406" s="205"/>
      <c r="AS406" s="205"/>
      <c r="AT406" s="205"/>
      <c r="AU406" s="205"/>
      <c r="AV406" s="205"/>
      <c r="AW406" s="205"/>
      <c r="AX406" s="205"/>
      <c r="AY406" s="205"/>
      <c r="AZ406" s="205"/>
      <c r="BA406" s="205"/>
      <c r="BB406" s="205"/>
      <c r="BC406" s="205"/>
      <c r="BD406" s="205"/>
      <c r="BE406" s="205"/>
      <c r="BF406" s="205"/>
      <c r="BG406" s="205"/>
      <c r="BH406" s="205"/>
      <c r="BI406" s="205"/>
      <c r="BJ406" s="205"/>
      <c r="BK406" s="205"/>
      <c r="BL406" s="205"/>
      <c r="BM406" s="205"/>
      <c r="BN406" s="205"/>
    </row>
    <row r="407" spans="10:66"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  <c r="AA407" s="205"/>
      <c r="AB407" s="205"/>
      <c r="AC407" s="205"/>
      <c r="AD407" s="205"/>
      <c r="AE407" s="205"/>
      <c r="AF407" s="205"/>
      <c r="AG407" s="205"/>
      <c r="AH407" s="205"/>
      <c r="AI407" s="205"/>
      <c r="AJ407" s="205"/>
      <c r="AK407" s="205"/>
      <c r="AL407" s="205"/>
      <c r="AM407" s="205"/>
      <c r="AN407" s="205"/>
      <c r="AO407" s="205"/>
      <c r="AP407" s="205"/>
      <c r="AQ407" s="205"/>
      <c r="AR407" s="205"/>
      <c r="AS407" s="205"/>
      <c r="AT407" s="205"/>
      <c r="AU407" s="205"/>
      <c r="AV407" s="205"/>
      <c r="AW407" s="205"/>
      <c r="AX407" s="205"/>
      <c r="AY407" s="205"/>
      <c r="AZ407" s="205"/>
      <c r="BA407" s="205"/>
      <c r="BB407" s="205"/>
      <c r="BC407" s="205"/>
      <c r="BD407" s="205"/>
      <c r="BE407" s="205"/>
      <c r="BF407" s="205"/>
      <c r="BG407" s="205"/>
      <c r="BH407" s="205"/>
      <c r="BI407" s="205"/>
      <c r="BJ407" s="205"/>
      <c r="BK407" s="205"/>
      <c r="BL407" s="205"/>
      <c r="BM407" s="205"/>
      <c r="BN407" s="205"/>
    </row>
    <row r="408" spans="10:66"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5"/>
      <c r="BN408" s="205"/>
    </row>
    <row r="409" spans="10:66"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5"/>
      <c r="BN409" s="205"/>
    </row>
    <row r="410" spans="10:66"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5"/>
      <c r="BN410" s="205"/>
    </row>
    <row r="411" spans="10:66"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5"/>
      <c r="BN411" s="205"/>
    </row>
    <row r="412" spans="10:66"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5"/>
      <c r="BN412" s="205"/>
    </row>
    <row r="413" spans="10:66"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05"/>
      <c r="BN413" s="205"/>
    </row>
    <row r="414" spans="10:66"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05"/>
      <c r="BN414" s="205"/>
    </row>
    <row r="415" spans="10:66"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205"/>
      <c r="BN415" s="205"/>
    </row>
    <row r="416" spans="10:66"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205"/>
      <c r="BN416" s="205"/>
    </row>
    <row r="417" spans="10:66"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  <c r="AA417" s="205"/>
      <c r="AB417" s="205"/>
      <c r="AC417" s="205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205"/>
      <c r="BN417" s="205"/>
    </row>
    <row r="418" spans="10:66"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  <c r="AA418" s="205"/>
      <c r="AB418" s="205"/>
      <c r="AC418" s="205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205"/>
      <c r="BN418" s="205"/>
    </row>
    <row r="419" spans="10:66"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  <c r="AA419" s="205"/>
      <c r="AB419" s="205"/>
      <c r="AC419" s="205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  <c r="BK419" s="205"/>
      <c r="BL419" s="205"/>
      <c r="BM419" s="205"/>
      <c r="BN419" s="205"/>
    </row>
    <row r="420" spans="10:66"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  <c r="AA420" s="205"/>
      <c r="AB420" s="205"/>
      <c r="AC420" s="205"/>
      <c r="AD420" s="205"/>
      <c r="AE420" s="205"/>
      <c r="AF420" s="205"/>
      <c r="AG420" s="205"/>
      <c r="AH420" s="205"/>
      <c r="AI420" s="205"/>
      <c r="AJ420" s="205"/>
      <c r="AK420" s="205"/>
      <c r="AL420" s="205"/>
      <c r="AM420" s="205"/>
      <c r="AN420" s="205"/>
      <c r="AO420" s="205"/>
      <c r="AP420" s="205"/>
      <c r="AQ420" s="205"/>
      <c r="AR420" s="205"/>
      <c r="AS420" s="205"/>
      <c r="AT420" s="205"/>
      <c r="AU420" s="205"/>
      <c r="AV420" s="205"/>
      <c r="AW420" s="205"/>
      <c r="AX420" s="205"/>
      <c r="AY420" s="205"/>
      <c r="AZ420" s="205"/>
      <c r="BA420" s="205"/>
      <c r="BB420" s="205"/>
      <c r="BC420" s="205"/>
      <c r="BD420" s="205"/>
      <c r="BE420" s="205"/>
      <c r="BF420" s="205"/>
      <c r="BG420" s="205"/>
      <c r="BH420" s="205"/>
      <c r="BI420" s="205"/>
      <c r="BJ420" s="205"/>
      <c r="BK420" s="205"/>
      <c r="BL420" s="205"/>
      <c r="BM420" s="205"/>
      <c r="BN420" s="205"/>
    </row>
    <row r="421" spans="10:66"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  <c r="AA421" s="205"/>
      <c r="AB421" s="205"/>
      <c r="AC421" s="205"/>
      <c r="AD421" s="205"/>
      <c r="AE421" s="205"/>
      <c r="AF421" s="205"/>
      <c r="AG421" s="205"/>
      <c r="AH421" s="205"/>
      <c r="AI421" s="205"/>
      <c r="AJ421" s="205"/>
      <c r="AK421" s="205"/>
      <c r="AL421" s="205"/>
      <c r="AM421" s="205"/>
      <c r="AN421" s="205"/>
      <c r="AO421" s="205"/>
      <c r="AP421" s="205"/>
      <c r="AQ421" s="205"/>
      <c r="AR421" s="205"/>
      <c r="AS421" s="205"/>
      <c r="AT421" s="205"/>
      <c r="AU421" s="205"/>
      <c r="AV421" s="205"/>
      <c r="AW421" s="205"/>
      <c r="AX421" s="205"/>
      <c r="AY421" s="205"/>
      <c r="AZ421" s="205"/>
      <c r="BA421" s="205"/>
      <c r="BB421" s="205"/>
      <c r="BC421" s="205"/>
      <c r="BD421" s="205"/>
      <c r="BE421" s="205"/>
      <c r="BF421" s="205"/>
      <c r="BG421" s="205"/>
      <c r="BH421" s="205"/>
      <c r="BI421" s="205"/>
      <c r="BJ421" s="205"/>
      <c r="BK421" s="205"/>
      <c r="BL421" s="205"/>
      <c r="BM421" s="205"/>
      <c r="BN421" s="205"/>
    </row>
    <row r="422" spans="10:66"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  <c r="AA422" s="205"/>
      <c r="AB422" s="205"/>
      <c r="AC422" s="205"/>
      <c r="AD422" s="205"/>
      <c r="AE422" s="205"/>
      <c r="AF422" s="205"/>
      <c r="AG422" s="205"/>
      <c r="AH422" s="205"/>
      <c r="AI422" s="205"/>
      <c r="AJ422" s="205"/>
      <c r="AK422" s="205"/>
      <c r="AL422" s="205"/>
      <c r="AM422" s="205"/>
      <c r="AN422" s="205"/>
      <c r="AO422" s="205"/>
      <c r="AP422" s="205"/>
      <c r="AQ422" s="205"/>
      <c r="AR422" s="205"/>
      <c r="AS422" s="205"/>
      <c r="AT422" s="205"/>
      <c r="AU422" s="205"/>
      <c r="AV422" s="205"/>
      <c r="AW422" s="205"/>
      <c r="AX422" s="205"/>
      <c r="AY422" s="205"/>
      <c r="AZ422" s="205"/>
      <c r="BA422" s="205"/>
      <c r="BB422" s="205"/>
      <c r="BC422" s="205"/>
      <c r="BD422" s="205"/>
      <c r="BE422" s="205"/>
      <c r="BF422" s="205"/>
      <c r="BG422" s="205"/>
      <c r="BH422" s="205"/>
      <c r="BI422" s="205"/>
      <c r="BJ422" s="205"/>
      <c r="BK422" s="205"/>
      <c r="BL422" s="205"/>
      <c r="BM422" s="205"/>
      <c r="BN422" s="205"/>
    </row>
    <row r="423" spans="10:66"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  <c r="AA423" s="205"/>
      <c r="AB423" s="205"/>
      <c r="AC423" s="205"/>
      <c r="AD423" s="205"/>
      <c r="AE423" s="205"/>
      <c r="AF423" s="205"/>
      <c r="AG423" s="205"/>
      <c r="AH423" s="205"/>
      <c r="AI423" s="205"/>
      <c r="AJ423" s="205"/>
      <c r="AK423" s="205"/>
      <c r="AL423" s="205"/>
      <c r="AM423" s="205"/>
      <c r="AN423" s="205"/>
      <c r="AO423" s="205"/>
      <c r="AP423" s="205"/>
      <c r="AQ423" s="205"/>
      <c r="AR423" s="205"/>
      <c r="AS423" s="205"/>
      <c r="AT423" s="205"/>
      <c r="AU423" s="205"/>
      <c r="AV423" s="205"/>
      <c r="AW423" s="205"/>
      <c r="AX423" s="205"/>
      <c r="AY423" s="205"/>
      <c r="AZ423" s="205"/>
      <c r="BA423" s="205"/>
      <c r="BB423" s="205"/>
      <c r="BC423" s="205"/>
      <c r="BD423" s="205"/>
      <c r="BE423" s="205"/>
      <c r="BF423" s="205"/>
      <c r="BG423" s="205"/>
      <c r="BH423" s="205"/>
      <c r="BI423" s="205"/>
      <c r="BJ423" s="205"/>
      <c r="BK423" s="205"/>
      <c r="BL423" s="205"/>
      <c r="BM423" s="205"/>
      <c r="BN423" s="205"/>
    </row>
    <row r="424" spans="10:66"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  <c r="AA424" s="205"/>
      <c r="AB424" s="205"/>
      <c r="AC424" s="205"/>
      <c r="AD424" s="205"/>
      <c r="AE424" s="205"/>
      <c r="AF424" s="205"/>
      <c r="AG424" s="205"/>
      <c r="AH424" s="205"/>
      <c r="AI424" s="205"/>
      <c r="AJ424" s="205"/>
      <c r="AK424" s="205"/>
      <c r="AL424" s="205"/>
      <c r="AM424" s="205"/>
      <c r="AN424" s="205"/>
      <c r="AO424" s="205"/>
      <c r="AP424" s="205"/>
      <c r="AQ424" s="205"/>
      <c r="AR424" s="205"/>
      <c r="AS424" s="205"/>
      <c r="AT424" s="205"/>
      <c r="AU424" s="205"/>
      <c r="AV424" s="205"/>
      <c r="AW424" s="205"/>
      <c r="AX424" s="205"/>
      <c r="AY424" s="205"/>
      <c r="AZ424" s="205"/>
      <c r="BA424" s="205"/>
      <c r="BB424" s="205"/>
      <c r="BC424" s="205"/>
      <c r="BD424" s="205"/>
      <c r="BE424" s="205"/>
      <c r="BF424" s="205"/>
      <c r="BG424" s="205"/>
      <c r="BH424" s="205"/>
      <c r="BI424" s="205"/>
      <c r="BJ424" s="205"/>
      <c r="BK424" s="205"/>
      <c r="BL424" s="205"/>
      <c r="BM424" s="205"/>
      <c r="BN424" s="205"/>
    </row>
    <row r="425" spans="10:66"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  <c r="AA425" s="205"/>
      <c r="AB425" s="205"/>
      <c r="AC425" s="205"/>
      <c r="AD425" s="205"/>
      <c r="AE425" s="205"/>
      <c r="AF425" s="205"/>
      <c r="AG425" s="205"/>
      <c r="AH425" s="205"/>
      <c r="AI425" s="205"/>
      <c r="AJ425" s="205"/>
      <c r="AK425" s="205"/>
      <c r="AL425" s="205"/>
      <c r="AM425" s="205"/>
      <c r="AN425" s="205"/>
      <c r="AO425" s="205"/>
      <c r="AP425" s="205"/>
      <c r="AQ425" s="205"/>
      <c r="AR425" s="205"/>
      <c r="AS425" s="205"/>
      <c r="AT425" s="205"/>
      <c r="AU425" s="205"/>
      <c r="AV425" s="205"/>
      <c r="AW425" s="205"/>
      <c r="AX425" s="205"/>
      <c r="AY425" s="205"/>
      <c r="AZ425" s="205"/>
      <c r="BA425" s="205"/>
      <c r="BB425" s="205"/>
      <c r="BC425" s="205"/>
      <c r="BD425" s="205"/>
      <c r="BE425" s="205"/>
      <c r="BF425" s="205"/>
      <c r="BG425" s="205"/>
      <c r="BH425" s="205"/>
      <c r="BI425" s="205"/>
      <c r="BJ425" s="205"/>
      <c r="BK425" s="205"/>
      <c r="BL425" s="205"/>
      <c r="BM425" s="205"/>
      <c r="BN425" s="205"/>
    </row>
    <row r="426" spans="10:66"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5"/>
      <c r="BN426" s="205"/>
    </row>
    <row r="427" spans="10:66"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5"/>
      <c r="BN427" s="205"/>
    </row>
    <row r="428" spans="10:66"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5"/>
      <c r="BN428" s="205"/>
    </row>
    <row r="429" spans="10:66"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5"/>
      <c r="BN429" s="205"/>
    </row>
    <row r="430" spans="10:66"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5"/>
      <c r="BN430" s="205"/>
    </row>
    <row r="431" spans="10:66"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05"/>
      <c r="BN431" s="205"/>
    </row>
    <row r="432" spans="10:66"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205"/>
      <c r="BN432" s="205"/>
    </row>
    <row r="433" spans="10:66"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205"/>
      <c r="BN433" s="205"/>
    </row>
    <row r="434" spans="10:66"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205"/>
      <c r="BN434" s="205"/>
    </row>
    <row r="435" spans="10:66"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205"/>
      <c r="BN435" s="205"/>
    </row>
    <row r="436" spans="10:66"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  <c r="AA436" s="205"/>
      <c r="AB436" s="205"/>
      <c r="AC436" s="205"/>
      <c r="AD436" s="205"/>
      <c r="AE436" s="205"/>
      <c r="AF436" s="205"/>
      <c r="AG436" s="205"/>
      <c r="AH436" s="205"/>
      <c r="AI436" s="205"/>
      <c r="AJ436" s="205"/>
      <c r="AK436" s="205"/>
      <c r="AL436" s="205"/>
      <c r="AM436" s="205"/>
      <c r="AN436" s="205"/>
      <c r="AO436" s="205"/>
      <c r="AP436" s="205"/>
      <c r="AQ436" s="205"/>
      <c r="AR436" s="205"/>
      <c r="AS436" s="205"/>
      <c r="AT436" s="205"/>
      <c r="AU436" s="205"/>
      <c r="AV436" s="205"/>
      <c r="AW436" s="205"/>
      <c r="AX436" s="205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  <c r="BK436" s="205"/>
      <c r="BL436" s="205"/>
      <c r="BM436" s="205"/>
      <c r="BN436" s="205"/>
    </row>
    <row r="437" spans="10:66"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205"/>
      <c r="BL437" s="205"/>
      <c r="BM437" s="205"/>
      <c r="BN437" s="205"/>
    </row>
    <row r="438" spans="10:66"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  <c r="AA438" s="205"/>
      <c r="AB438" s="205"/>
      <c r="AC438" s="205"/>
      <c r="AD438" s="205"/>
      <c r="AE438" s="205"/>
      <c r="AF438" s="205"/>
      <c r="AG438" s="205"/>
      <c r="AH438" s="205"/>
      <c r="AI438" s="205"/>
      <c r="AJ438" s="205"/>
      <c r="AK438" s="205"/>
      <c r="AL438" s="205"/>
      <c r="AM438" s="205"/>
      <c r="AN438" s="205"/>
      <c r="AO438" s="205"/>
      <c r="AP438" s="205"/>
      <c r="AQ438" s="205"/>
      <c r="AR438" s="205"/>
      <c r="AS438" s="205"/>
      <c r="AT438" s="205"/>
      <c r="AU438" s="205"/>
      <c r="AV438" s="205"/>
      <c r="AW438" s="205"/>
      <c r="AX438" s="205"/>
      <c r="AY438" s="205"/>
      <c r="AZ438" s="205"/>
      <c r="BA438" s="205"/>
      <c r="BB438" s="205"/>
      <c r="BC438" s="205"/>
      <c r="BD438" s="205"/>
      <c r="BE438" s="205"/>
      <c r="BF438" s="205"/>
      <c r="BG438" s="205"/>
      <c r="BH438" s="205"/>
      <c r="BI438" s="205"/>
      <c r="BJ438" s="205"/>
      <c r="BK438" s="205"/>
      <c r="BL438" s="205"/>
      <c r="BM438" s="205"/>
      <c r="BN438" s="205"/>
    </row>
    <row r="439" spans="10:66"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  <c r="AG439" s="205"/>
      <c r="AH439" s="205"/>
      <c r="AI439" s="205"/>
      <c r="AJ439" s="205"/>
      <c r="AK439" s="205"/>
      <c r="AL439" s="205"/>
      <c r="AM439" s="205"/>
      <c r="AN439" s="205"/>
      <c r="AO439" s="205"/>
      <c r="AP439" s="205"/>
      <c r="AQ439" s="205"/>
      <c r="AR439" s="205"/>
      <c r="AS439" s="205"/>
      <c r="AT439" s="205"/>
      <c r="AU439" s="205"/>
      <c r="AV439" s="205"/>
      <c r="AW439" s="205"/>
      <c r="AX439" s="205"/>
      <c r="AY439" s="205"/>
      <c r="AZ439" s="205"/>
      <c r="BA439" s="205"/>
      <c r="BB439" s="205"/>
      <c r="BC439" s="205"/>
      <c r="BD439" s="205"/>
      <c r="BE439" s="205"/>
      <c r="BF439" s="205"/>
      <c r="BG439" s="205"/>
      <c r="BH439" s="205"/>
      <c r="BI439" s="205"/>
      <c r="BJ439" s="205"/>
      <c r="BK439" s="205"/>
      <c r="BL439" s="205"/>
      <c r="BM439" s="205"/>
      <c r="BN439" s="205"/>
    </row>
    <row r="440" spans="10:66"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  <c r="AA440" s="205"/>
      <c r="AB440" s="205"/>
      <c r="AC440" s="205"/>
      <c r="AD440" s="205"/>
      <c r="AE440" s="205"/>
      <c r="AF440" s="205"/>
      <c r="AG440" s="205"/>
      <c r="AH440" s="205"/>
      <c r="AI440" s="205"/>
      <c r="AJ440" s="205"/>
      <c r="AK440" s="205"/>
      <c r="AL440" s="205"/>
      <c r="AM440" s="205"/>
      <c r="AN440" s="205"/>
      <c r="AO440" s="205"/>
      <c r="AP440" s="205"/>
      <c r="AQ440" s="205"/>
      <c r="AR440" s="205"/>
      <c r="AS440" s="205"/>
      <c r="AT440" s="205"/>
      <c r="AU440" s="205"/>
      <c r="AV440" s="205"/>
      <c r="AW440" s="205"/>
      <c r="AX440" s="205"/>
      <c r="AY440" s="205"/>
      <c r="AZ440" s="205"/>
      <c r="BA440" s="205"/>
      <c r="BB440" s="205"/>
      <c r="BC440" s="205"/>
      <c r="BD440" s="205"/>
      <c r="BE440" s="205"/>
      <c r="BF440" s="205"/>
      <c r="BG440" s="205"/>
      <c r="BH440" s="205"/>
      <c r="BI440" s="205"/>
      <c r="BJ440" s="205"/>
      <c r="BK440" s="205"/>
      <c r="BL440" s="205"/>
      <c r="BM440" s="205"/>
      <c r="BN440" s="205"/>
    </row>
    <row r="441" spans="10:66"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05"/>
      <c r="AB441" s="205"/>
      <c r="AC441" s="205"/>
      <c r="AD441" s="205"/>
      <c r="AE441" s="205"/>
      <c r="AF441" s="205"/>
      <c r="AG441" s="205"/>
      <c r="AH441" s="205"/>
      <c r="AI441" s="205"/>
      <c r="AJ441" s="205"/>
      <c r="AK441" s="205"/>
      <c r="AL441" s="205"/>
      <c r="AM441" s="205"/>
      <c r="AN441" s="205"/>
      <c r="AO441" s="205"/>
      <c r="AP441" s="205"/>
      <c r="AQ441" s="205"/>
      <c r="AR441" s="205"/>
      <c r="AS441" s="205"/>
      <c r="AT441" s="205"/>
      <c r="AU441" s="205"/>
      <c r="AV441" s="205"/>
      <c r="AW441" s="205"/>
      <c r="AX441" s="205"/>
      <c r="AY441" s="205"/>
      <c r="AZ441" s="205"/>
      <c r="BA441" s="205"/>
      <c r="BB441" s="205"/>
      <c r="BC441" s="205"/>
      <c r="BD441" s="205"/>
      <c r="BE441" s="205"/>
      <c r="BF441" s="205"/>
      <c r="BG441" s="205"/>
      <c r="BH441" s="205"/>
      <c r="BI441" s="205"/>
      <c r="BJ441" s="205"/>
      <c r="BK441" s="205"/>
      <c r="BL441" s="205"/>
      <c r="BM441" s="205"/>
      <c r="BN441" s="205"/>
    </row>
    <row r="442" spans="10:66"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05"/>
      <c r="AB442" s="205"/>
      <c r="AC442" s="205"/>
      <c r="AD442" s="205"/>
      <c r="AE442" s="205"/>
      <c r="AF442" s="205"/>
      <c r="AG442" s="205"/>
      <c r="AH442" s="205"/>
      <c r="AI442" s="205"/>
      <c r="AJ442" s="205"/>
      <c r="AK442" s="205"/>
      <c r="AL442" s="205"/>
      <c r="AM442" s="205"/>
      <c r="AN442" s="205"/>
      <c r="AO442" s="205"/>
      <c r="AP442" s="205"/>
      <c r="AQ442" s="205"/>
      <c r="AR442" s="205"/>
      <c r="AS442" s="205"/>
      <c r="AT442" s="205"/>
      <c r="AU442" s="205"/>
      <c r="AV442" s="205"/>
      <c r="AW442" s="205"/>
      <c r="AX442" s="205"/>
      <c r="AY442" s="205"/>
      <c r="AZ442" s="205"/>
      <c r="BA442" s="205"/>
      <c r="BB442" s="205"/>
      <c r="BC442" s="205"/>
      <c r="BD442" s="205"/>
      <c r="BE442" s="205"/>
      <c r="BF442" s="205"/>
      <c r="BG442" s="205"/>
      <c r="BH442" s="205"/>
      <c r="BI442" s="205"/>
      <c r="BJ442" s="205"/>
      <c r="BK442" s="205"/>
      <c r="BL442" s="205"/>
      <c r="BM442" s="205"/>
      <c r="BN442" s="205"/>
    </row>
    <row r="443" spans="10:66"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05"/>
      <c r="AB443" s="205"/>
      <c r="AC443" s="205"/>
      <c r="AD443" s="205"/>
      <c r="AE443" s="205"/>
      <c r="AF443" s="205"/>
      <c r="AG443" s="205"/>
      <c r="AH443" s="205"/>
      <c r="AI443" s="205"/>
      <c r="AJ443" s="205"/>
      <c r="AK443" s="205"/>
      <c r="AL443" s="205"/>
      <c r="AM443" s="205"/>
      <c r="AN443" s="205"/>
      <c r="AO443" s="205"/>
      <c r="AP443" s="205"/>
      <c r="AQ443" s="205"/>
      <c r="AR443" s="205"/>
      <c r="AS443" s="205"/>
      <c r="AT443" s="205"/>
      <c r="AU443" s="205"/>
      <c r="AV443" s="205"/>
      <c r="AW443" s="205"/>
      <c r="AX443" s="205"/>
      <c r="AY443" s="205"/>
      <c r="AZ443" s="205"/>
      <c r="BA443" s="205"/>
      <c r="BB443" s="205"/>
      <c r="BC443" s="205"/>
      <c r="BD443" s="205"/>
      <c r="BE443" s="205"/>
      <c r="BF443" s="205"/>
      <c r="BG443" s="205"/>
      <c r="BH443" s="205"/>
      <c r="BI443" s="205"/>
      <c r="BJ443" s="205"/>
      <c r="BK443" s="205"/>
      <c r="BL443" s="205"/>
      <c r="BM443" s="205"/>
      <c r="BN443" s="205"/>
    </row>
    <row r="444" spans="10:66"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5"/>
      <c r="BN444" s="205"/>
    </row>
    <row r="445" spans="10:66"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5"/>
      <c r="BN445" s="205"/>
    </row>
    <row r="446" spans="10:66"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5"/>
      <c r="BN446" s="205"/>
    </row>
    <row r="447" spans="10:66"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5"/>
      <c r="BN447" s="205"/>
    </row>
    <row r="448" spans="10:66"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5"/>
      <c r="BN448" s="205"/>
    </row>
    <row r="449" spans="10:66"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05"/>
      <c r="BN449" s="205"/>
    </row>
    <row r="450" spans="10:66"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05"/>
      <c r="BN450" s="205"/>
    </row>
    <row r="451" spans="10:66"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05"/>
      <c r="BN451" s="205"/>
    </row>
    <row r="452" spans="10:66"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205"/>
      <c r="BN452" s="205"/>
    </row>
    <row r="453" spans="10:66"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205"/>
      <c r="BN453" s="205"/>
    </row>
    <row r="454" spans="10:66"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205"/>
      <c r="BN454" s="205"/>
    </row>
    <row r="455" spans="10:66"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205"/>
      <c r="BN455" s="205"/>
    </row>
    <row r="456" spans="10:66"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  <c r="AA456" s="205"/>
      <c r="AB456" s="205"/>
      <c r="AC456" s="205"/>
      <c r="AD456" s="205"/>
      <c r="AE456" s="205"/>
      <c r="AF456" s="205"/>
      <c r="AG456" s="205"/>
      <c r="AH456" s="205"/>
      <c r="AI456" s="205"/>
      <c r="AJ456" s="205"/>
      <c r="AK456" s="205"/>
      <c r="AL456" s="205"/>
      <c r="AM456" s="205"/>
      <c r="AN456" s="205"/>
      <c r="AO456" s="205"/>
      <c r="AP456" s="205"/>
      <c r="AQ456" s="205"/>
      <c r="AR456" s="205"/>
      <c r="AS456" s="205"/>
      <c r="AT456" s="205"/>
      <c r="AU456" s="205"/>
      <c r="AV456" s="205"/>
      <c r="AW456" s="205"/>
      <c r="AX456" s="205"/>
      <c r="AY456" s="205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  <c r="BK456" s="205"/>
      <c r="BL456" s="205"/>
      <c r="BM456" s="205"/>
      <c r="BN456" s="205"/>
    </row>
    <row r="457" spans="10:66"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  <c r="AA457" s="205"/>
      <c r="AB457" s="205"/>
      <c r="AC457" s="205"/>
      <c r="AD457" s="205"/>
      <c r="AE457" s="205"/>
      <c r="AF457" s="205"/>
      <c r="AG457" s="205"/>
      <c r="AH457" s="205"/>
      <c r="AI457" s="205"/>
      <c r="AJ457" s="205"/>
      <c r="AK457" s="205"/>
      <c r="AL457" s="205"/>
      <c r="AM457" s="205"/>
      <c r="AN457" s="205"/>
      <c r="AO457" s="205"/>
      <c r="AP457" s="205"/>
      <c r="AQ457" s="205"/>
      <c r="AR457" s="205"/>
      <c r="AS457" s="205"/>
      <c r="AT457" s="205"/>
      <c r="AU457" s="205"/>
      <c r="AV457" s="205"/>
      <c r="AW457" s="205"/>
      <c r="AX457" s="205"/>
      <c r="AY457" s="205"/>
      <c r="AZ457" s="205"/>
      <c r="BA457" s="205"/>
      <c r="BB457" s="205"/>
      <c r="BC457" s="205"/>
      <c r="BD457" s="205"/>
      <c r="BE457" s="205"/>
      <c r="BF457" s="205"/>
      <c r="BG457" s="205"/>
      <c r="BH457" s="205"/>
      <c r="BI457" s="205"/>
      <c r="BJ457" s="205"/>
      <c r="BK457" s="205"/>
      <c r="BL457" s="205"/>
      <c r="BM457" s="205"/>
      <c r="BN457" s="205"/>
    </row>
    <row r="458" spans="10:66"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  <c r="AA458" s="205"/>
      <c r="AB458" s="205"/>
      <c r="AC458" s="205"/>
      <c r="AD458" s="205"/>
      <c r="AE458" s="205"/>
      <c r="AF458" s="205"/>
      <c r="AG458" s="205"/>
      <c r="AH458" s="205"/>
      <c r="AI458" s="205"/>
      <c r="AJ458" s="205"/>
      <c r="AK458" s="205"/>
      <c r="AL458" s="205"/>
      <c r="AM458" s="205"/>
      <c r="AN458" s="205"/>
      <c r="AO458" s="205"/>
      <c r="AP458" s="205"/>
      <c r="AQ458" s="205"/>
      <c r="AR458" s="205"/>
      <c r="AS458" s="205"/>
      <c r="AT458" s="205"/>
      <c r="AU458" s="205"/>
      <c r="AV458" s="205"/>
      <c r="AW458" s="205"/>
      <c r="AX458" s="205"/>
      <c r="AY458" s="205"/>
      <c r="AZ458" s="205"/>
      <c r="BA458" s="205"/>
      <c r="BB458" s="205"/>
      <c r="BC458" s="205"/>
      <c r="BD458" s="205"/>
      <c r="BE458" s="205"/>
      <c r="BF458" s="205"/>
      <c r="BG458" s="205"/>
      <c r="BH458" s="205"/>
      <c r="BI458" s="205"/>
      <c r="BJ458" s="205"/>
      <c r="BK458" s="205"/>
      <c r="BL458" s="205"/>
      <c r="BM458" s="205"/>
      <c r="BN458" s="205"/>
    </row>
    <row r="459" spans="10:66"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  <c r="AA459" s="205"/>
      <c r="AB459" s="205"/>
      <c r="AC459" s="205"/>
      <c r="AD459" s="205"/>
      <c r="AE459" s="205"/>
      <c r="AF459" s="205"/>
      <c r="AG459" s="205"/>
      <c r="AH459" s="205"/>
      <c r="AI459" s="205"/>
      <c r="AJ459" s="205"/>
      <c r="AK459" s="205"/>
      <c r="AL459" s="205"/>
      <c r="AM459" s="205"/>
      <c r="AN459" s="205"/>
      <c r="AO459" s="205"/>
      <c r="AP459" s="205"/>
      <c r="AQ459" s="205"/>
      <c r="AR459" s="205"/>
      <c r="AS459" s="205"/>
      <c r="AT459" s="205"/>
      <c r="AU459" s="205"/>
      <c r="AV459" s="205"/>
      <c r="AW459" s="205"/>
      <c r="AX459" s="205"/>
      <c r="AY459" s="205"/>
      <c r="AZ459" s="205"/>
      <c r="BA459" s="205"/>
      <c r="BB459" s="205"/>
      <c r="BC459" s="205"/>
      <c r="BD459" s="205"/>
      <c r="BE459" s="205"/>
      <c r="BF459" s="205"/>
      <c r="BG459" s="205"/>
      <c r="BH459" s="205"/>
      <c r="BI459" s="205"/>
      <c r="BJ459" s="205"/>
      <c r="BK459" s="205"/>
      <c r="BL459" s="205"/>
      <c r="BM459" s="205"/>
      <c r="BN459" s="205"/>
    </row>
    <row r="460" spans="10:66"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  <c r="AA460" s="205"/>
      <c r="AB460" s="205"/>
      <c r="AC460" s="205"/>
      <c r="AD460" s="205"/>
      <c r="AE460" s="205"/>
      <c r="AF460" s="205"/>
      <c r="AG460" s="205"/>
      <c r="AH460" s="205"/>
      <c r="AI460" s="205"/>
      <c r="AJ460" s="205"/>
      <c r="AK460" s="205"/>
      <c r="AL460" s="205"/>
      <c r="AM460" s="205"/>
      <c r="AN460" s="205"/>
      <c r="AO460" s="205"/>
      <c r="AP460" s="205"/>
      <c r="AQ460" s="205"/>
      <c r="AR460" s="205"/>
      <c r="AS460" s="205"/>
      <c r="AT460" s="205"/>
      <c r="AU460" s="205"/>
      <c r="AV460" s="205"/>
      <c r="AW460" s="205"/>
      <c r="AX460" s="205"/>
      <c r="AY460" s="205"/>
      <c r="AZ460" s="205"/>
      <c r="BA460" s="205"/>
      <c r="BB460" s="205"/>
      <c r="BC460" s="205"/>
      <c r="BD460" s="205"/>
      <c r="BE460" s="205"/>
      <c r="BF460" s="205"/>
      <c r="BG460" s="205"/>
      <c r="BH460" s="205"/>
      <c r="BI460" s="205"/>
      <c r="BJ460" s="205"/>
      <c r="BK460" s="205"/>
      <c r="BL460" s="205"/>
      <c r="BM460" s="205"/>
      <c r="BN460" s="205"/>
    </row>
    <row r="461" spans="10:66"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  <c r="AA461" s="205"/>
      <c r="AB461" s="205"/>
      <c r="AC461" s="205"/>
      <c r="AD461" s="205"/>
      <c r="AE461" s="205"/>
      <c r="AF461" s="205"/>
      <c r="AG461" s="205"/>
      <c r="AH461" s="205"/>
      <c r="AI461" s="205"/>
      <c r="AJ461" s="205"/>
      <c r="AK461" s="205"/>
      <c r="AL461" s="205"/>
      <c r="AM461" s="205"/>
      <c r="AN461" s="205"/>
      <c r="AO461" s="205"/>
      <c r="AP461" s="205"/>
      <c r="AQ461" s="205"/>
      <c r="AR461" s="205"/>
      <c r="AS461" s="205"/>
      <c r="AT461" s="205"/>
      <c r="AU461" s="205"/>
      <c r="AV461" s="205"/>
      <c r="AW461" s="205"/>
      <c r="AX461" s="205"/>
      <c r="AY461" s="205"/>
      <c r="AZ461" s="205"/>
      <c r="BA461" s="205"/>
      <c r="BB461" s="205"/>
      <c r="BC461" s="205"/>
      <c r="BD461" s="205"/>
      <c r="BE461" s="205"/>
      <c r="BF461" s="205"/>
      <c r="BG461" s="205"/>
      <c r="BH461" s="205"/>
      <c r="BI461" s="205"/>
      <c r="BJ461" s="205"/>
      <c r="BK461" s="205"/>
      <c r="BL461" s="205"/>
      <c r="BM461" s="205"/>
      <c r="BN461" s="205"/>
    </row>
    <row r="462" spans="10:66"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  <c r="AA462" s="205"/>
      <c r="AB462" s="205"/>
      <c r="AC462" s="205"/>
      <c r="AD462" s="205"/>
      <c r="AE462" s="205"/>
      <c r="AF462" s="205"/>
      <c r="AG462" s="205"/>
      <c r="AH462" s="205"/>
      <c r="AI462" s="205"/>
      <c r="AJ462" s="205"/>
      <c r="AK462" s="205"/>
      <c r="AL462" s="205"/>
      <c r="AM462" s="205"/>
      <c r="AN462" s="205"/>
      <c r="AO462" s="205"/>
      <c r="AP462" s="205"/>
      <c r="AQ462" s="205"/>
      <c r="AR462" s="205"/>
      <c r="AS462" s="205"/>
      <c r="AT462" s="205"/>
      <c r="AU462" s="205"/>
      <c r="AV462" s="205"/>
      <c r="AW462" s="205"/>
      <c r="AX462" s="205"/>
      <c r="AY462" s="205"/>
      <c r="AZ462" s="205"/>
      <c r="BA462" s="205"/>
      <c r="BB462" s="205"/>
      <c r="BC462" s="205"/>
      <c r="BD462" s="205"/>
      <c r="BE462" s="205"/>
      <c r="BF462" s="205"/>
      <c r="BG462" s="205"/>
      <c r="BH462" s="205"/>
      <c r="BI462" s="205"/>
      <c r="BJ462" s="205"/>
      <c r="BK462" s="205"/>
      <c r="BL462" s="205"/>
      <c r="BM462" s="205"/>
      <c r="BN462" s="205"/>
    </row>
    <row r="463" spans="10:66"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5"/>
      <c r="BN463" s="205"/>
    </row>
    <row r="464" spans="10:66"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5"/>
      <c r="BN464" s="205"/>
    </row>
    <row r="465" spans="10:66"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5"/>
      <c r="BN465" s="205"/>
    </row>
    <row r="466" spans="10:66"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5"/>
      <c r="BN466" s="205"/>
    </row>
    <row r="467" spans="10:66"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5"/>
      <c r="BN467" s="205"/>
    </row>
    <row r="468" spans="10:66"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05"/>
      <c r="BN468" s="205"/>
    </row>
    <row r="469" spans="10:66"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205"/>
      <c r="BN469" s="205"/>
    </row>
    <row r="470" spans="10:66"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205"/>
      <c r="BN470" s="205"/>
    </row>
    <row r="471" spans="10:66"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205"/>
      <c r="BN471" s="205"/>
    </row>
    <row r="472" spans="10:66"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205"/>
      <c r="BN472" s="205"/>
    </row>
    <row r="473" spans="10:66"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205"/>
      <c r="BL473" s="205"/>
      <c r="BM473" s="205"/>
      <c r="BN473" s="205"/>
    </row>
    <row r="474" spans="10:66"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  <c r="AA474" s="205"/>
      <c r="AB474" s="205"/>
      <c r="AC474" s="205"/>
      <c r="AD474" s="205"/>
      <c r="AE474" s="205"/>
      <c r="AF474" s="205"/>
      <c r="AG474" s="205"/>
      <c r="AH474" s="205"/>
      <c r="AI474" s="205"/>
      <c r="AJ474" s="205"/>
      <c r="AK474" s="205"/>
      <c r="AL474" s="205"/>
      <c r="AM474" s="205"/>
      <c r="AN474" s="205"/>
      <c r="AO474" s="205"/>
      <c r="AP474" s="205"/>
      <c r="AQ474" s="205"/>
      <c r="AR474" s="205"/>
      <c r="AS474" s="205"/>
      <c r="AT474" s="205"/>
      <c r="AU474" s="205"/>
      <c r="AV474" s="205"/>
      <c r="AW474" s="205"/>
      <c r="AX474" s="205"/>
      <c r="AY474" s="205"/>
      <c r="AZ474" s="205"/>
      <c r="BA474" s="205"/>
      <c r="BB474" s="205"/>
      <c r="BC474" s="205"/>
      <c r="BD474" s="205"/>
      <c r="BE474" s="205"/>
      <c r="BF474" s="205"/>
      <c r="BG474" s="205"/>
      <c r="BH474" s="205"/>
      <c r="BI474" s="205"/>
      <c r="BJ474" s="205"/>
      <c r="BK474" s="205"/>
      <c r="BL474" s="205"/>
      <c r="BM474" s="205"/>
      <c r="BN474" s="205"/>
    </row>
    <row r="475" spans="10:66"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  <c r="AA475" s="205"/>
      <c r="AB475" s="205"/>
      <c r="AC475" s="205"/>
      <c r="AD475" s="205"/>
      <c r="AE475" s="205"/>
      <c r="AF475" s="205"/>
      <c r="AG475" s="205"/>
      <c r="AH475" s="205"/>
      <c r="AI475" s="205"/>
      <c r="AJ475" s="205"/>
      <c r="AK475" s="205"/>
      <c r="AL475" s="205"/>
      <c r="AM475" s="205"/>
      <c r="AN475" s="205"/>
      <c r="AO475" s="205"/>
      <c r="AP475" s="205"/>
      <c r="AQ475" s="205"/>
      <c r="AR475" s="205"/>
      <c r="AS475" s="205"/>
      <c r="AT475" s="205"/>
      <c r="AU475" s="205"/>
      <c r="AV475" s="205"/>
      <c r="AW475" s="205"/>
      <c r="AX475" s="205"/>
      <c r="AY475" s="205"/>
      <c r="AZ475" s="205"/>
      <c r="BA475" s="205"/>
      <c r="BB475" s="205"/>
      <c r="BC475" s="205"/>
      <c r="BD475" s="205"/>
      <c r="BE475" s="205"/>
      <c r="BF475" s="205"/>
      <c r="BG475" s="205"/>
      <c r="BH475" s="205"/>
      <c r="BI475" s="205"/>
      <c r="BJ475" s="205"/>
      <c r="BK475" s="205"/>
      <c r="BL475" s="205"/>
      <c r="BM475" s="205"/>
      <c r="BN475" s="205"/>
    </row>
    <row r="476" spans="10:66"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  <c r="BI476" s="205"/>
      <c r="BJ476" s="205"/>
      <c r="BK476" s="205"/>
      <c r="BL476" s="205"/>
      <c r="BM476" s="205"/>
      <c r="BN476" s="205"/>
    </row>
    <row r="477" spans="10:66"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  <c r="AA477" s="205"/>
      <c r="AB477" s="205"/>
      <c r="AC477" s="205"/>
      <c r="AD477" s="205"/>
      <c r="AE477" s="205"/>
      <c r="AF477" s="205"/>
      <c r="AG477" s="205"/>
      <c r="AH477" s="205"/>
      <c r="AI477" s="205"/>
      <c r="AJ477" s="205"/>
      <c r="AK477" s="205"/>
      <c r="AL477" s="205"/>
      <c r="AM477" s="205"/>
      <c r="AN477" s="205"/>
      <c r="AO477" s="205"/>
      <c r="AP477" s="205"/>
      <c r="AQ477" s="205"/>
      <c r="AR477" s="205"/>
      <c r="AS477" s="205"/>
      <c r="AT477" s="205"/>
      <c r="AU477" s="205"/>
      <c r="AV477" s="205"/>
      <c r="AW477" s="205"/>
      <c r="AX477" s="205"/>
      <c r="AY477" s="205"/>
      <c r="AZ477" s="205"/>
      <c r="BA477" s="205"/>
      <c r="BB477" s="205"/>
      <c r="BC477" s="205"/>
      <c r="BD477" s="205"/>
      <c r="BE477" s="205"/>
      <c r="BF477" s="205"/>
      <c r="BG477" s="205"/>
      <c r="BH477" s="205"/>
      <c r="BI477" s="205"/>
      <c r="BJ477" s="205"/>
      <c r="BK477" s="205"/>
      <c r="BL477" s="205"/>
      <c r="BM477" s="205"/>
      <c r="BN477" s="205"/>
    </row>
    <row r="478" spans="10:66"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  <c r="AA478" s="205"/>
      <c r="AB478" s="205"/>
      <c r="AC478" s="205"/>
      <c r="AD478" s="205"/>
      <c r="AE478" s="205"/>
      <c r="AF478" s="205"/>
      <c r="AG478" s="205"/>
      <c r="AH478" s="205"/>
      <c r="AI478" s="205"/>
      <c r="AJ478" s="205"/>
      <c r="AK478" s="205"/>
      <c r="AL478" s="205"/>
      <c r="AM478" s="205"/>
      <c r="AN478" s="205"/>
      <c r="AO478" s="205"/>
      <c r="AP478" s="205"/>
      <c r="AQ478" s="205"/>
      <c r="AR478" s="205"/>
      <c r="AS478" s="205"/>
      <c r="AT478" s="205"/>
      <c r="AU478" s="205"/>
      <c r="AV478" s="205"/>
      <c r="AW478" s="205"/>
      <c r="AX478" s="205"/>
      <c r="AY478" s="205"/>
      <c r="AZ478" s="205"/>
      <c r="BA478" s="205"/>
      <c r="BB478" s="205"/>
      <c r="BC478" s="205"/>
      <c r="BD478" s="205"/>
      <c r="BE478" s="205"/>
      <c r="BF478" s="205"/>
      <c r="BG478" s="205"/>
      <c r="BH478" s="205"/>
      <c r="BI478" s="205"/>
      <c r="BJ478" s="205"/>
      <c r="BK478" s="205"/>
      <c r="BL478" s="205"/>
      <c r="BM478" s="205"/>
      <c r="BN478" s="205"/>
    </row>
    <row r="479" spans="10:66"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  <c r="AG479" s="205"/>
      <c r="AH479" s="205"/>
      <c r="AI479" s="205"/>
      <c r="AJ479" s="205"/>
      <c r="AK479" s="205"/>
      <c r="AL479" s="205"/>
      <c r="AM479" s="205"/>
      <c r="AN479" s="205"/>
      <c r="AO479" s="205"/>
      <c r="AP479" s="205"/>
      <c r="AQ479" s="205"/>
      <c r="AR479" s="205"/>
      <c r="AS479" s="205"/>
      <c r="AT479" s="205"/>
      <c r="AU479" s="205"/>
      <c r="AV479" s="205"/>
      <c r="AW479" s="205"/>
      <c r="AX479" s="205"/>
      <c r="AY479" s="205"/>
      <c r="AZ479" s="205"/>
      <c r="BA479" s="205"/>
      <c r="BB479" s="205"/>
      <c r="BC479" s="205"/>
      <c r="BD479" s="205"/>
      <c r="BE479" s="205"/>
      <c r="BF479" s="205"/>
      <c r="BG479" s="205"/>
      <c r="BH479" s="205"/>
      <c r="BI479" s="205"/>
      <c r="BJ479" s="205"/>
      <c r="BK479" s="205"/>
      <c r="BL479" s="205"/>
      <c r="BM479" s="205"/>
      <c r="BN479" s="205"/>
    </row>
    <row r="480" spans="10:66"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  <c r="AA480" s="205"/>
      <c r="AB480" s="205"/>
      <c r="AC480" s="205"/>
      <c r="AD480" s="205"/>
      <c r="AE480" s="205"/>
      <c r="AF480" s="205"/>
      <c r="AG480" s="205"/>
      <c r="AH480" s="205"/>
      <c r="AI480" s="205"/>
      <c r="AJ480" s="205"/>
      <c r="AK480" s="205"/>
      <c r="AL480" s="205"/>
      <c r="AM480" s="205"/>
      <c r="AN480" s="205"/>
      <c r="AO480" s="205"/>
      <c r="AP480" s="205"/>
      <c r="AQ480" s="205"/>
      <c r="AR480" s="205"/>
      <c r="AS480" s="205"/>
      <c r="AT480" s="205"/>
      <c r="AU480" s="205"/>
      <c r="AV480" s="205"/>
      <c r="AW480" s="205"/>
      <c r="AX480" s="205"/>
      <c r="AY480" s="205"/>
      <c r="AZ480" s="205"/>
      <c r="BA480" s="205"/>
      <c r="BB480" s="205"/>
      <c r="BC480" s="205"/>
      <c r="BD480" s="205"/>
      <c r="BE480" s="205"/>
      <c r="BF480" s="205"/>
      <c r="BG480" s="205"/>
      <c r="BH480" s="205"/>
      <c r="BI480" s="205"/>
      <c r="BJ480" s="205"/>
      <c r="BK480" s="205"/>
      <c r="BL480" s="205"/>
      <c r="BM480" s="205"/>
      <c r="BN480" s="205"/>
    </row>
    <row r="481" spans="10:66"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  <c r="AA481" s="205"/>
      <c r="AB481" s="205"/>
      <c r="AC481" s="205"/>
      <c r="AD481" s="205"/>
      <c r="AE481" s="205"/>
      <c r="AF481" s="205"/>
      <c r="AG481" s="205"/>
      <c r="AH481" s="205"/>
      <c r="AI481" s="205"/>
      <c r="AJ481" s="205"/>
      <c r="AK481" s="205"/>
      <c r="AL481" s="205"/>
      <c r="AM481" s="205"/>
      <c r="AN481" s="205"/>
      <c r="AO481" s="205"/>
      <c r="AP481" s="205"/>
      <c r="AQ481" s="205"/>
      <c r="AR481" s="205"/>
      <c r="AS481" s="205"/>
      <c r="AT481" s="205"/>
      <c r="AU481" s="205"/>
      <c r="AV481" s="205"/>
      <c r="AW481" s="205"/>
      <c r="AX481" s="205"/>
      <c r="AY481" s="205"/>
      <c r="AZ481" s="205"/>
      <c r="BA481" s="205"/>
      <c r="BB481" s="205"/>
      <c r="BC481" s="205"/>
      <c r="BD481" s="205"/>
      <c r="BE481" s="205"/>
      <c r="BF481" s="205"/>
      <c r="BG481" s="205"/>
      <c r="BH481" s="205"/>
      <c r="BI481" s="205"/>
      <c r="BJ481" s="205"/>
      <c r="BK481" s="205"/>
      <c r="BL481" s="205"/>
      <c r="BM481" s="205"/>
      <c r="BN481" s="205"/>
    </row>
    <row r="482" spans="10:66"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  <c r="AA482" s="205"/>
      <c r="AB482" s="205"/>
      <c r="AC482" s="205"/>
      <c r="AD482" s="205"/>
      <c r="AE482" s="205"/>
      <c r="AF482" s="205"/>
      <c r="AG482" s="205"/>
      <c r="AH482" s="205"/>
      <c r="AI482" s="205"/>
      <c r="AJ482" s="205"/>
      <c r="AK482" s="205"/>
      <c r="AL482" s="205"/>
      <c r="AM482" s="205"/>
      <c r="AN482" s="205"/>
      <c r="AO482" s="205"/>
      <c r="AP482" s="205"/>
      <c r="AQ482" s="205"/>
      <c r="AR482" s="205"/>
      <c r="AS482" s="205"/>
      <c r="AT482" s="205"/>
      <c r="AU482" s="205"/>
      <c r="AV482" s="205"/>
      <c r="AW482" s="205"/>
      <c r="AX482" s="205"/>
      <c r="AY482" s="205"/>
      <c r="AZ482" s="205"/>
      <c r="BA482" s="205"/>
      <c r="BB482" s="205"/>
      <c r="BC482" s="205"/>
      <c r="BD482" s="205"/>
      <c r="BE482" s="205"/>
      <c r="BF482" s="205"/>
      <c r="BG482" s="205"/>
      <c r="BH482" s="205"/>
      <c r="BI482" s="205"/>
      <c r="BJ482" s="205"/>
      <c r="BK482" s="205"/>
      <c r="BL482" s="205"/>
      <c r="BM482" s="205"/>
      <c r="BN482" s="205"/>
    </row>
  </sheetData>
  <mergeCells count="32">
    <mergeCell ref="EX12:FC12"/>
    <mergeCell ref="FD12:FI12"/>
    <mergeCell ref="C13:E13"/>
    <mergeCell ref="F13:I13"/>
    <mergeCell ref="DN12:DS12"/>
    <mergeCell ref="DT12:DY12"/>
    <mergeCell ref="DZ12:EE12"/>
    <mergeCell ref="EF12:EK12"/>
    <mergeCell ref="EL12:EQ12"/>
    <mergeCell ref="ER12:EW12"/>
    <mergeCell ref="CD12:CI12"/>
    <mergeCell ref="CJ12:CO12"/>
    <mergeCell ref="CP12:CU12"/>
    <mergeCell ref="CV12:DA12"/>
    <mergeCell ref="DB12:DG12"/>
    <mergeCell ref="DH12:DM12"/>
    <mergeCell ref="BX12:CC12"/>
    <mergeCell ref="D4:E4"/>
    <mergeCell ref="D5:E5"/>
    <mergeCell ref="B9:B13"/>
    <mergeCell ref="AN12:AS12"/>
    <mergeCell ref="J12:O12"/>
    <mergeCell ref="P12:U12"/>
    <mergeCell ref="V12:AA12"/>
    <mergeCell ref="AB12:AG12"/>
    <mergeCell ref="AH12:AM12"/>
    <mergeCell ref="J5:W10"/>
    <mergeCell ref="AT12:AY12"/>
    <mergeCell ref="AZ12:BE12"/>
    <mergeCell ref="BF12:BK12"/>
    <mergeCell ref="BL12:BQ12"/>
    <mergeCell ref="BR12:BW12"/>
  </mergeCells>
  <conditionalFormatting sqref="I15:I73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{E4C8A810-EDB7-45B4-AFB2-DB827DE9CD6A}</x14:id>
        </ext>
      </extLst>
    </cfRule>
  </conditionalFormatting>
  <conditionalFormatting sqref="J15:BN113">
    <cfRule type="expression" dxfId="14" priority="4">
      <formula>AND(J$13&gt;=$F15,J$13&lt;=$G15)</formula>
    </cfRule>
    <cfRule type="expression" dxfId="13" priority="5">
      <formula>AND(J$13&gt;=$C15, J$13&lt;=$D15, NOT(AND(J$13&gt;=$F15, J$13&lt;=$G15)))</formula>
    </cfRule>
  </conditionalFormatting>
  <conditionalFormatting sqref="A16:XFD145">
    <cfRule type="expression" dxfId="12" priority="6">
      <formula>COUNTIF($F:$F, INDEX($B:$B, ROW()))&gt;0</formula>
    </cfRule>
  </conditionalFormatting>
  <conditionalFormatting sqref="J14:FI145">
    <cfRule type="expression" dxfId="11" priority="10">
      <formula>J$14=$C$7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C8A810-EDB7-45B4-AFB2-DB827DE9CD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I15:I73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1BD5C2588744480621C167AEBFB91" ma:contentTypeVersion="8" ma:contentTypeDescription="Create a new document." ma:contentTypeScope="" ma:versionID="2ce3f9f2c3103dfcbf59ddb232d840d5">
  <xsd:schema xmlns:xsd="http://www.w3.org/2001/XMLSchema" xmlns:xs="http://www.w3.org/2001/XMLSchema" xmlns:p="http://schemas.microsoft.com/office/2006/metadata/properties" xmlns:ns2="0b8550dd-8085-4f0f-9cf0-92e767289fae" xmlns:ns3="18cd5722-7da6-4b5d-a70e-f1a12ee5308c" targetNamespace="http://schemas.microsoft.com/office/2006/metadata/properties" ma:root="true" ma:fieldsID="019f8a9403e75d7376fbe6a4b992c80c" ns2:_="" ns3:_="">
    <xsd:import namespace="0b8550dd-8085-4f0f-9cf0-92e767289fae"/>
    <xsd:import namespace="18cd5722-7da6-4b5d-a70e-f1a12ee53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550dd-8085-4f0f-9cf0-92e767289f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5722-7da6-4b5d-a70e-f1a12ee53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8B592-980C-4BED-B010-1D7C43F25F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F739C-4AC8-4C08-9EBB-065E593571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4B58E-5548-4A59-B44A-9E483903DFD7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C7B41D6-4BC7-4026-813B-1AFCC0ECB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550dd-8085-4f0f-9cf0-92e767289fae"/>
    <ds:schemaRef ds:uri="18cd5722-7da6-4b5d-a70e-f1a12ee53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Information</vt:lpstr>
      <vt:lpstr>Active Summary</vt:lpstr>
      <vt:lpstr>Prototye Expenses</vt:lpstr>
      <vt:lpstr>Competition Expenses</vt:lpstr>
      <vt:lpstr>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Sugiamto, Michael</dc:creator>
  <cp:keywords/>
  <dc:description/>
  <cp:lastModifiedBy>Lapointe, Eliane</cp:lastModifiedBy>
  <cp:revision/>
  <dcterms:created xsi:type="dcterms:W3CDTF">2024-01-18T17:05:49Z</dcterms:created>
  <dcterms:modified xsi:type="dcterms:W3CDTF">2025-08-26T19:47:34Z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0x010100A601BD5C2588744480621C167AEBFB91</vt:lpwstr>
  </property>
</Properties>
</file>